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DANOBR~1\AppData\Local\Temp\claude\C--Users-DanOBrien-OneDrive---Energy-Innovation-Documents\af9c47c5-4378-4432-befa-b6e89dc39031\scratchpad\merge2\wad\"/>
    </mc:Choice>
  </mc:AlternateContent>
  <xr:revisionPtr revIDLastSave="0" documentId="13_ncr:1_{CFC3FEA6-CF41-4B0B-A13E-D42BC112A447}" xr6:coauthVersionLast="47" xr6:coauthVersionMax="47" xr10:uidLastSave="{00000000-0000-0000-0000-000000000000}"/>
  <bookViews>
    <workbookView xWindow="28680" yWindow="-120" windowWidth="29040" windowHeight="1752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PolicyLevers!$H$1:$H$3043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073" i="1" l="1"/>
  <c r="H3072" i="1"/>
  <c r="H3071" i="1"/>
  <c r="H3070" i="1"/>
  <c r="H3069" i="1"/>
  <c r="H3068" i="1"/>
  <c r="H3067" i="1"/>
  <c r="H3066" i="1"/>
  <c r="C3072" i="1"/>
  <c r="C3071" i="1"/>
  <c r="C3070" i="1"/>
  <c r="C3069" i="1"/>
  <c r="C3068" i="1"/>
  <c r="C3067" i="1"/>
  <c r="B3072" i="1"/>
  <c r="A3072" i="1"/>
  <c r="B3071" i="1"/>
  <c r="A3071" i="1"/>
  <c r="B3070" i="1"/>
  <c r="A3070" i="1"/>
  <c r="A3069" i="1"/>
  <c r="B3068" i="1"/>
  <c r="A3068" i="1"/>
  <c r="R3066" i="1"/>
  <c r="Q3066" i="1"/>
  <c r="P3066" i="1"/>
  <c r="O3066" i="1"/>
  <c r="N3066" i="1"/>
  <c r="M3066" i="1"/>
  <c r="L3066" i="1"/>
  <c r="K3066" i="1"/>
  <c r="J3066" i="1"/>
  <c r="B3066" i="1"/>
  <c r="A3066" i="1"/>
  <c r="H3065" i="1"/>
  <c r="H3064" i="1"/>
  <c r="H3063" i="1"/>
  <c r="H3062" i="1"/>
  <c r="H3061" i="1"/>
  <c r="H3060" i="1"/>
  <c r="H3059" i="1"/>
  <c r="C3065" i="1"/>
  <c r="C3064" i="1"/>
  <c r="C3063" i="1"/>
  <c r="C3062" i="1"/>
  <c r="C3061" i="1"/>
  <c r="C3060" i="1"/>
  <c r="R3060" i="1"/>
  <c r="Q3060" i="1"/>
  <c r="P3060" i="1"/>
  <c r="O3060" i="1"/>
  <c r="N3060" i="1"/>
  <c r="M3060" i="1"/>
  <c r="L3060" i="1"/>
  <c r="K3060" i="1"/>
  <c r="J3060" i="1"/>
  <c r="B3060" i="1"/>
  <c r="A3060" i="1"/>
  <c r="R3059" i="1"/>
  <c r="Q3059" i="1"/>
  <c r="P3059" i="1"/>
  <c r="O3059" i="1"/>
  <c r="N3059" i="1"/>
  <c r="M3059" i="1"/>
  <c r="L3059" i="1"/>
  <c r="K3059" i="1"/>
  <c r="J3059" i="1"/>
  <c r="B3059" i="1"/>
  <c r="A3059" i="1"/>
  <c r="R1200" i="1"/>
  <c r="Q1200" i="1"/>
  <c r="P1200" i="1"/>
  <c r="O1200" i="1"/>
  <c r="N1200" i="1"/>
  <c r="M1200" i="1"/>
  <c r="L1200" i="1"/>
  <c r="K1200" i="1"/>
  <c r="J1200" i="1"/>
  <c r="B1200" i="1"/>
  <c r="A1200" i="1"/>
  <c r="R1199" i="1"/>
  <c r="Q1199" i="1"/>
  <c r="P1199" i="1"/>
  <c r="O1199" i="1"/>
  <c r="N1199" i="1"/>
  <c r="M1199" i="1"/>
  <c r="L1199" i="1"/>
  <c r="K1199" i="1"/>
  <c r="J1199" i="1"/>
  <c r="B1199" i="1"/>
  <c r="A1199" i="1"/>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s="1"/>
  <c r="H51" i="1" s="1"/>
  <c r="H52" i="1" s="1"/>
  <c r="H53" i="1" s="1"/>
  <c r="H54" i="1" s="1"/>
  <c r="H55" i="1" s="1"/>
  <c r="H56" i="1" s="1"/>
  <c r="H57" i="1" s="1"/>
  <c r="H58" i="1" s="1"/>
  <c r="H59" i="1" s="1"/>
  <c r="H60" i="1" s="1"/>
  <c r="H61" i="1" s="1"/>
  <c r="H62" i="1" s="1"/>
  <c r="H63" i="1" s="1"/>
  <c r="H64" i="1" s="1"/>
  <c r="H65" i="1" s="1"/>
  <c r="H66" i="1" s="1"/>
  <c r="H67" i="1" s="1"/>
  <c r="H68" i="1" s="1"/>
  <c r="H69" i="1" s="1"/>
  <c r="H70" i="1" s="1"/>
  <c r="H71" i="1" s="1"/>
  <c r="H72" i="1" s="1"/>
  <c r="H73" i="1" s="1"/>
  <c r="H74" i="1" s="1"/>
  <c r="H75" i="1" s="1"/>
  <c r="H76" i="1" s="1"/>
  <c r="H77" i="1" s="1"/>
  <c r="H78" i="1" s="1"/>
  <c r="H79" i="1" s="1"/>
  <c r="H80" i="1" s="1"/>
  <c r="H81" i="1" s="1"/>
  <c r="H82" i="1" s="1"/>
  <c r="H83" i="1" s="1"/>
  <c r="H84" i="1" s="1"/>
  <c r="H85" i="1" s="1"/>
  <c r="H86" i="1" s="1"/>
  <c r="H87" i="1" s="1"/>
  <c r="H88" i="1" s="1"/>
  <c r="H89" i="1" s="1"/>
  <c r="H90" i="1" s="1"/>
  <c r="H91" i="1" s="1"/>
  <c r="H92" i="1" s="1"/>
  <c r="H93" i="1" s="1"/>
  <c r="H94" i="1" s="1"/>
  <c r="H95" i="1" s="1"/>
  <c r="H96" i="1" s="1"/>
  <c r="H97" i="1" s="1"/>
  <c r="H98" i="1" s="1"/>
  <c r="H99" i="1" s="1"/>
  <c r="H100" i="1" s="1"/>
  <c r="H101" i="1" s="1"/>
  <c r="H102" i="1" s="1"/>
  <c r="H103" i="1" s="1"/>
  <c r="H104" i="1" s="1"/>
  <c r="H105" i="1" s="1"/>
  <c r="H106" i="1" s="1"/>
  <c r="H107" i="1" s="1"/>
  <c r="H108" i="1" s="1"/>
  <c r="H109" i="1" s="1"/>
  <c r="H110" i="1" s="1"/>
  <c r="H111" i="1" s="1"/>
  <c r="H112" i="1" s="1"/>
  <c r="H113" i="1" s="1"/>
  <c r="H114" i="1" s="1"/>
  <c r="H115" i="1" s="1"/>
  <c r="H116" i="1" s="1"/>
  <c r="H117" i="1" s="1"/>
  <c r="H118" i="1" s="1"/>
  <c r="H119" i="1" s="1"/>
  <c r="H120" i="1" s="1"/>
  <c r="H121" i="1" s="1"/>
  <c r="H122" i="1" s="1"/>
  <c r="H123" i="1" s="1"/>
  <c r="H124" i="1" s="1"/>
  <c r="H125" i="1" s="1"/>
  <c r="H126" i="1" s="1"/>
  <c r="H127" i="1" s="1"/>
  <c r="H128" i="1" s="1"/>
  <c r="H129" i="1" s="1"/>
  <c r="H130" i="1" s="1"/>
  <c r="H131" i="1" s="1"/>
  <c r="H132" i="1" s="1"/>
  <c r="H133" i="1" s="1"/>
  <c r="H134" i="1" s="1"/>
  <c r="H135" i="1" s="1"/>
  <c r="H136" i="1" s="1"/>
  <c r="H137" i="1" s="1"/>
  <c r="H138" i="1" s="1"/>
  <c r="H139" i="1" s="1"/>
  <c r="H140" i="1" s="1"/>
  <c r="H141" i="1" s="1"/>
  <c r="H142" i="1" s="1"/>
  <c r="H143" i="1" s="1"/>
  <c r="H144" i="1" s="1"/>
  <c r="H145" i="1" s="1"/>
  <c r="H146" i="1" s="1"/>
  <c r="H147" i="1" s="1"/>
  <c r="H148" i="1" s="1"/>
  <c r="H149" i="1" s="1"/>
  <c r="H150" i="1" s="1"/>
  <c r="H151" i="1" s="1"/>
  <c r="H152" i="1" s="1"/>
  <c r="H153" i="1" s="1"/>
  <c r="H154" i="1" s="1"/>
  <c r="H155" i="1" s="1"/>
  <c r="H156" i="1" s="1"/>
  <c r="H157" i="1" s="1"/>
  <c r="H158" i="1" s="1"/>
  <c r="H159" i="1" s="1"/>
  <c r="H160" i="1" s="1"/>
  <c r="H161" i="1" s="1"/>
  <c r="H162" i="1" s="1"/>
  <c r="H163" i="1" s="1"/>
  <c r="H164" i="1" s="1"/>
  <c r="H165" i="1" s="1"/>
  <c r="H166" i="1" s="1"/>
  <c r="H167" i="1" s="1"/>
  <c r="H168" i="1" s="1"/>
  <c r="H169" i="1" s="1"/>
  <c r="H170" i="1" s="1"/>
  <c r="H171" i="1" s="1"/>
  <c r="H172" i="1" s="1"/>
  <c r="H173" i="1" s="1"/>
  <c r="H174" i="1" s="1"/>
  <c r="H175" i="1" s="1"/>
  <c r="H176" i="1" s="1"/>
  <c r="H177" i="1" s="1"/>
  <c r="H178" i="1" s="1"/>
  <c r="H179" i="1" s="1"/>
  <c r="H180" i="1" s="1"/>
  <c r="H181" i="1" s="1"/>
  <c r="H182" i="1" s="1"/>
  <c r="H183" i="1" s="1"/>
  <c r="H184" i="1" s="1"/>
  <c r="H185" i="1" s="1"/>
  <c r="H186" i="1" s="1"/>
  <c r="H187" i="1" s="1"/>
  <c r="H188" i="1" s="1"/>
  <c r="H189" i="1" s="1"/>
  <c r="H190" i="1" s="1"/>
  <c r="H191" i="1" s="1"/>
  <c r="H192" i="1" s="1"/>
  <c r="H193" i="1" s="1"/>
  <c r="H194" i="1" s="1"/>
  <c r="H195" i="1" s="1"/>
  <c r="H196" i="1" s="1"/>
  <c r="H197" i="1" s="1"/>
  <c r="H198" i="1" s="1"/>
  <c r="H199" i="1" s="1"/>
  <c r="H200" i="1" s="1"/>
  <c r="H201" i="1" s="1"/>
  <c r="H202" i="1" s="1"/>
  <c r="H203" i="1" s="1"/>
  <c r="H204" i="1" s="1"/>
  <c r="H205" i="1" s="1"/>
  <c r="H206" i="1" s="1"/>
  <c r="H207" i="1" s="1"/>
  <c r="H208" i="1" s="1"/>
  <c r="H209" i="1" s="1"/>
  <c r="H210" i="1" s="1"/>
  <c r="H211" i="1" s="1"/>
  <c r="H212" i="1" s="1"/>
  <c r="H213" i="1" s="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H243" i="1" s="1"/>
  <c r="H244" i="1" s="1"/>
  <c r="H245" i="1" s="1"/>
  <c r="H246" i="1" s="1"/>
  <c r="H247" i="1" s="1"/>
  <c r="H248" i="1" s="1"/>
  <c r="H249" i="1" s="1"/>
  <c r="H250" i="1" s="1"/>
  <c r="H251" i="1" s="1"/>
  <c r="H252" i="1" s="1"/>
  <c r="H253" i="1" s="1"/>
  <c r="H254" i="1" s="1"/>
  <c r="H255" i="1" s="1"/>
  <c r="H256" i="1" s="1"/>
  <c r="H257" i="1" s="1"/>
  <c r="H258" i="1" s="1"/>
  <c r="H259" i="1" s="1"/>
  <c r="H260" i="1" s="1"/>
  <c r="H261" i="1" s="1"/>
  <c r="H262" i="1" s="1"/>
  <c r="H263" i="1" s="1"/>
  <c r="H264" i="1" s="1"/>
  <c r="H265" i="1" s="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H292" i="1" s="1"/>
  <c r="H293" i="1" s="1"/>
  <c r="H294" i="1" s="1"/>
  <c r="H295" i="1" s="1"/>
  <c r="H296" i="1" s="1"/>
  <c r="H297" i="1" s="1"/>
  <c r="H298" i="1" s="1"/>
  <c r="H299" i="1" s="1"/>
  <c r="H300" i="1" s="1"/>
  <c r="H301" i="1" s="1"/>
  <c r="H302" i="1" s="1"/>
  <c r="H303" i="1" s="1"/>
  <c r="H304" i="1" s="1"/>
  <c r="H305" i="1" s="1"/>
  <c r="H306" i="1" s="1"/>
  <c r="H307" i="1" s="1"/>
  <c r="H308" i="1" s="1"/>
  <c r="H309" i="1" s="1"/>
  <c r="H310" i="1" s="1"/>
  <c r="H311" i="1" s="1"/>
  <c r="H312" i="1" s="1"/>
  <c r="H313" i="1" s="1"/>
  <c r="H314" i="1" s="1"/>
  <c r="H315" i="1" s="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H354" i="1" s="1"/>
  <c r="H355" i="1" s="1"/>
  <c r="H356" i="1" s="1"/>
  <c r="H357" i="1" s="1"/>
  <c r="H358" i="1" s="1"/>
  <c r="H359" i="1" s="1"/>
  <c r="H360" i="1" s="1"/>
  <c r="H361" i="1" s="1"/>
  <c r="H362" i="1" s="1"/>
  <c r="H363" i="1" s="1"/>
  <c r="H364" i="1" s="1"/>
  <c r="H365" i="1" s="1"/>
  <c r="H366" i="1" s="1"/>
  <c r="H367" i="1" s="1"/>
  <c r="H368" i="1" s="1"/>
  <c r="H369" i="1" s="1"/>
  <c r="H370" i="1" s="1"/>
  <c r="H371" i="1" s="1"/>
  <c r="H372" i="1" s="1"/>
  <c r="H373" i="1" s="1"/>
  <c r="H374" i="1" s="1"/>
  <c r="H375" i="1" s="1"/>
  <c r="H376" i="1" s="1"/>
  <c r="H377" i="1" s="1"/>
  <c r="H378" i="1" s="1"/>
  <c r="H379" i="1" s="1"/>
  <c r="H380" i="1" s="1"/>
  <c r="H381" i="1" s="1"/>
  <c r="H382" i="1" s="1"/>
  <c r="H383" i="1" s="1"/>
  <c r="H384" i="1" s="1"/>
  <c r="H385" i="1" s="1"/>
  <c r="H386" i="1" s="1"/>
  <c r="H387" i="1" s="1"/>
  <c r="H388" i="1" s="1"/>
  <c r="H389" i="1" s="1"/>
  <c r="H390" i="1" s="1"/>
  <c r="H391" i="1" s="1"/>
  <c r="H392" i="1" s="1"/>
  <c r="H393" i="1" s="1"/>
  <c r="H394" i="1" s="1"/>
  <c r="H395" i="1" s="1"/>
  <c r="H396" i="1" s="1"/>
  <c r="H397" i="1" s="1"/>
  <c r="H398" i="1" s="1"/>
  <c r="H399" i="1" s="1"/>
  <c r="H400" i="1" s="1"/>
  <c r="H401" i="1" s="1"/>
  <c r="H402" i="1" s="1"/>
  <c r="H403" i="1" s="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H449" i="1" s="1"/>
  <c r="H450" i="1" s="1"/>
  <c r="H451" i="1" s="1"/>
  <c r="H452" i="1" s="1"/>
  <c r="H453" i="1" s="1"/>
  <c r="H454" i="1" s="1"/>
  <c r="H455" i="1" s="1"/>
  <c r="H456" i="1" s="1"/>
  <c r="H457" i="1" s="1"/>
  <c r="H458" i="1" s="1"/>
  <c r="H459" i="1" s="1"/>
  <c r="H460" i="1" s="1"/>
  <c r="H461" i="1" s="1"/>
  <c r="H462" i="1" s="1"/>
  <c r="H463" i="1" s="1"/>
  <c r="H464" i="1" s="1"/>
  <c r="H465" i="1" s="1"/>
  <c r="H466" i="1" s="1"/>
  <c r="H467" i="1" s="1"/>
  <c r="H468" i="1" s="1"/>
  <c r="H469" i="1" s="1"/>
  <c r="H470" i="1" s="1"/>
  <c r="H471" i="1" s="1"/>
  <c r="H472" i="1" s="1"/>
  <c r="H473" i="1" s="1"/>
  <c r="H474" i="1" s="1"/>
  <c r="H475" i="1" s="1"/>
  <c r="H476" i="1" s="1"/>
  <c r="H477" i="1" s="1"/>
  <c r="H478" i="1" s="1"/>
  <c r="H479" i="1" s="1"/>
  <c r="H480" i="1" s="1"/>
  <c r="H481" i="1" s="1"/>
  <c r="H482" i="1" s="1"/>
  <c r="H483" i="1" s="1"/>
  <c r="H484" i="1" s="1"/>
  <c r="H485" i="1" s="1"/>
  <c r="H486" i="1" s="1"/>
  <c r="H487" i="1" s="1"/>
  <c r="H488" i="1" s="1"/>
  <c r="H489" i="1" s="1"/>
  <c r="H490" i="1" s="1"/>
  <c r="H491" i="1" s="1"/>
  <c r="H492" i="1" s="1"/>
  <c r="H493" i="1" s="1"/>
  <c r="H494" i="1" s="1"/>
  <c r="H495" i="1" s="1"/>
  <c r="H496" i="1" s="1"/>
  <c r="H497" i="1" s="1"/>
  <c r="H498" i="1" s="1"/>
  <c r="H499" i="1" s="1"/>
  <c r="H500" i="1" s="1"/>
  <c r="H501" i="1" s="1"/>
  <c r="H502" i="1" s="1"/>
  <c r="H503" i="1" s="1"/>
  <c r="H504" i="1" s="1"/>
  <c r="H505" i="1" s="1"/>
  <c r="H506" i="1" s="1"/>
  <c r="H507" i="1" s="1"/>
  <c r="H508" i="1" s="1"/>
  <c r="H509" i="1" s="1"/>
  <c r="H510" i="1" s="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H531" i="1" s="1"/>
  <c r="H532" i="1" s="1"/>
  <c r="H533" i="1" s="1"/>
  <c r="H534" i="1" s="1"/>
  <c r="H535" i="1" s="1"/>
  <c r="H536" i="1" s="1"/>
  <c r="H537" i="1" s="1"/>
  <c r="H538" i="1" s="1"/>
  <c r="H539" i="1" s="1"/>
  <c r="H540" i="1" s="1"/>
  <c r="H541" i="1" s="1"/>
  <c r="H542" i="1" s="1"/>
  <c r="H543" i="1" s="1"/>
  <c r="H544" i="1" s="1"/>
  <c r="H545" i="1" s="1"/>
  <c r="H546" i="1" s="1"/>
  <c r="H547" i="1" s="1"/>
  <c r="H548" i="1" s="1"/>
  <c r="H549" i="1" s="1"/>
  <c r="H550" i="1" s="1"/>
  <c r="H551" i="1" s="1"/>
  <c r="H552" i="1" s="1"/>
  <c r="H553" i="1" s="1"/>
  <c r="H554" i="1" s="1"/>
  <c r="H555" i="1" s="1"/>
  <c r="H556" i="1" s="1"/>
  <c r="H557" i="1" s="1"/>
  <c r="H558" i="1" s="1"/>
  <c r="H559" i="1" s="1"/>
  <c r="H560" i="1" s="1"/>
  <c r="H561" i="1" s="1"/>
  <c r="H562" i="1" s="1"/>
  <c r="H563" i="1" s="1"/>
  <c r="H564" i="1" s="1"/>
  <c r="H565" i="1" s="1"/>
  <c r="H566" i="1" s="1"/>
  <c r="H567" i="1" s="1"/>
  <c r="H568" i="1" s="1"/>
  <c r="H569" i="1" s="1"/>
  <c r="H570" i="1" s="1"/>
  <c r="H571" i="1" s="1"/>
  <c r="H572" i="1" s="1"/>
  <c r="H573" i="1" s="1"/>
  <c r="H574" i="1" s="1"/>
  <c r="H575" i="1" s="1"/>
  <c r="H576" i="1" s="1"/>
  <c r="H577" i="1" s="1"/>
  <c r="H578" i="1" s="1"/>
  <c r="H579" i="1" s="1"/>
  <c r="H580" i="1" s="1"/>
  <c r="H581" i="1" s="1"/>
  <c r="H582" i="1" s="1"/>
  <c r="H583" i="1" s="1"/>
  <c r="H584" i="1" s="1"/>
  <c r="H585" i="1" s="1"/>
  <c r="H586" i="1" s="1"/>
  <c r="H587" i="1" s="1"/>
  <c r="H588" i="1" s="1"/>
  <c r="H589" i="1" s="1"/>
  <c r="H590" i="1" s="1"/>
  <c r="H591" i="1" s="1"/>
  <c r="H592" i="1" s="1"/>
  <c r="H593" i="1" s="1"/>
  <c r="H594" i="1" s="1"/>
  <c r="H595" i="1" s="1"/>
  <c r="H596" i="1" s="1"/>
  <c r="H597" i="1" s="1"/>
  <c r="H598" i="1" s="1"/>
  <c r="H599" i="1" s="1"/>
  <c r="H600" i="1" s="1"/>
  <c r="H601" i="1" s="1"/>
  <c r="H602" i="1" s="1"/>
  <c r="H603" i="1" s="1"/>
  <c r="H604" i="1" s="1"/>
  <c r="H605" i="1" s="1"/>
  <c r="H606" i="1" s="1"/>
  <c r="H607" i="1" s="1"/>
  <c r="H608" i="1" s="1"/>
  <c r="H609" i="1" s="1"/>
  <c r="H610" i="1" s="1"/>
  <c r="H611" i="1" s="1"/>
  <c r="H612" i="1" s="1"/>
  <c r="H613" i="1" s="1"/>
  <c r="H614" i="1" s="1"/>
  <c r="H615" i="1" s="1"/>
  <c r="H616" i="1" s="1"/>
  <c r="H617" i="1" s="1"/>
  <c r="H618" i="1" s="1"/>
  <c r="H619" i="1" s="1"/>
  <c r="H620" i="1" s="1"/>
  <c r="H621" i="1" s="1"/>
  <c r="H622" i="1" s="1"/>
  <c r="H623" i="1" s="1"/>
  <c r="H624" i="1" s="1"/>
  <c r="H625" i="1" s="1"/>
  <c r="H626" i="1" s="1"/>
  <c r="H627" i="1" s="1"/>
  <c r="H628" i="1" s="1"/>
  <c r="H629" i="1" s="1"/>
  <c r="H630" i="1" s="1"/>
  <c r="H631" i="1" s="1"/>
  <c r="H632" i="1" s="1"/>
  <c r="H633" i="1" s="1"/>
  <c r="H634" i="1" s="1"/>
  <c r="H635" i="1" s="1"/>
  <c r="H636" i="1" s="1"/>
  <c r="H637" i="1" s="1"/>
  <c r="H638" i="1" s="1"/>
  <c r="H639" i="1" s="1"/>
  <c r="H640" i="1" s="1"/>
  <c r="H641" i="1" s="1"/>
  <c r="H642" i="1" s="1"/>
  <c r="H643" i="1" s="1"/>
  <c r="H644" i="1" s="1"/>
  <c r="H645" i="1" s="1"/>
  <c r="H646" i="1" s="1"/>
  <c r="H647" i="1" s="1"/>
  <c r="H648" i="1" s="1"/>
  <c r="H649" i="1" s="1"/>
  <c r="H650" i="1" s="1"/>
  <c r="H651" i="1" s="1"/>
  <c r="H652" i="1" s="1"/>
  <c r="H653" i="1" s="1"/>
  <c r="H654" i="1" s="1"/>
  <c r="H655" i="1" s="1"/>
  <c r="H656" i="1" s="1"/>
  <c r="H657" i="1" s="1"/>
  <c r="H658" i="1" s="1"/>
  <c r="H659" i="1" s="1"/>
  <c r="H660" i="1" s="1"/>
  <c r="H661" i="1" s="1"/>
  <c r="H662" i="1" s="1"/>
  <c r="H663" i="1" s="1"/>
  <c r="H664" i="1" s="1"/>
  <c r="H665" i="1" s="1"/>
  <c r="H666" i="1" s="1"/>
  <c r="H667" i="1" s="1"/>
  <c r="H668" i="1" s="1"/>
  <c r="H669" i="1" s="1"/>
  <c r="H670" i="1" s="1"/>
  <c r="H671" i="1" s="1"/>
  <c r="H672" i="1" s="1"/>
  <c r="H673" i="1" s="1"/>
  <c r="H674" i="1" s="1"/>
  <c r="H675" i="1" s="1"/>
  <c r="H676" i="1" s="1"/>
  <c r="H677" i="1" s="1"/>
  <c r="H678" i="1" s="1"/>
  <c r="H679" i="1" s="1"/>
  <c r="H680" i="1" s="1"/>
  <c r="H681" i="1" s="1"/>
  <c r="H682" i="1" s="1"/>
  <c r="H683" i="1" s="1"/>
  <c r="H684" i="1" s="1"/>
  <c r="H685" i="1" s="1"/>
  <c r="H686" i="1" s="1"/>
  <c r="H687" i="1" s="1"/>
  <c r="H688" i="1" s="1"/>
  <c r="H689" i="1" s="1"/>
  <c r="H690" i="1" s="1"/>
  <c r="H691" i="1" s="1"/>
  <c r="H692" i="1" s="1"/>
  <c r="H693" i="1" s="1"/>
  <c r="H694" i="1" s="1"/>
  <c r="H695" i="1" s="1"/>
  <c r="H696" i="1" s="1"/>
  <c r="H697" i="1" s="1"/>
  <c r="H698" i="1" s="1"/>
  <c r="H699" i="1" s="1"/>
  <c r="H700" i="1" s="1"/>
  <c r="H701" i="1" s="1"/>
  <c r="H702" i="1" s="1"/>
  <c r="H703" i="1" s="1"/>
  <c r="H704" i="1" s="1"/>
  <c r="H705" i="1" s="1"/>
  <c r="H706" i="1" s="1"/>
  <c r="H707" i="1" s="1"/>
  <c r="H708" i="1" s="1"/>
  <c r="H709" i="1" s="1"/>
  <c r="H710" i="1" s="1"/>
  <c r="H711" i="1" s="1"/>
  <c r="H712" i="1" s="1"/>
  <c r="H713" i="1" s="1"/>
  <c r="H714" i="1" s="1"/>
  <c r="H715" i="1" s="1"/>
  <c r="H716" i="1" s="1"/>
  <c r="H717" i="1" s="1"/>
  <c r="H718" i="1" s="1"/>
  <c r="H719" i="1" s="1"/>
  <c r="H720" i="1" s="1"/>
  <c r="H721" i="1" s="1"/>
  <c r="H722" i="1" s="1"/>
  <c r="H723" i="1" s="1"/>
  <c r="H724" i="1" s="1"/>
  <c r="H725" i="1" s="1"/>
  <c r="H726" i="1" s="1"/>
  <c r="H727" i="1" s="1"/>
  <c r="H728" i="1" s="1"/>
  <c r="H729" i="1" s="1"/>
  <c r="H730" i="1" s="1"/>
  <c r="H731" i="1" s="1"/>
  <c r="H732" i="1" s="1"/>
  <c r="H733" i="1" s="1"/>
  <c r="H734" i="1" s="1"/>
  <c r="H735" i="1" s="1"/>
  <c r="H736" i="1" s="1"/>
  <c r="H737" i="1" s="1"/>
  <c r="H738" i="1" s="1"/>
  <c r="H739" i="1" s="1"/>
  <c r="H740" i="1" s="1"/>
  <c r="H741" i="1" s="1"/>
  <c r="H742" i="1" s="1"/>
  <c r="H743" i="1" s="1"/>
  <c r="H744" i="1" s="1"/>
  <c r="H745" i="1" s="1"/>
  <c r="H746" i="1" s="1"/>
  <c r="H747" i="1" s="1"/>
  <c r="H748" i="1" s="1"/>
  <c r="H749" i="1" s="1"/>
  <c r="H750" i="1" s="1"/>
  <c r="H751" i="1" s="1"/>
  <c r="H752" i="1" s="1"/>
  <c r="H753" i="1" s="1"/>
  <c r="H754" i="1" s="1"/>
  <c r="H755" i="1" s="1"/>
  <c r="H756" i="1" s="1"/>
  <c r="H757" i="1" s="1"/>
  <c r="H758" i="1" s="1"/>
  <c r="H759" i="1" s="1"/>
  <c r="H760" i="1" s="1"/>
  <c r="H761" i="1" s="1"/>
  <c r="H762" i="1" s="1"/>
  <c r="H763" i="1" s="1"/>
  <c r="H764" i="1" s="1"/>
  <c r="H765" i="1" s="1"/>
  <c r="H766" i="1" s="1"/>
  <c r="H767" i="1" s="1"/>
  <c r="H768" i="1" s="1"/>
  <c r="H769" i="1" s="1"/>
  <c r="H770" i="1" s="1"/>
  <c r="H771" i="1" s="1"/>
  <c r="H772" i="1" s="1"/>
  <c r="H773" i="1" s="1"/>
  <c r="H774" i="1" s="1"/>
  <c r="H775" i="1" s="1"/>
  <c r="H776" i="1" s="1"/>
  <c r="H777" i="1" s="1"/>
  <c r="H778" i="1" s="1"/>
  <c r="H779" i="1" s="1"/>
  <c r="H780" i="1" s="1"/>
  <c r="H781" i="1" s="1"/>
  <c r="H782" i="1" s="1"/>
  <c r="H783" i="1" s="1"/>
  <c r="H784" i="1" s="1"/>
  <c r="H785" i="1" s="1"/>
  <c r="H786" i="1" s="1"/>
  <c r="H787" i="1" s="1"/>
  <c r="H788" i="1" s="1"/>
  <c r="H789" i="1" s="1"/>
  <c r="H790" i="1" s="1"/>
  <c r="H791" i="1" s="1"/>
  <c r="H792" i="1" s="1"/>
  <c r="H793" i="1" s="1"/>
  <c r="H794" i="1" s="1"/>
  <c r="H795" i="1" s="1"/>
  <c r="H796" i="1" s="1"/>
  <c r="H797" i="1" s="1"/>
  <c r="H798" i="1" s="1"/>
  <c r="H799" i="1" s="1"/>
  <c r="H800" i="1" s="1"/>
  <c r="H801" i="1" s="1"/>
  <c r="H802" i="1" s="1"/>
  <c r="H803" i="1" s="1"/>
  <c r="H804" i="1" s="1"/>
  <c r="H805" i="1" s="1"/>
  <c r="H806" i="1" s="1"/>
  <c r="H807" i="1" s="1"/>
  <c r="H808" i="1" s="1"/>
  <c r="H809" i="1" s="1"/>
  <c r="H810" i="1" s="1"/>
  <c r="H811" i="1" s="1"/>
  <c r="H812" i="1" s="1"/>
  <c r="H813" i="1" s="1"/>
  <c r="H814" i="1" s="1"/>
  <c r="H815" i="1" s="1"/>
  <c r="H816" i="1" s="1"/>
  <c r="H817" i="1" s="1"/>
  <c r="H818" i="1" s="1"/>
  <c r="H819" i="1" s="1"/>
  <c r="H820" i="1" s="1"/>
  <c r="H821" i="1" s="1"/>
  <c r="H822" i="1" s="1"/>
  <c r="H823" i="1" s="1"/>
  <c r="H824" i="1" s="1"/>
  <c r="H825" i="1" s="1"/>
  <c r="H826" i="1" s="1"/>
  <c r="H827" i="1" s="1"/>
  <c r="H828" i="1" s="1"/>
  <c r="H829" i="1" s="1"/>
  <c r="H830" i="1" s="1"/>
  <c r="H831" i="1" s="1"/>
  <c r="H832" i="1" s="1"/>
  <c r="H833" i="1" s="1"/>
  <c r="H834" i="1" s="1"/>
  <c r="H835" i="1" s="1"/>
  <c r="H836" i="1" s="1"/>
  <c r="H837" i="1" s="1"/>
  <c r="H838" i="1" s="1"/>
  <c r="H839" i="1" s="1"/>
  <c r="H840" i="1" s="1"/>
  <c r="H841" i="1" s="1"/>
  <c r="H842" i="1" s="1"/>
  <c r="H843" i="1" s="1"/>
  <c r="H844" i="1" s="1"/>
  <c r="H845" i="1" s="1"/>
  <c r="H846" i="1" s="1"/>
  <c r="H847" i="1" s="1"/>
  <c r="H848" i="1" s="1"/>
  <c r="H849" i="1" s="1"/>
  <c r="H850" i="1" s="1"/>
  <c r="H851" i="1" s="1"/>
  <c r="H852" i="1" s="1"/>
  <c r="H853" i="1" s="1"/>
  <c r="H854" i="1" s="1"/>
  <c r="H855" i="1" s="1"/>
  <c r="H856" i="1" s="1"/>
  <c r="H857" i="1" s="1"/>
  <c r="H858" i="1" s="1"/>
  <c r="H859" i="1" s="1"/>
  <c r="H860" i="1" s="1"/>
  <c r="H861" i="1" s="1"/>
  <c r="H862" i="1" s="1"/>
  <c r="H863" i="1" s="1"/>
  <c r="H864" i="1" s="1"/>
  <c r="H865" i="1" s="1"/>
  <c r="H866" i="1" s="1"/>
  <c r="H867" i="1" s="1"/>
  <c r="H868" i="1" s="1"/>
  <c r="H869" i="1" s="1"/>
  <c r="H870" i="1" s="1"/>
  <c r="H871" i="1" s="1"/>
  <c r="H872" i="1" s="1"/>
  <c r="H873" i="1" s="1"/>
  <c r="H874" i="1" s="1"/>
  <c r="H875" i="1" s="1"/>
  <c r="H876" i="1" s="1"/>
  <c r="H877" i="1" s="1"/>
  <c r="H878" i="1" s="1"/>
  <c r="H879" i="1" s="1"/>
  <c r="H880" i="1" s="1"/>
  <c r="H881" i="1" s="1"/>
  <c r="H882" i="1" s="1"/>
  <c r="H883" i="1" s="1"/>
  <c r="H884" i="1" s="1"/>
  <c r="H885" i="1" s="1"/>
  <c r="H886" i="1" s="1"/>
  <c r="H887" i="1" s="1"/>
  <c r="H888" i="1" s="1"/>
  <c r="H889" i="1" s="1"/>
  <c r="H890" i="1" s="1"/>
  <c r="H891" i="1" s="1"/>
  <c r="H892" i="1" s="1"/>
  <c r="H893" i="1" s="1"/>
  <c r="H894" i="1" s="1"/>
  <c r="H895" i="1" s="1"/>
  <c r="H896" i="1" s="1"/>
  <c r="H897" i="1" s="1"/>
  <c r="H898" i="1" s="1"/>
  <c r="H899" i="1" s="1"/>
  <c r="H900" i="1" s="1"/>
  <c r="H901" i="1" s="1"/>
  <c r="H902" i="1" s="1"/>
  <c r="H903" i="1" s="1"/>
  <c r="H904" i="1" s="1"/>
  <c r="H905" i="1" s="1"/>
  <c r="H906" i="1" s="1"/>
  <c r="H907" i="1" s="1"/>
  <c r="H908" i="1" s="1"/>
  <c r="H909" i="1" s="1"/>
  <c r="H910" i="1" s="1"/>
  <c r="H911" i="1" s="1"/>
  <c r="H912" i="1" s="1"/>
  <c r="H913" i="1" s="1"/>
  <c r="H914" i="1" s="1"/>
  <c r="H915" i="1" s="1"/>
  <c r="H916" i="1" s="1"/>
  <c r="H917" i="1" s="1"/>
  <c r="H918" i="1" s="1"/>
  <c r="H919" i="1" s="1"/>
  <c r="H920" i="1" s="1"/>
  <c r="H921" i="1" s="1"/>
  <c r="H922" i="1" s="1"/>
  <c r="H923" i="1" s="1"/>
  <c r="H924" i="1" s="1"/>
  <c r="H925" i="1" s="1"/>
  <c r="H926" i="1" s="1"/>
  <c r="H927" i="1" s="1"/>
  <c r="H928" i="1" s="1"/>
  <c r="H929" i="1" s="1"/>
  <c r="H930" i="1" s="1"/>
  <c r="H931" i="1" s="1"/>
  <c r="H932" i="1" s="1"/>
  <c r="H933" i="1" s="1"/>
  <c r="H934" i="1" s="1"/>
  <c r="H935" i="1" s="1"/>
  <c r="H936" i="1" s="1"/>
  <c r="H937" i="1" s="1"/>
  <c r="H938" i="1" s="1"/>
  <c r="H939" i="1" s="1"/>
  <c r="H940" i="1" s="1"/>
  <c r="H941" i="1" s="1"/>
  <c r="H942" i="1" s="1"/>
  <c r="H943" i="1" s="1"/>
  <c r="H944" i="1" s="1"/>
  <c r="H945" i="1" s="1"/>
  <c r="H946" i="1" s="1"/>
  <c r="H947" i="1" s="1"/>
  <c r="H948" i="1" s="1"/>
  <c r="H949" i="1" s="1"/>
  <c r="H950" i="1" s="1"/>
  <c r="H951" i="1" s="1"/>
  <c r="H952" i="1" s="1"/>
  <c r="H953" i="1" s="1"/>
  <c r="H954" i="1" s="1"/>
  <c r="H955" i="1" s="1"/>
  <c r="H956" i="1" s="1"/>
  <c r="H957" i="1" s="1"/>
  <c r="H958" i="1" s="1"/>
  <c r="H959" i="1" s="1"/>
  <c r="H960" i="1" s="1"/>
  <c r="H961" i="1" s="1"/>
  <c r="H962" i="1" s="1"/>
  <c r="H963" i="1" s="1"/>
  <c r="H964" i="1" s="1"/>
  <c r="H965" i="1" s="1"/>
  <c r="H966" i="1" s="1"/>
  <c r="H967" i="1" s="1"/>
  <c r="H968" i="1" s="1"/>
  <c r="H969" i="1" s="1"/>
  <c r="H970" i="1" s="1"/>
  <c r="H971" i="1" s="1"/>
  <c r="H972" i="1" s="1"/>
  <c r="H973" i="1" s="1"/>
  <c r="H974" i="1" s="1"/>
  <c r="H975" i="1" s="1"/>
  <c r="H976" i="1" s="1"/>
  <c r="H977" i="1" s="1"/>
  <c r="H978" i="1" s="1"/>
  <c r="H979" i="1" s="1"/>
  <c r="H980" i="1" s="1"/>
  <c r="H981" i="1" s="1"/>
  <c r="H982" i="1" s="1"/>
  <c r="H983" i="1" s="1"/>
  <c r="H984" i="1" s="1"/>
  <c r="H985" i="1" s="1"/>
  <c r="H986" i="1" s="1"/>
  <c r="H987" i="1" s="1"/>
  <c r="H988" i="1" s="1"/>
  <c r="H989" i="1" s="1"/>
  <c r="H990" i="1" s="1"/>
  <c r="H991" i="1" s="1"/>
  <c r="H992" i="1" s="1"/>
  <c r="H993" i="1" s="1"/>
  <c r="H994" i="1" s="1"/>
  <c r="H995" i="1" s="1"/>
  <c r="H996" i="1" s="1"/>
  <c r="H997" i="1" s="1"/>
  <c r="H998" i="1" s="1"/>
  <c r="H999" i="1" s="1"/>
  <c r="H1000" i="1" s="1"/>
  <c r="H1001" i="1" s="1"/>
  <c r="H1002" i="1" s="1"/>
  <c r="H1003" i="1" s="1"/>
  <c r="H1004" i="1" s="1"/>
  <c r="H1005" i="1" s="1"/>
  <c r="H1006" i="1" s="1"/>
  <c r="H1007" i="1" s="1"/>
  <c r="H1008" i="1" s="1"/>
  <c r="H1009" i="1" s="1"/>
  <c r="H1010" i="1" s="1"/>
  <c r="H1011" i="1" s="1"/>
  <c r="H1012" i="1" s="1"/>
  <c r="H1013" i="1" s="1"/>
  <c r="H1014" i="1" s="1"/>
  <c r="H1015" i="1" s="1"/>
  <c r="H1016" i="1" s="1"/>
  <c r="H1017" i="1" s="1"/>
  <c r="H1018" i="1" s="1"/>
  <c r="H1019" i="1" s="1"/>
  <c r="H1020" i="1" s="1"/>
  <c r="H1021" i="1" s="1"/>
  <c r="H1022" i="1" s="1"/>
  <c r="H1023" i="1" s="1"/>
  <c r="H1024" i="1" s="1"/>
  <c r="H1025" i="1" s="1"/>
  <c r="H1026" i="1" s="1"/>
  <c r="H1027" i="1" s="1"/>
  <c r="H1028" i="1" s="1"/>
  <c r="H1029" i="1" s="1"/>
  <c r="H1030" i="1" s="1"/>
  <c r="H1031" i="1" s="1"/>
  <c r="H1032" i="1" s="1"/>
  <c r="H1033" i="1" s="1"/>
  <c r="H1034" i="1" s="1"/>
  <c r="H1035" i="1" s="1"/>
  <c r="H1036" i="1" s="1"/>
  <c r="H1037" i="1" s="1"/>
  <c r="H1038" i="1" s="1"/>
  <c r="H1039" i="1" s="1"/>
  <c r="H1040" i="1" s="1"/>
  <c r="H1041" i="1" s="1"/>
  <c r="H1042" i="1" s="1"/>
  <c r="H1043" i="1" s="1"/>
  <c r="H1044" i="1" s="1"/>
  <c r="H1045" i="1" s="1"/>
  <c r="H1046" i="1" s="1"/>
  <c r="H1047" i="1" s="1"/>
  <c r="H1048" i="1" s="1"/>
  <c r="H1049" i="1" s="1"/>
  <c r="H1050" i="1" s="1"/>
  <c r="H1051" i="1" s="1"/>
  <c r="H1052" i="1" s="1"/>
  <c r="H1053" i="1" s="1"/>
  <c r="H1054" i="1" s="1"/>
  <c r="H1055" i="1" s="1"/>
  <c r="H1056" i="1" s="1"/>
  <c r="H1057" i="1" s="1"/>
  <c r="H1058" i="1" s="1"/>
  <c r="H1059" i="1" s="1"/>
  <c r="H1060" i="1" s="1"/>
  <c r="H1061" i="1" s="1"/>
  <c r="H1062" i="1" s="1"/>
  <c r="H1063" i="1" s="1"/>
  <c r="H1064" i="1" s="1"/>
  <c r="H1065" i="1" s="1"/>
  <c r="H1066" i="1" s="1"/>
  <c r="H1067" i="1" s="1"/>
  <c r="H1068" i="1" s="1"/>
  <c r="H1069" i="1" s="1"/>
  <c r="H1070" i="1" s="1"/>
  <c r="H1071" i="1" s="1"/>
  <c r="H1072" i="1" s="1"/>
  <c r="H1073" i="1" s="1"/>
  <c r="H1074" i="1" s="1"/>
  <c r="H1075" i="1" s="1"/>
  <c r="H1076" i="1" s="1"/>
  <c r="H1077" i="1" s="1"/>
  <c r="H1078" i="1" s="1"/>
  <c r="H1079" i="1" s="1"/>
  <c r="H1080" i="1" s="1"/>
  <c r="H1081" i="1" s="1"/>
  <c r="H1082" i="1" s="1"/>
  <c r="H1083" i="1" s="1"/>
  <c r="H1084" i="1" s="1"/>
  <c r="H1085" i="1" s="1"/>
  <c r="H1086" i="1" s="1"/>
  <c r="H1087" i="1" s="1"/>
  <c r="H1088" i="1" s="1"/>
  <c r="H1089" i="1" s="1"/>
  <c r="H1090" i="1" s="1"/>
  <c r="H1091" i="1" s="1"/>
  <c r="H1092" i="1" s="1"/>
  <c r="H1093" i="1" s="1"/>
  <c r="H1094" i="1" s="1"/>
  <c r="H1095" i="1" s="1"/>
  <c r="H1096" i="1" s="1"/>
  <c r="H1097" i="1" s="1"/>
  <c r="H1098" i="1" s="1"/>
  <c r="H1099" i="1" s="1"/>
  <c r="H1100" i="1" s="1"/>
  <c r="H1101" i="1" s="1"/>
  <c r="H1102" i="1" s="1"/>
  <c r="H1103" i="1" s="1"/>
  <c r="H1104" i="1" s="1"/>
  <c r="H1105" i="1" s="1"/>
  <c r="H1106" i="1" s="1"/>
  <c r="H1107" i="1" s="1"/>
  <c r="H1108" i="1" s="1"/>
  <c r="H1109" i="1" s="1"/>
  <c r="H1110" i="1" s="1"/>
  <c r="H1111" i="1" s="1"/>
  <c r="H1112" i="1" s="1"/>
  <c r="H1113" i="1" s="1"/>
  <c r="H1114" i="1" s="1"/>
  <c r="H1115" i="1" s="1"/>
  <c r="H1116" i="1" s="1"/>
  <c r="H1117" i="1" s="1"/>
  <c r="H1118" i="1" s="1"/>
  <c r="H1119" i="1" s="1"/>
  <c r="H1120" i="1" s="1"/>
  <c r="H1121" i="1" s="1"/>
  <c r="H1122" i="1" s="1"/>
  <c r="H1123" i="1" s="1"/>
  <c r="H1124" i="1" s="1"/>
  <c r="H1125" i="1" s="1"/>
  <c r="H1126" i="1" s="1"/>
  <c r="H1127" i="1" s="1"/>
  <c r="H1128" i="1" s="1"/>
  <c r="H1129" i="1" s="1"/>
  <c r="H1130" i="1" s="1"/>
  <c r="H1131" i="1" s="1"/>
  <c r="H1132" i="1" s="1"/>
  <c r="H1133" i="1" s="1"/>
  <c r="H1134" i="1" s="1"/>
  <c r="H1135" i="1" s="1"/>
  <c r="H1136" i="1" s="1"/>
  <c r="H1137" i="1" s="1"/>
  <c r="H1138" i="1" s="1"/>
  <c r="H1139" i="1" s="1"/>
  <c r="H1140" i="1" s="1"/>
  <c r="H1141" i="1" s="1"/>
  <c r="H1142" i="1" s="1"/>
  <c r="H1143" i="1" s="1"/>
  <c r="H1144" i="1" s="1"/>
  <c r="H1145" i="1" s="1"/>
  <c r="H1146" i="1" s="1"/>
  <c r="H1147" i="1" s="1"/>
  <c r="H1148" i="1" s="1"/>
  <c r="H1149" i="1" s="1"/>
  <c r="H1150" i="1" s="1"/>
  <c r="H1151" i="1" s="1"/>
  <c r="H1152" i="1" s="1"/>
  <c r="H1153" i="1" s="1"/>
  <c r="H1154" i="1" s="1"/>
  <c r="H1155" i="1" s="1"/>
  <c r="H1156" i="1" s="1"/>
  <c r="H1157" i="1" s="1"/>
  <c r="H1158" i="1" s="1"/>
  <c r="H1159" i="1" s="1"/>
  <c r="H1160" i="1" s="1"/>
  <c r="H1161" i="1" s="1"/>
  <c r="H1162" i="1" s="1"/>
  <c r="H1163" i="1" s="1"/>
  <c r="H1164" i="1" s="1"/>
  <c r="H1165" i="1" s="1"/>
  <c r="H1166" i="1" s="1"/>
  <c r="H1167" i="1" s="1"/>
  <c r="H1168" i="1" s="1"/>
  <c r="H1169" i="1" s="1"/>
  <c r="H1170" i="1" s="1"/>
  <c r="H1171" i="1" s="1"/>
  <c r="H1172" i="1" s="1"/>
  <c r="H1173" i="1" s="1"/>
  <c r="H1174" i="1" s="1"/>
  <c r="H1175" i="1" s="1"/>
  <c r="H1176" i="1" s="1"/>
  <c r="H1177" i="1" s="1"/>
  <c r="H1178" i="1" s="1"/>
  <c r="H1179" i="1" s="1"/>
  <c r="H1180" i="1" s="1"/>
  <c r="H1181" i="1" s="1"/>
  <c r="H1182" i="1" s="1"/>
  <c r="H1183" i="1" s="1"/>
  <c r="H1184" i="1" s="1"/>
  <c r="H1185" i="1" s="1"/>
  <c r="H1186" i="1" s="1"/>
  <c r="H1187" i="1" s="1"/>
  <c r="H1188" i="1" s="1"/>
  <c r="H1189" i="1" s="1"/>
  <c r="H1190" i="1" s="1"/>
  <c r="H1191" i="1" s="1"/>
  <c r="H1192" i="1" s="1"/>
  <c r="H1193" i="1" s="1"/>
  <c r="H1194" i="1" s="1"/>
  <c r="H1195" i="1" s="1"/>
  <c r="H1196" i="1" s="1"/>
  <c r="H1197" i="1" s="1"/>
  <c r="H1198" i="1" s="1"/>
  <c r="R3073" i="1"/>
  <c r="Q3073" i="1"/>
  <c r="P3073" i="1"/>
  <c r="O3073" i="1"/>
  <c r="N3073" i="1"/>
  <c r="M3073" i="1"/>
  <c r="L3073" i="1"/>
  <c r="K3073" i="1"/>
  <c r="J3073" i="1"/>
  <c r="B3073" i="1"/>
  <c r="A3073" i="1"/>
  <c r="C3058" i="1"/>
  <c r="R3058" i="1"/>
  <c r="Q3058" i="1"/>
  <c r="P3058" i="1"/>
  <c r="C3057" i="1"/>
  <c r="C3056" i="1"/>
  <c r="R3056" i="1"/>
  <c r="Q3056" i="1"/>
  <c r="P3056" i="1"/>
  <c r="C3055" i="1"/>
  <c r="P3055" i="1" s="1"/>
  <c r="C3054" i="1"/>
  <c r="C3053" i="1"/>
  <c r="Q3053" i="1" s="1"/>
  <c r="R3052" i="1"/>
  <c r="Q3052" i="1"/>
  <c r="P3052" i="1"/>
  <c r="O3052" i="1"/>
  <c r="N3052" i="1"/>
  <c r="M3052" i="1"/>
  <c r="L3052" i="1"/>
  <c r="K3052" i="1"/>
  <c r="J3052" i="1"/>
  <c r="B3052" i="1"/>
  <c r="A3052" i="1"/>
  <c r="C3051" i="1"/>
  <c r="R3051" i="1" s="1"/>
  <c r="C3050" i="1"/>
  <c r="Q3050" i="1" s="1"/>
  <c r="P3050" i="1"/>
  <c r="C3049" i="1"/>
  <c r="R3049" i="1" s="1"/>
  <c r="Q3049" i="1"/>
  <c r="P3049" i="1"/>
  <c r="C3048" i="1"/>
  <c r="N3048" i="1" s="1"/>
  <c r="C3047" i="1"/>
  <c r="L3047" i="1" s="1"/>
  <c r="C3046" i="1"/>
  <c r="R3045" i="1"/>
  <c r="Q3045" i="1"/>
  <c r="P3045" i="1"/>
  <c r="O3045" i="1"/>
  <c r="N3045" i="1"/>
  <c r="M3045" i="1"/>
  <c r="L3045" i="1"/>
  <c r="K3045" i="1"/>
  <c r="J3045" i="1"/>
  <c r="B3045" i="1"/>
  <c r="A3045" i="1"/>
  <c r="R3044" i="1"/>
  <c r="Q3044" i="1"/>
  <c r="P3044" i="1"/>
  <c r="O3044" i="1"/>
  <c r="N3044" i="1"/>
  <c r="M3044" i="1"/>
  <c r="L3044" i="1"/>
  <c r="K3044" i="1"/>
  <c r="J3044" i="1"/>
  <c r="B3044" i="1"/>
  <c r="A3044" i="1"/>
  <c r="C665" i="1"/>
  <c r="C670" i="1"/>
  <c r="C2905" i="1"/>
  <c r="J155" i="19"/>
  <c r="P3027" i="1" s="1"/>
  <c r="C3031" i="1"/>
  <c r="R3031" i="1" s="1"/>
  <c r="C3030" i="1"/>
  <c r="L3030" i="1" s="1"/>
  <c r="C3029" i="1"/>
  <c r="C3028" i="1"/>
  <c r="R3027" i="1"/>
  <c r="Q3027" i="1"/>
  <c r="O3027" i="1"/>
  <c r="N3027" i="1"/>
  <c r="M3027" i="1"/>
  <c r="L3027" i="1"/>
  <c r="K3027" i="1"/>
  <c r="J3027" i="1"/>
  <c r="B3027" i="1"/>
  <c r="A3027" i="1"/>
  <c r="R685" i="1"/>
  <c r="Q685" i="1"/>
  <c r="P685" i="1"/>
  <c r="O685" i="1"/>
  <c r="N685" i="1"/>
  <c r="M685" i="1"/>
  <c r="L685" i="1"/>
  <c r="K685" i="1"/>
  <c r="J685" i="1"/>
  <c r="B685" i="1"/>
  <c r="A685" i="1"/>
  <c r="R684" i="1"/>
  <c r="Q684" i="1"/>
  <c r="P684" i="1"/>
  <c r="O684" i="1"/>
  <c r="N684" i="1"/>
  <c r="M684" i="1"/>
  <c r="L684" i="1"/>
  <c r="K684" i="1"/>
  <c r="J684" i="1"/>
  <c r="B684" i="1"/>
  <c r="A684" i="1"/>
  <c r="R683" i="1"/>
  <c r="Q683" i="1"/>
  <c r="P683" i="1"/>
  <c r="N683" i="1"/>
  <c r="M683" i="1"/>
  <c r="L683" i="1"/>
  <c r="K683" i="1"/>
  <c r="J683" i="1"/>
  <c r="B683" i="1"/>
  <c r="A683" i="1"/>
  <c r="R682" i="1"/>
  <c r="Q682" i="1"/>
  <c r="P682" i="1"/>
  <c r="O682" i="1"/>
  <c r="N682" i="1"/>
  <c r="M682" i="1"/>
  <c r="L682" i="1"/>
  <c r="K682" i="1"/>
  <c r="J682" i="1"/>
  <c r="B682" i="1"/>
  <c r="A682" i="1"/>
  <c r="R681" i="1"/>
  <c r="Q681" i="1"/>
  <c r="P681" i="1"/>
  <c r="N681" i="1"/>
  <c r="M681" i="1"/>
  <c r="L681" i="1"/>
  <c r="K681" i="1"/>
  <c r="J681" i="1"/>
  <c r="B681" i="1"/>
  <c r="A681" i="1"/>
  <c r="R680" i="1"/>
  <c r="Q680" i="1"/>
  <c r="P680" i="1"/>
  <c r="O680" i="1"/>
  <c r="N680" i="1"/>
  <c r="M680" i="1"/>
  <c r="L680" i="1"/>
  <c r="K680" i="1"/>
  <c r="J680" i="1"/>
  <c r="B680" i="1"/>
  <c r="A680" i="1"/>
  <c r="R679" i="1"/>
  <c r="Q679" i="1"/>
  <c r="P679" i="1"/>
  <c r="O679" i="1"/>
  <c r="N679" i="1"/>
  <c r="M679" i="1"/>
  <c r="L679" i="1"/>
  <c r="K679" i="1"/>
  <c r="J679" i="1"/>
  <c r="B679" i="1"/>
  <c r="A679" i="1"/>
  <c r="R678" i="1"/>
  <c r="Q678" i="1"/>
  <c r="P678" i="1"/>
  <c r="O678" i="1"/>
  <c r="N678" i="1"/>
  <c r="M678" i="1"/>
  <c r="L678" i="1"/>
  <c r="K678" i="1"/>
  <c r="J678" i="1"/>
  <c r="B678" i="1"/>
  <c r="A678" i="1"/>
  <c r="R677" i="1"/>
  <c r="Q677" i="1"/>
  <c r="P677" i="1"/>
  <c r="N677" i="1"/>
  <c r="M677" i="1"/>
  <c r="L677" i="1"/>
  <c r="K677" i="1"/>
  <c r="J677" i="1"/>
  <c r="B677" i="1"/>
  <c r="A677" i="1"/>
  <c r="R676" i="1"/>
  <c r="Q676" i="1"/>
  <c r="P676" i="1"/>
  <c r="O676" i="1"/>
  <c r="N676" i="1"/>
  <c r="M676" i="1"/>
  <c r="L676" i="1"/>
  <c r="K676" i="1"/>
  <c r="J676" i="1"/>
  <c r="B676" i="1"/>
  <c r="A676" i="1"/>
  <c r="R675" i="1"/>
  <c r="Q675" i="1"/>
  <c r="P675" i="1"/>
  <c r="O675" i="1"/>
  <c r="N675" i="1"/>
  <c r="M675" i="1"/>
  <c r="L675" i="1"/>
  <c r="K675" i="1"/>
  <c r="J675" i="1"/>
  <c r="B675" i="1"/>
  <c r="A675" i="1"/>
  <c r="R674" i="1"/>
  <c r="Q674" i="1"/>
  <c r="P674" i="1"/>
  <c r="O674" i="1"/>
  <c r="N674" i="1"/>
  <c r="M674" i="1"/>
  <c r="L674" i="1"/>
  <c r="K674" i="1"/>
  <c r="J674" i="1"/>
  <c r="B674" i="1"/>
  <c r="A674" i="1"/>
  <c r="R673" i="1"/>
  <c r="Q673" i="1"/>
  <c r="P673" i="1"/>
  <c r="O673" i="1"/>
  <c r="N673" i="1"/>
  <c r="M673" i="1"/>
  <c r="L673" i="1"/>
  <c r="K673" i="1"/>
  <c r="J673" i="1"/>
  <c r="B673" i="1"/>
  <c r="A673" i="1"/>
  <c r="R672" i="1"/>
  <c r="Q672" i="1"/>
  <c r="P672" i="1"/>
  <c r="O672" i="1"/>
  <c r="N672" i="1"/>
  <c r="M672" i="1"/>
  <c r="L672" i="1"/>
  <c r="K672" i="1"/>
  <c r="J672" i="1"/>
  <c r="B672" i="1"/>
  <c r="A672" i="1"/>
  <c r="C2906" i="1"/>
  <c r="K2906" i="1" s="1"/>
  <c r="C2904" i="1"/>
  <c r="C2903" i="1"/>
  <c r="K2902" i="1"/>
  <c r="L136" i="19"/>
  <c r="K136" i="19"/>
  <c r="J136" i="19"/>
  <c r="P2902" i="1" s="1"/>
  <c r="I136" i="19"/>
  <c r="O2902" i="1" s="1"/>
  <c r="H136" i="19"/>
  <c r="N2902" i="1" s="1"/>
  <c r="G136" i="19"/>
  <c r="M2902" i="1" s="1"/>
  <c r="F136" i="19"/>
  <c r="L2902" i="1" s="1"/>
  <c r="D136" i="19"/>
  <c r="J2902" i="1" s="1"/>
  <c r="B136" i="19"/>
  <c r="B2902" i="1" s="1"/>
  <c r="A136" i="19"/>
  <c r="A2902" i="1" s="1"/>
  <c r="C671" i="1"/>
  <c r="R671" i="1" s="1"/>
  <c r="C669" i="1"/>
  <c r="R669" i="1" s="1"/>
  <c r="C668" i="1"/>
  <c r="R668" i="1" s="1"/>
  <c r="R667" i="1"/>
  <c r="Q667" i="1"/>
  <c r="P667" i="1"/>
  <c r="O667" i="1"/>
  <c r="N667" i="1"/>
  <c r="M667" i="1"/>
  <c r="L667" i="1"/>
  <c r="K667" i="1"/>
  <c r="J667" i="1"/>
  <c r="B667" i="1"/>
  <c r="A667" i="1"/>
  <c r="C666" i="1"/>
  <c r="R666" i="1" s="1"/>
  <c r="C664" i="1"/>
  <c r="J664" i="1" s="1"/>
  <c r="C663" i="1"/>
  <c r="R662" i="1"/>
  <c r="Q662" i="1"/>
  <c r="P662" i="1"/>
  <c r="O662" i="1"/>
  <c r="N662" i="1"/>
  <c r="M662" i="1"/>
  <c r="L662" i="1"/>
  <c r="K662" i="1"/>
  <c r="J662" i="1"/>
  <c r="B662" i="1"/>
  <c r="A662" i="1"/>
  <c r="R661" i="1"/>
  <c r="Q661" i="1"/>
  <c r="P661" i="1"/>
  <c r="O661" i="1"/>
  <c r="N661" i="1"/>
  <c r="M661" i="1"/>
  <c r="L661" i="1"/>
  <c r="K661" i="1"/>
  <c r="J661" i="1"/>
  <c r="B661" i="1"/>
  <c r="A661" i="1"/>
  <c r="B52" i="18"/>
  <c r="F60" i="8" s="1"/>
  <c r="R3072" i="1" l="1"/>
  <c r="Q3072" i="1"/>
  <c r="P3072" i="1"/>
  <c r="O3072" i="1"/>
  <c r="N3072" i="1"/>
  <c r="M3072" i="1"/>
  <c r="L3072" i="1"/>
  <c r="K3072" i="1"/>
  <c r="J3072" i="1"/>
  <c r="Q3071" i="1"/>
  <c r="R3071" i="1"/>
  <c r="J3071" i="1"/>
  <c r="K3071" i="1"/>
  <c r="P3071" i="1"/>
  <c r="L3071" i="1"/>
  <c r="M3071" i="1"/>
  <c r="N3071" i="1"/>
  <c r="O3071" i="1"/>
  <c r="L3070" i="1"/>
  <c r="J3070" i="1"/>
  <c r="K3070" i="1"/>
  <c r="R3070" i="1"/>
  <c r="Q3070" i="1"/>
  <c r="P3070" i="1"/>
  <c r="O3070" i="1"/>
  <c r="N3070" i="1"/>
  <c r="M3070" i="1"/>
  <c r="Q3069" i="1"/>
  <c r="N3069" i="1"/>
  <c r="K3069" i="1"/>
  <c r="L3069" i="1"/>
  <c r="M3069" i="1"/>
  <c r="O3069" i="1"/>
  <c r="R3069" i="1"/>
  <c r="B3069" i="1"/>
  <c r="P3069" i="1"/>
  <c r="J3069" i="1"/>
  <c r="R3068" i="1"/>
  <c r="Q3068" i="1"/>
  <c r="P3068" i="1"/>
  <c r="O3068" i="1"/>
  <c r="N3068" i="1"/>
  <c r="M3068" i="1"/>
  <c r="L3068" i="1"/>
  <c r="K3068" i="1"/>
  <c r="J3068" i="1"/>
  <c r="L3067" i="1"/>
  <c r="B3067" i="1"/>
  <c r="A3067" i="1"/>
  <c r="P3067" i="1"/>
  <c r="N3067" i="1"/>
  <c r="Q3067" i="1"/>
  <c r="O3067" i="1"/>
  <c r="M3067" i="1"/>
  <c r="K3067" i="1"/>
  <c r="J3067" i="1"/>
  <c r="R3067" i="1"/>
  <c r="R3065" i="1"/>
  <c r="P3065" i="1"/>
  <c r="O3065" i="1"/>
  <c r="M3065" i="1"/>
  <c r="L3065" i="1"/>
  <c r="K3065" i="1"/>
  <c r="J3065" i="1"/>
  <c r="B3065" i="1"/>
  <c r="Q3065" i="1"/>
  <c r="A3065" i="1"/>
  <c r="N3065" i="1"/>
  <c r="R3064" i="1"/>
  <c r="O3064" i="1"/>
  <c r="M3064" i="1"/>
  <c r="J3064" i="1"/>
  <c r="A3064" i="1"/>
  <c r="Q3064" i="1"/>
  <c r="P3064" i="1"/>
  <c r="N3064" i="1"/>
  <c r="L3064" i="1"/>
  <c r="K3064" i="1"/>
  <c r="B3064" i="1"/>
  <c r="O3063" i="1"/>
  <c r="N3063" i="1"/>
  <c r="B3063" i="1"/>
  <c r="A3063" i="1"/>
  <c r="J3063" i="1"/>
  <c r="K3063" i="1"/>
  <c r="Q3063" i="1"/>
  <c r="M3063" i="1"/>
  <c r="R3063" i="1"/>
  <c r="P3063" i="1"/>
  <c r="L3063" i="1"/>
  <c r="K3062" i="1"/>
  <c r="B3062" i="1"/>
  <c r="A3062" i="1"/>
  <c r="P3062" i="1"/>
  <c r="J3062" i="1"/>
  <c r="L3062" i="1"/>
  <c r="Q3062" i="1"/>
  <c r="N3062" i="1"/>
  <c r="R3062" i="1"/>
  <c r="O3062" i="1"/>
  <c r="M3062" i="1"/>
  <c r="M3061" i="1"/>
  <c r="R3061" i="1"/>
  <c r="O3061" i="1"/>
  <c r="N3061" i="1"/>
  <c r="J3061" i="1"/>
  <c r="P3061" i="1"/>
  <c r="Q3061" i="1"/>
  <c r="K3061" i="1"/>
  <c r="B3061" i="1"/>
  <c r="L3061" i="1"/>
  <c r="A3061" i="1"/>
  <c r="H1199" i="1"/>
  <c r="H1200" i="1" s="1"/>
  <c r="H1201" i="1" s="1"/>
  <c r="H1202" i="1"/>
  <c r="H1203" i="1" s="1"/>
  <c r="H1204" i="1" s="1"/>
  <c r="H1205" i="1" s="1"/>
  <c r="H1206" i="1" s="1"/>
  <c r="H1207" i="1" s="1"/>
  <c r="H1208" i="1" s="1"/>
  <c r="H1209" i="1" s="1"/>
  <c r="H1210" i="1" s="1"/>
  <c r="H1211" i="1" s="1"/>
  <c r="H1212" i="1" s="1"/>
  <c r="H1213" i="1" s="1"/>
  <c r="H1214" i="1" s="1"/>
  <c r="H1215" i="1" s="1"/>
  <c r="H1216" i="1" s="1"/>
  <c r="H1217" i="1" s="1"/>
  <c r="H1218" i="1" s="1"/>
  <c r="H1219" i="1" s="1"/>
  <c r="H1220" i="1" s="1"/>
  <c r="H1221" i="1" s="1"/>
  <c r="H1222" i="1" s="1"/>
  <c r="H1223" i="1" s="1"/>
  <c r="H1224" i="1" s="1"/>
  <c r="H1225" i="1" s="1"/>
  <c r="H1226" i="1" s="1"/>
  <c r="H1227" i="1" s="1"/>
  <c r="H1228" i="1" s="1"/>
  <c r="H1229" i="1" s="1"/>
  <c r="H1230" i="1" s="1"/>
  <c r="H1231" i="1" s="1"/>
  <c r="H1232" i="1" s="1"/>
  <c r="H1233" i="1" s="1"/>
  <c r="H1234" i="1" s="1"/>
  <c r="H1235" i="1" s="1"/>
  <c r="H1236" i="1" s="1"/>
  <c r="H1237" i="1" s="1"/>
  <c r="H1238" i="1" s="1"/>
  <c r="H1239" i="1" s="1"/>
  <c r="H1240" i="1" s="1"/>
  <c r="H1241" i="1" s="1"/>
  <c r="H1242" i="1" s="1"/>
  <c r="H1243" i="1" s="1"/>
  <c r="H1244" i="1" s="1"/>
  <c r="H1245" i="1" s="1"/>
  <c r="H1246" i="1" s="1"/>
  <c r="H1247" i="1" s="1"/>
  <c r="H1248" i="1" s="1"/>
  <c r="H1249" i="1" s="1"/>
  <c r="H1250" i="1" s="1"/>
  <c r="H1251" i="1" s="1"/>
  <c r="H1252" i="1" s="1"/>
  <c r="H1253" i="1" s="1"/>
  <c r="H1254" i="1" s="1"/>
  <c r="H1255" i="1" s="1"/>
  <c r="H1256" i="1" s="1"/>
  <c r="H1257" i="1" s="1"/>
  <c r="H1258" i="1" s="1"/>
  <c r="H1259" i="1" s="1"/>
  <c r="H1260" i="1" s="1"/>
  <c r="H1261" i="1" s="1"/>
  <c r="H1262" i="1" s="1"/>
  <c r="H1263" i="1" s="1"/>
  <c r="H1264" i="1" s="1"/>
  <c r="H1265" i="1" s="1"/>
  <c r="H1266" i="1" s="1"/>
  <c r="H1267" i="1" s="1"/>
  <c r="H1268" i="1" s="1"/>
  <c r="H1269" i="1" s="1"/>
  <c r="H1270" i="1" s="1"/>
  <c r="H1271" i="1" s="1"/>
  <c r="H1272" i="1" s="1"/>
  <c r="H1273" i="1" s="1"/>
  <c r="H1274" i="1" s="1"/>
  <c r="H1275" i="1" s="1"/>
  <c r="H1276" i="1" s="1"/>
  <c r="H1277" i="1" s="1"/>
  <c r="H1278" i="1" s="1"/>
  <c r="H1279" i="1" s="1"/>
  <c r="H1280" i="1" s="1"/>
  <c r="H1281" i="1" s="1"/>
  <c r="H1282" i="1" s="1"/>
  <c r="H1283" i="1" s="1"/>
  <c r="H1284" i="1" s="1"/>
  <c r="H1285" i="1" s="1"/>
  <c r="H1286" i="1" s="1"/>
  <c r="H1287" i="1" s="1"/>
  <c r="H1288" i="1" s="1"/>
  <c r="H1289" i="1" s="1"/>
  <c r="H1290" i="1" s="1"/>
  <c r="H1291" i="1" s="1"/>
  <c r="H1292" i="1" s="1"/>
  <c r="H1293" i="1" s="1"/>
  <c r="H1294" i="1" s="1"/>
  <c r="H1295" i="1" s="1"/>
  <c r="H1296" i="1" s="1"/>
  <c r="H1297" i="1" s="1"/>
  <c r="H1298" i="1" s="1"/>
  <c r="H1299" i="1" s="1"/>
  <c r="H1300" i="1" s="1"/>
  <c r="H1301" i="1" s="1"/>
  <c r="H1302" i="1" s="1"/>
  <c r="H1303" i="1" s="1"/>
  <c r="H1304" i="1" s="1"/>
  <c r="H1305" i="1" s="1"/>
  <c r="H1306" i="1" s="1"/>
  <c r="H1307" i="1" s="1"/>
  <c r="H1308" i="1" s="1"/>
  <c r="H1309" i="1" s="1"/>
  <c r="H1310" i="1" s="1"/>
  <c r="H1311" i="1" s="1"/>
  <c r="H1312" i="1" s="1"/>
  <c r="H1313" i="1" s="1"/>
  <c r="H1314" i="1" s="1"/>
  <c r="H1315" i="1" s="1"/>
  <c r="H1316" i="1" s="1"/>
  <c r="H1317" i="1" s="1"/>
  <c r="H1318" i="1" s="1"/>
  <c r="H1319" i="1" s="1"/>
  <c r="H1320" i="1" s="1"/>
  <c r="H1321" i="1" s="1"/>
  <c r="H1322" i="1" s="1"/>
  <c r="H1323" i="1" s="1"/>
  <c r="H1324" i="1" s="1"/>
  <c r="H1325" i="1" s="1"/>
  <c r="H1326" i="1" s="1"/>
  <c r="H1327" i="1" s="1"/>
  <c r="H1328" i="1" s="1"/>
  <c r="H1329" i="1" s="1"/>
  <c r="H1330" i="1" s="1"/>
  <c r="H1331" i="1" s="1"/>
  <c r="H1332" i="1" s="1"/>
  <c r="H1333" i="1" s="1"/>
  <c r="H1334" i="1" s="1"/>
  <c r="H1335" i="1" s="1"/>
  <c r="H1336" i="1" s="1"/>
  <c r="H1337" i="1" s="1"/>
  <c r="H1338" i="1" s="1"/>
  <c r="H1339" i="1" s="1"/>
  <c r="H1340" i="1" s="1"/>
  <c r="H1341" i="1" s="1"/>
  <c r="H1342" i="1" s="1"/>
  <c r="H1343" i="1" s="1"/>
  <c r="H1344" i="1" s="1"/>
  <c r="H1345" i="1" s="1"/>
  <c r="H1346" i="1" s="1"/>
  <c r="H1347" i="1" s="1"/>
  <c r="H1348" i="1" s="1"/>
  <c r="H1349" i="1" s="1"/>
  <c r="H1350" i="1" s="1"/>
  <c r="H1351" i="1" s="1"/>
  <c r="H1352" i="1" s="1"/>
  <c r="H1353" i="1" s="1"/>
  <c r="H1354" i="1" s="1"/>
  <c r="H1355" i="1" s="1"/>
  <c r="H1356" i="1" s="1"/>
  <c r="H1357" i="1" s="1"/>
  <c r="H1358" i="1" s="1"/>
  <c r="H1359" i="1" s="1"/>
  <c r="H1360" i="1" s="1"/>
  <c r="H1361" i="1" s="1"/>
  <c r="H1362" i="1" s="1"/>
  <c r="H1363" i="1" s="1"/>
  <c r="H1364" i="1" s="1"/>
  <c r="H1365" i="1" s="1"/>
  <c r="H1366" i="1" s="1"/>
  <c r="H1367" i="1" s="1"/>
  <c r="H1368" i="1" s="1"/>
  <c r="H1369" i="1" s="1"/>
  <c r="H1370" i="1" s="1"/>
  <c r="H1371" i="1" s="1"/>
  <c r="H1372" i="1" s="1"/>
  <c r="H1373" i="1" s="1"/>
  <c r="H1374" i="1" s="1"/>
  <c r="H1375" i="1" s="1"/>
  <c r="H1376" i="1" s="1"/>
  <c r="H1377" i="1" s="1"/>
  <c r="H1378" i="1" s="1"/>
  <c r="H1379" i="1" s="1"/>
  <c r="H1380" i="1" s="1"/>
  <c r="H1381" i="1" s="1"/>
  <c r="H1382" i="1" s="1"/>
  <c r="H1383" i="1" s="1"/>
  <c r="H1384" i="1" s="1"/>
  <c r="H1385" i="1" s="1"/>
  <c r="H1386" i="1" s="1"/>
  <c r="H1387" i="1" s="1"/>
  <c r="H1388" i="1" s="1"/>
  <c r="H1389" i="1" s="1"/>
  <c r="H1390" i="1" s="1"/>
  <c r="H1391" i="1" s="1"/>
  <c r="H1392" i="1" s="1"/>
  <c r="H1393" i="1" s="1"/>
  <c r="H1394" i="1" s="1"/>
  <c r="H1395" i="1" s="1"/>
  <c r="H1396" i="1" s="1"/>
  <c r="H1397" i="1" s="1"/>
  <c r="H1398" i="1" s="1"/>
  <c r="H1399" i="1" s="1"/>
  <c r="H1400" i="1" s="1"/>
  <c r="H1401" i="1" s="1"/>
  <c r="H1402" i="1" s="1"/>
  <c r="H1403" i="1" s="1"/>
  <c r="H1404" i="1" s="1"/>
  <c r="H1405" i="1" s="1"/>
  <c r="H1406" i="1" s="1"/>
  <c r="H1407" i="1" s="1"/>
  <c r="H1408" i="1" s="1"/>
  <c r="H1409" i="1" s="1"/>
  <c r="H1410" i="1" s="1"/>
  <c r="H1411" i="1" s="1"/>
  <c r="H1412" i="1" s="1"/>
  <c r="H1413" i="1" s="1"/>
  <c r="H1414" i="1" s="1"/>
  <c r="H1415" i="1" s="1"/>
  <c r="H1416" i="1" s="1"/>
  <c r="H1417" i="1" s="1"/>
  <c r="H1418" i="1" s="1"/>
  <c r="H1419" i="1" s="1"/>
  <c r="H1420" i="1" s="1"/>
  <c r="H1421" i="1" s="1"/>
  <c r="H1422" i="1" s="1"/>
  <c r="H1423" i="1" s="1"/>
  <c r="H1424" i="1" s="1"/>
  <c r="H1425" i="1" s="1"/>
  <c r="H1426" i="1" s="1"/>
  <c r="H1427" i="1" s="1"/>
  <c r="H1428" i="1" s="1"/>
  <c r="H1429" i="1" s="1"/>
  <c r="H1430" i="1" s="1"/>
  <c r="H1431" i="1" s="1"/>
  <c r="H1432" i="1" s="1"/>
  <c r="H1433" i="1" s="1"/>
  <c r="H1434" i="1" s="1"/>
  <c r="H1435" i="1" s="1"/>
  <c r="H1436" i="1" s="1"/>
  <c r="H1437" i="1" s="1"/>
  <c r="H1438" i="1" s="1"/>
  <c r="H1439" i="1" s="1"/>
  <c r="H1440" i="1" s="1"/>
  <c r="H1441" i="1" s="1"/>
  <c r="H1442" i="1" s="1"/>
  <c r="H1443" i="1" s="1"/>
  <c r="H1444" i="1" s="1"/>
  <c r="H1445" i="1" s="1"/>
  <c r="H1446" i="1" s="1"/>
  <c r="H1447" i="1" s="1"/>
  <c r="H1448" i="1" s="1"/>
  <c r="H1449" i="1" s="1"/>
  <c r="H1450" i="1" s="1"/>
  <c r="H1451" i="1" s="1"/>
  <c r="H1452" i="1" s="1"/>
  <c r="H1453" i="1" s="1"/>
  <c r="H1454" i="1" s="1"/>
  <c r="H1455" i="1" s="1"/>
  <c r="H1456" i="1" s="1"/>
  <c r="H1457" i="1" s="1"/>
  <c r="H1458" i="1" s="1"/>
  <c r="H1459" i="1" s="1"/>
  <c r="H1460" i="1" s="1"/>
  <c r="H1461" i="1" s="1"/>
  <c r="H1462" i="1" s="1"/>
  <c r="H1463" i="1" s="1"/>
  <c r="H1464" i="1" s="1"/>
  <c r="H1465" i="1" s="1"/>
  <c r="H1466" i="1" s="1"/>
  <c r="H1467" i="1" s="1"/>
  <c r="H1468" i="1" s="1"/>
  <c r="H1469" i="1" s="1"/>
  <c r="H1470" i="1" s="1"/>
  <c r="H1471" i="1" s="1"/>
  <c r="H1472" i="1" s="1"/>
  <c r="H1473" i="1" s="1"/>
  <c r="H1474" i="1" s="1"/>
  <c r="H1475" i="1" s="1"/>
  <c r="H1476" i="1" s="1"/>
  <c r="H1477" i="1" s="1"/>
  <c r="H1478" i="1" s="1"/>
  <c r="H1479" i="1" s="1"/>
  <c r="H1480" i="1" s="1"/>
  <c r="H1481" i="1" s="1"/>
  <c r="H1482" i="1" s="1"/>
  <c r="H1483" i="1" s="1"/>
  <c r="H1484" i="1" s="1"/>
  <c r="H1485" i="1" s="1"/>
  <c r="H1486" i="1" s="1"/>
  <c r="H1487" i="1" s="1"/>
  <c r="H1488" i="1" s="1"/>
  <c r="H1489" i="1" s="1"/>
  <c r="H1490" i="1" s="1"/>
  <c r="H1491" i="1" s="1"/>
  <c r="H1492" i="1" s="1"/>
  <c r="H1493" i="1" s="1"/>
  <c r="H1494" i="1" s="1"/>
  <c r="H1495" i="1" s="1"/>
  <c r="H1496" i="1" s="1"/>
  <c r="H1497" i="1" s="1"/>
  <c r="H1498" i="1" s="1"/>
  <c r="H1499" i="1" s="1"/>
  <c r="H1500" i="1" s="1"/>
  <c r="H1501" i="1" s="1"/>
  <c r="H1502" i="1" s="1"/>
  <c r="H1503" i="1" s="1"/>
  <c r="H1504" i="1" s="1"/>
  <c r="H1505" i="1" s="1"/>
  <c r="H1506" i="1" s="1"/>
  <c r="H1507" i="1" s="1"/>
  <c r="H1508" i="1" s="1"/>
  <c r="H1509" i="1" s="1"/>
  <c r="H1510" i="1" s="1"/>
  <c r="H1511" i="1" s="1"/>
  <c r="H1512" i="1" s="1"/>
  <c r="H1513" i="1" s="1"/>
  <c r="H1514" i="1" s="1"/>
  <c r="H1515" i="1" s="1"/>
  <c r="H1516" i="1" s="1"/>
  <c r="H1517" i="1" s="1"/>
  <c r="H1518" i="1" s="1"/>
  <c r="H1519" i="1" s="1"/>
  <c r="H1520" i="1" s="1"/>
  <c r="H1521" i="1" s="1"/>
  <c r="H1522" i="1" s="1"/>
  <c r="H1523" i="1" s="1"/>
  <c r="H1524" i="1" s="1"/>
  <c r="H1525" i="1" s="1"/>
  <c r="H1526" i="1" s="1"/>
  <c r="H1527" i="1" s="1"/>
  <c r="H1528" i="1" s="1"/>
  <c r="H1529" i="1" s="1"/>
  <c r="H1530" i="1" s="1"/>
  <c r="H1531" i="1" s="1"/>
  <c r="H1532" i="1" s="1"/>
  <c r="H1533" i="1" s="1"/>
  <c r="H1534" i="1" s="1"/>
  <c r="H1535" i="1" s="1"/>
  <c r="H1536" i="1" s="1"/>
  <c r="H1537" i="1" s="1"/>
  <c r="H1538" i="1" s="1"/>
  <c r="H1539" i="1" s="1"/>
  <c r="H1540" i="1" s="1"/>
  <c r="H1541" i="1" s="1"/>
  <c r="H1542" i="1" s="1"/>
  <c r="H1543" i="1" s="1"/>
  <c r="H1544" i="1" s="1"/>
  <c r="H1545" i="1" s="1"/>
  <c r="H1546" i="1" s="1"/>
  <c r="H1547" i="1" s="1"/>
  <c r="H1548" i="1" s="1"/>
  <c r="H1549" i="1" s="1"/>
  <c r="H1550" i="1" s="1"/>
  <c r="H1551" i="1" s="1"/>
  <c r="H1552" i="1" s="1"/>
  <c r="H1553" i="1" s="1"/>
  <c r="H1554" i="1" s="1"/>
  <c r="H1555" i="1" s="1"/>
  <c r="H1556" i="1" s="1"/>
  <c r="H1557" i="1" s="1"/>
  <c r="H1558" i="1" s="1"/>
  <c r="H1559" i="1" s="1"/>
  <c r="H1560" i="1" s="1"/>
  <c r="H1561" i="1" s="1"/>
  <c r="H1562" i="1" s="1"/>
  <c r="H1563" i="1" s="1"/>
  <c r="H1564" i="1" s="1"/>
  <c r="H1565" i="1" s="1"/>
  <c r="H1566" i="1" s="1"/>
  <c r="H1567" i="1" s="1"/>
  <c r="H1568" i="1" s="1"/>
  <c r="H1569" i="1" s="1"/>
  <c r="H1570" i="1" s="1"/>
  <c r="H1571" i="1" s="1"/>
  <c r="H1572" i="1" s="1"/>
  <c r="H1573" i="1" s="1"/>
  <c r="H1574" i="1" s="1"/>
  <c r="H1575" i="1" s="1"/>
  <c r="H1576" i="1" s="1"/>
  <c r="H1577" i="1" s="1"/>
  <c r="H1578" i="1" s="1"/>
  <c r="H1579" i="1" s="1"/>
  <c r="H1580" i="1" s="1"/>
  <c r="H1581" i="1" s="1"/>
  <c r="H1582" i="1" s="1"/>
  <c r="H1583" i="1" s="1"/>
  <c r="H1584" i="1" s="1"/>
  <c r="H1585" i="1" s="1"/>
  <c r="H1586" i="1" s="1"/>
  <c r="H1587" i="1" s="1"/>
  <c r="H1588" i="1" s="1"/>
  <c r="H1589" i="1" s="1"/>
  <c r="H1590" i="1" s="1"/>
  <c r="H1591" i="1" s="1"/>
  <c r="H1592" i="1" s="1"/>
  <c r="H1593" i="1" s="1"/>
  <c r="H1594" i="1" s="1"/>
  <c r="H1595" i="1" s="1"/>
  <c r="H1596" i="1" s="1"/>
  <c r="H1597" i="1" s="1"/>
  <c r="H1598" i="1" s="1"/>
  <c r="H1599" i="1" s="1"/>
  <c r="H1600" i="1" s="1"/>
  <c r="H1601" i="1" s="1"/>
  <c r="H1602" i="1" s="1"/>
  <c r="H1603" i="1" s="1"/>
  <c r="H1604" i="1" s="1"/>
  <c r="H1605" i="1" s="1"/>
  <c r="H1606" i="1" s="1"/>
  <c r="H1607" i="1" s="1"/>
  <c r="H1608" i="1" s="1"/>
  <c r="H1609" i="1" s="1"/>
  <c r="H1610" i="1" s="1"/>
  <c r="H1611" i="1" s="1"/>
  <c r="H1612" i="1" s="1"/>
  <c r="H1613" i="1" s="1"/>
  <c r="H1614" i="1" s="1"/>
  <c r="H1615" i="1" s="1"/>
  <c r="H1616" i="1" s="1"/>
  <c r="H1617" i="1" s="1"/>
  <c r="H1618" i="1" s="1"/>
  <c r="H1619" i="1" s="1"/>
  <c r="H1620" i="1" s="1"/>
  <c r="H1621" i="1" s="1"/>
  <c r="H1622" i="1" s="1"/>
  <c r="H1623" i="1" s="1"/>
  <c r="H1624" i="1" s="1"/>
  <c r="H1625" i="1" s="1"/>
  <c r="H1626" i="1" s="1"/>
  <c r="H1627" i="1" s="1"/>
  <c r="H1628" i="1" s="1"/>
  <c r="H1629" i="1" s="1"/>
  <c r="H1630" i="1" s="1"/>
  <c r="H1631" i="1" s="1"/>
  <c r="H1632" i="1" s="1"/>
  <c r="H1633" i="1" s="1"/>
  <c r="H1634" i="1" s="1"/>
  <c r="H1635" i="1" s="1"/>
  <c r="H1636" i="1" s="1"/>
  <c r="H1637" i="1" s="1"/>
  <c r="H1638" i="1" s="1"/>
  <c r="H1639" i="1" s="1"/>
  <c r="H1640" i="1" s="1"/>
  <c r="H1641" i="1" s="1"/>
  <c r="H1642" i="1" s="1"/>
  <c r="H1643" i="1" s="1"/>
  <c r="H1644" i="1" s="1"/>
  <c r="H1645" i="1" s="1"/>
  <c r="H1646" i="1" s="1"/>
  <c r="H1647" i="1" s="1"/>
  <c r="H1648" i="1" s="1"/>
  <c r="H1649" i="1" s="1"/>
  <c r="H1650" i="1" s="1"/>
  <c r="H1651" i="1" s="1"/>
  <c r="H1652" i="1" s="1"/>
  <c r="H1653" i="1" s="1"/>
  <c r="H1654" i="1" s="1"/>
  <c r="H1655" i="1" s="1"/>
  <c r="H1656" i="1" s="1"/>
  <c r="H1657" i="1" s="1"/>
  <c r="H1658" i="1" s="1"/>
  <c r="H1659" i="1" s="1"/>
  <c r="H1660" i="1" s="1"/>
  <c r="H1661" i="1" s="1"/>
  <c r="H1662" i="1" s="1"/>
  <c r="H1663" i="1" s="1"/>
  <c r="H1664" i="1" s="1"/>
  <c r="H1665" i="1" s="1"/>
  <c r="H1666" i="1" s="1"/>
  <c r="H1667" i="1" s="1"/>
  <c r="H1668" i="1" s="1"/>
  <c r="H1669" i="1" s="1"/>
  <c r="H1670" i="1" s="1"/>
  <c r="H1671" i="1" s="1"/>
  <c r="H1672" i="1" s="1"/>
  <c r="H1673" i="1" s="1"/>
  <c r="H1674" i="1" s="1"/>
  <c r="H1675" i="1" s="1"/>
  <c r="H1676" i="1" s="1"/>
  <c r="H1677" i="1" s="1"/>
  <c r="H1678" i="1" s="1"/>
  <c r="H1679" i="1" s="1"/>
  <c r="H1680" i="1" s="1"/>
  <c r="H1681" i="1" s="1"/>
  <c r="H1682" i="1" s="1"/>
  <c r="H1683" i="1" s="1"/>
  <c r="H1684" i="1" s="1"/>
  <c r="H1685" i="1" s="1"/>
  <c r="H1686" i="1" s="1"/>
  <c r="H1687" i="1" s="1"/>
  <c r="H1688" i="1" s="1"/>
  <c r="H1689" i="1" s="1"/>
  <c r="H1690" i="1" s="1"/>
  <c r="H1691" i="1" s="1"/>
  <c r="H1692" i="1" s="1"/>
  <c r="H1693" i="1" s="1"/>
  <c r="H1694" i="1" s="1"/>
  <c r="H1695" i="1" s="1"/>
  <c r="H1696" i="1" s="1"/>
  <c r="H1697" i="1" s="1"/>
  <c r="H1698" i="1" s="1"/>
  <c r="H1699" i="1" s="1"/>
  <c r="H1700" i="1" s="1"/>
  <c r="H1701" i="1" s="1"/>
  <c r="H1702" i="1" s="1"/>
  <c r="H1703" i="1" s="1"/>
  <c r="H1704" i="1" s="1"/>
  <c r="H1705" i="1" s="1"/>
  <c r="H1706" i="1" s="1"/>
  <c r="H1707" i="1" s="1"/>
  <c r="H1708" i="1" s="1"/>
  <c r="H1709" i="1" s="1"/>
  <c r="H1710" i="1" s="1"/>
  <c r="H1711" i="1" s="1"/>
  <c r="H1712" i="1" s="1"/>
  <c r="H1713" i="1" s="1"/>
  <c r="H1714" i="1" s="1"/>
  <c r="H1715" i="1" s="1"/>
  <c r="H1716" i="1" s="1"/>
  <c r="H1717" i="1" s="1"/>
  <c r="H1718" i="1" s="1"/>
  <c r="H1719" i="1" s="1"/>
  <c r="H1720" i="1" s="1"/>
  <c r="H1721" i="1" s="1"/>
  <c r="H1722" i="1" s="1"/>
  <c r="H1723" i="1" s="1"/>
  <c r="H1724" i="1" s="1"/>
  <c r="H1725" i="1" s="1"/>
  <c r="H1726" i="1" s="1"/>
  <c r="H1727" i="1" s="1"/>
  <c r="H1728" i="1" s="1"/>
  <c r="H1729" i="1" s="1"/>
  <c r="H1730" i="1" s="1"/>
  <c r="H1731" i="1" s="1"/>
  <c r="H1732" i="1" s="1"/>
  <c r="H1733" i="1" s="1"/>
  <c r="H1734" i="1" s="1"/>
  <c r="H1735" i="1" s="1"/>
  <c r="H1736" i="1" s="1"/>
  <c r="H1737" i="1" s="1"/>
  <c r="H1738" i="1" s="1"/>
  <c r="H1739" i="1" s="1"/>
  <c r="H1740" i="1" s="1"/>
  <c r="H1741" i="1" s="1"/>
  <c r="H1742" i="1" s="1"/>
  <c r="H1743" i="1" s="1"/>
  <c r="H1744" i="1" s="1"/>
  <c r="H1745" i="1" s="1"/>
  <c r="H1746" i="1" s="1"/>
  <c r="H1747" i="1" s="1"/>
  <c r="H1748" i="1" s="1"/>
  <c r="H1749" i="1" s="1"/>
  <c r="H1750" i="1" s="1"/>
  <c r="H1751" i="1" s="1"/>
  <c r="H1752" i="1" s="1"/>
  <c r="H1753" i="1" s="1"/>
  <c r="H1754" i="1" s="1"/>
  <c r="H1755" i="1" s="1"/>
  <c r="H1756" i="1" s="1"/>
  <c r="H1757" i="1" s="1"/>
  <c r="H1758" i="1" s="1"/>
  <c r="H1759" i="1" s="1"/>
  <c r="H1760" i="1" s="1"/>
  <c r="H1761" i="1" s="1"/>
  <c r="H1762" i="1" s="1"/>
  <c r="H1763" i="1" s="1"/>
  <c r="H1764" i="1" s="1"/>
  <c r="H1765" i="1" s="1"/>
  <c r="H1766" i="1" s="1"/>
  <c r="H1767" i="1" s="1"/>
  <c r="H1768" i="1" s="1"/>
  <c r="H1769" i="1" s="1"/>
  <c r="H1770" i="1" s="1"/>
  <c r="H1771" i="1" s="1"/>
  <c r="H1772" i="1" s="1"/>
  <c r="H1773" i="1" s="1"/>
  <c r="H1774" i="1" s="1"/>
  <c r="H1775" i="1" s="1"/>
  <c r="H1776" i="1" s="1"/>
  <c r="H1777" i="1" s="1"/>
  <c r="H1778" i="1" s="1"/>
  <c r="H1779" i="1" s="1"/>
  <c r="H1780" i="1" s="1"/>
  <c r="H1781" i="1" s="1"/>
  <c r="H1782" i="1" s="1"/>
  <c r="H1783" i="1" s="1"/>
  <c r="H1784" i="1" s="1"/>
  <c r="H1785" i="1" s="1"/>
  <c r="H1786" i="1" s="1"/>
  <c r="H1787" i="1" s="1"/>
  <c r="H1788" i="1" s="1"/>
  <c r="H1789" i="1" s="1"/>
  <c r="H1790" i="1" s="1"/>
  <c r="H1791" i="1" s="1"/>
  <c r="H1792" i="1" s="1"/>
  <c r="H1793" i="1" s="1"/>
  <c r="H1794" i="1" s="1"/>
  <c r="H1795" i="1" s="1"/>
  <c r="H1796" i="1" s="1"/>
  <c r="H1797" i="1" s="1"/>
  <c r="H1798" i="1" s="1"/>
  <c r="H1799" i="1" s="1"/>
  <c r="H1800" i="1" s="1"/>
  <c r="H1801" i="1" s="1"/>
  <c r="H1802" i="1" s="1"/>
  <c r="H1803" i="1" s="1"/>
  <c r="H1804" i="1" s="1"/>
  <c r="H1805" i="1" s="1"/>
  <c r="H1806" i="1" s="1"/>
  <c r="H1807" i="1" s="1"/>
  <c r="H1808" i="1" s="1"/>
  <c r="H1809" i="1" s="1"/>
  <c r="H1810" i="1" s="1"/>
  <c r="H1811" i="1" s="1"/>
  <c r="H1812" i="1" s="1"/>
  <c r="H1813" i="1" s="1"/>
  <c r="H1814" i="1" s="1"/>
  <c r="H1815" i="1" s="1"/>
  <c r="H1816" i="1" s="1"/>
  <c r="H1817" i="1" s="1"/>
  <c r="H1818" i="1" s="1"/>
  <c r="H1819" i="1" s="1"/>
  <c r="H1820" i="1" s="1"/>
  <c r="H1821" i="1" s="1"/>
  <c r="H1822" i="1" s="1"/>
  <c r="H1823" i="1" s="1"/>
  <c r="H1824" i="1" s="1"/>
  <c r="H1825" i="1" s="1"/>
  <c r="H1826" i="1" s="1"/>
  <c r="H1827" i="1" s="1"/>
  <c r="H1828" i="1" s="1"/>
  <c r="H1829" i="1" s="1"/>
  <c r="H1830" i="1" s="1"/>
  <c r="H1831" i="1" s="1"/>
  <c r="H1832" i="1" s="1"/>
  <c r="H1833" i="1" s="1"/>
  <c r="H1834" i="1" s="1"/>
  <c r="H1835" i="1" s="1"/>
  <c r="H1836" i="1" s="1"/>
  <c r="H1837" i="1" s="1"/>
  <c r="H1838" i="1" s="1"/>
  <c r="H1839" i="1" s="1"/>
  <c r="H1840" i="1" s="1"/>
  <c r="H1841" i="1" s="1"/>
  <c r="H1842" i="1" s="1"/>
  <c r="H1843" i="1" s="1"/>
  <c r="H1844" i="1" s="1"/>
  <c r="H1845" i="1" s="1"/>
  <c r="H1846" i="1" s="1"/>
  <c r="H1847" i="1" s="1"/>
  <c r="H1848" i="1" s="1"/>
  <c r="H1849" i="1" s="1"/>
  <c r="H1850" i="1" s="1"/>
  <c r="H1851" i="1" s="1"/>
  <c r="H1852" i="1" s="1"/>
  <c r="H1853" i="1" s="1"/>
  <c r="H1854" i="1" s="1"/>
  <c r="H1855" i="1" s="1"/>
  <c r="H1856" i="1" s="1"/>
  <c r="H1857" i="1" s="1"/>
  <c r="H1858" i="1" s="1"/>
  <c r="H1859" i="1" s="1"/>
  <c r="H1860" i="1" s="1"/>
  <c r="H1861" i="1" s="1"/>
  <c r="H1862" i="1" s="1"/>
  <c r="H1863" i="1" s="1"/>
  <c r="H1864" i="1" s="1"/>
  <c r="H1865" i="1" s="1"/>
  <c r="H1866" i="1" s="1"/>
  <c r="H1867" i="1" s="1"/>
  <c r="H1868" i="1" s="1"/>
  <c r="H1869" i="1" s="1"/>
  <c r="H1870" i="1" s="1"/>
  <c r="H1871" i="1" s="1"/>
  <c r="H1872" i="1" s="1"/>
  <c r="H1873" i="1" s="1"/>
  <c r="H1874" i="1" s="1"/>
  <c r="H1875" i="1" s="1"/>
  <c r="H1876" i="1" s="1"/>
  <c r="H1877" i="1" s="1"/>
  <c r="H1878" i="1" s="1"/>
  <c r="H1879" i="1" s="1"/>
  <c r="H1880" i="1" s="1"/>
  <c r="H1881" i="1" s="1"/>
  <c r="H1882" i="1" s="1"/>
  <c r="H1883" i="1" s="1"/>
  <c r="H1884" i="1" s="1"/>
  <c r="H1885" i="1" s="1"/>
  <c r="H1886" i="1" s="1"/>
  <c r="H1887" i="1" s="1"/>
  <c r="H1888" i="1" s="1"/>
  <c r="H1889" i="1" s="1"/>
  <c r="H1890" i="1" s="1"/>
  <c r="H1891" i="1" s="1"/>
  <c r="H1892" i="1" s="1"/>
  <c r="H1893" i="1" s="1"/>
  <c r="H1894" i="1" s="1"/>
  <c r="H1895" i="1" s="1"/>
  <c r="H1896" i="1" s="1"/>
  <c r="H1897" i="1" s="1"/>
  <c r="H1898" i="1" s="1"/>
  <c r="H1899" i="1" s="1"/>
  <c r="H1900" i="1" s="1"/>
  <c r="H1901" i="1" s="1"/>
  <c r="H1902" i="1" s="1"/>
  <c r="H1903" i="1" s="1"/>
  <c r="H1904" i="1" s="1"/>
  <c r="H1905" i="1" s="1"/>
  <c r="H1906" i="1" s="1"/>
  <c r="H1907" i="1" s="1"/>
  <c r="H1908" i="1" s="1"/>
  <c r="H1909" i="1" s="1"/>
  <c r="H1910" i="1" s="1"/>
  <c r="H1911" i="1" s="1"/>
  <c r="H1912" i="1" s="1"/>
  <c r="H1913" i="1" s="1"/>
  <c r="H1914" i="1" s="1"/>
  <c r="H1915" i="1" s="1"/>
  <c r="H1916" i="1" s="1"/>
  <c r="H1917" i="1" s="1"/>
  <c r="H1918" i="1" s="1"/>
  <c r="H1919" i="1" s="1"/>
  <c r="H1920" i="1" s="1"/>
  <c r="H1921" i="1" s="1"/>
  <c r="H1922" i="1" s="1"/>
  <c r="H1923" i="1" s="1"/>
  <c r="H1924" i="1" s="1"/>
  <c r="H1925" i="1" s="1"/>
  <c r="H1926" i="1" s="1"/>
  <c r="H1927" i="1" s="1"/>
  <c r="H1928" i="1" s="1"/>
  <c r="H1929" i="1" s="1"/>
  <c r="H1930" i="1" s="1"/>
  <c r="H1931" i="1" s="1"/>
  <c r="H1932" i="1" s="1"/>
  <c r="H1933" i="1" s="1"/>
  <c r="H1934" i="1" s="1"/>
  <c r="H1935" i="1" s="1"/>
  <c r="H1936" i="1" s="1"/>
  <c r="H1937" i="1" s="1"/>
  <c r="H1938" i="1" s="1"/>
  <c r="H1939" i="1" s="1"/>
  <c r="H1940" i="1" s="1"/>
  <c r="H1941" i="1" s="1"/>
  <c r="H1942" i="1" s="1"/>
  <c r="H1943" i="1" s="1"/>
  <c r="H1944" i="1" s="1"/>
  <c r="H1945" i="1" s="1"/>
  <c r="H1946" i="1" s="1"/>
  <c r="H1947" i="1" s="1"/>
  <c r="H1948" i="1" s="1"/>
  <c r="H1949" i="1" s="1"/>
  <c r="H1950" i="1" s="1"/>
  <c r="H1951" i="1" s="1"/>
  <c r="H1952" i="1" s="1"/>
  <c r="H1953" i="1" s="1"/>
  <c r="H1954" i="1" s="1"/>
  <c r="H1955" i="1" s="1"/>
  <c r="H1956" i="1" s="1"/>
  <c r="H1957" i="1" s="1"/>
  <c r="H1958" i="1" s="1"/>
  <c r="H1959" i="1" s="1"/>
  <c r="H1960" i="1" s="1"/>
  <c r="H1961" i="1" s="1"/>
  <c r="H1962" i="1" s="1"/>
  <c r="H1963" i="1" s="1"/>
  <c r="H1964" i="1" s="1"/>
  <c r="H1965" i="1" s="1"/>
  <c r="H1966" i="1" s="1"/>
  <c r="H1967" i="1" s="1"/>
  <c r="H1968" i="1" s="1"/>
  <c r="H1969" i="1" s="1"/>
  <c r="H1970" i="1" s="1"/>
  <c r="H1971" i="1" s="1"/>
  <c r="H1972" i="1" s="1"/>
  <c r="H1973" i="1" s="1"/>
  <c r="H1974" i="1" s="1"/>
  <c r="H1975" i="1" s="1"/>
  <c r="H1976" i="1" s="1"/>
  <c r="H1977" i="1" s="1"/>
  <c r="H1978" i="1" s="1"/>
  <c r="H1979" i="1" s="1"/>
  <c r="H1980" i="1" s="1"/>
  <c r="H1981" i="1" s="1"/>
  <c r="H1982" i="1" s="1"/>
  <c r="H1983" i="1" s="1"/>
  <c r="H1984" i="1" s="1"/>
  <c r="H1985" i="1" s="1"/>
  <c r="H1986" i="1" s="1"/>
  <c r="H1987" i="1" s="1"/>
  <c r="H1988" i="1" s="1"/>
  <c r="H1989" i="1" s="1"/>
  <c r="H1990" i="1" s="1"/>
  <c r="H1991" i="1" s="1"/>
  <c r="H1992" i="1" s="1"/>
  <c r="H1993" i="1" s="1"/>
  <c r="H1994" i="1" s="1"/>
  <c r="H1995" i="1" s="1"/>
  <c r="H1996" i="1" s="1"/>
  <c r="H1997" i="1" s="1"/>
  <c r="H1998" i="1" s="1"/>
  <c r="H1999" i="1" s="1"/>
  <c r="H2000" i="1" s="1"/>
  <c r="H2001" i="1" s="1"/>
  <c r="H2002" i="1" s="1"/>
  <c r="H2003" i="1" s="1"/>
  <c r="H2004" i="1" s="1"/>
  <c r="H2005" i="1" s="1"/>
  <c r="H2006" i="1" s="1"/>
  <c r="H2007" i="1" s="1"/>
  <c r="H2008" i="1" s="1"/>
  <c r="H2009" i="1" s="1"/>
  <c r="H2010" i="1" s="1"/>
  <c r="H2011" i="1" s="1"/>
  <c r="H2012" i="1" s="1"/>
  <c r="H2013" i="1" s="1"/>
  <c r="H2014" i="1" s="1"/>
  <c r="H2015" i="1" s="1"/>
  <c r="H2016" i="1" s="1"/>
  <c r="H2017" i="1" s="1"/>
  <c r="H2018" i="1" s="1"/>
  <c r="H2019" i="1" s="1"/>
  <c r="H2020" i="1" s="1"/>
  <c r="H2021" i="1" s="1"/>
  <c r="H2022" i="1" s="1"/>
  <c r="H2023" i="1" s="1"/>
  <c r="H2024" i="1" s="1"/>
  <c r="H2025" i="1" s="1"/>
  <c r="H2026" i="1" s="1"/>
  <c r="H2027" i="1" s="1"/>
  <c r="H2028" i="1" s="1"/>
  <c r="H2029" i="1" s="1"/>
  <c r="H2030" i="1" s="1"/>
  <c r="H2031" i="1" s="1"/>
  <c r="H2032" i="1" s="1"/>
  <c r="H2033" i="1" s="1"/>
  <c r="H2034" i="1" s="1"/>
  <c r="H2035" i="1" s="1"/>
  <c r="H2036" i="1" s="1"/>
  <c r="H2037" i="1" s="1"/>
  <c r="H2038" i="1" s="1"/>
  <c r="H2039" i="1" s="1"/>
  <c r="H2040" i="1" s="1"/>
  <c r="H2041" i="1" s="1"/>
  <c r="H2042" i="1" s="1"/>
  <c r="H2043" i="1" s="1"/>
  <c r="H2044" i="1" s="1"/>
  <c r="H2045" i="1" s="1"/>
  <c r="H2046" i="1" s="1"/>
  <c r="H2047" i="1" s="1"/>
  <c r="H2048" i="1" s="1"/>
  <c r="H2049" i="1" s="1"/>
  <c r="H2050" i="1" s="1"/>
  <c r="H2051" i="1" s="1"/>
  <c r="H2052" i="1" s="1"/>
  <c r="H2053" i="1" s="1"/>
  <c r="H2054" i="1" s="1"/>
  <c r="H2055" i="1" s="1"/>
  <c r="H2056" i="1" s="1"/>
  <c r="H2057" i="1" s="1"/>
  <c r="H2058" i="1" s="1"/>
  <c r="H2059" i="1" s="1"/>
  <c r="H2060" i="1" s="1"/>
  <c r="H2061" i="1" s="1"/>
  <c r="H2062" i="1" s="1"/>
  <c r="H2063" i="1" s="1"/>
  <c r="H2064" i="1" s="1"/>
  <c r="H2065" i="1" s="1"/>
  <c r="H2066" i="1" s="1"/>
  <c r="H2067" i="1" s="1"/>
  <c r="H2068" i="1" s="1"/>
  <c r="H2069" i="1" s="1"/>
  <c r="H2070" i="1" s="1"/>
  <c r="H2071" i="1" s="1"/>
  <c r="H2072" i="1" s="1"/>
  <c r="H2073" i="1" s="1"/>
  <c r="H2074" i="1" s="1"/>
  <c r="H2075" i="1" s="1"/>
  <c r="H2076" i="1" s="1"/>
  <c r="H2077" i="1" s="1"/>
  <c r="H2078" i="1" s="1"/>
  <c r="H2079" i="1" s="1"/>
  <c r="H2080" i="1" s="1"/>
  <c r="H2081" i="1" s="1"/>
  <c r="H2082" i="1" s="1"/>
  <c r="H2083" i="1" s="1"/>
  <c r="H2084" i="1" s="1"/>
  <c r="H2085" i="1" s="1"/>
  <c r="H2086" i="1" s="1"/>
  <c r="H2087" i="1" s="1"/>
  <c r="H2088" i="1" s="1"/>
  <c r="H2089" i="1" s="1"/>
  <c r="H2090" i="1" s="1"/>
  <c r="H2091" i="1" s="1"/>
  <c r="H2092" i="1" s="1"/>
  <c r="H2093" i="1" s="1"/>
  <c r="H2094" i="1" s="1"/>
  <c r="H2095" i="1" s="1"/>
  <c r="H2096" i="1" s="1"/>
  <c r="H2097" i="1" s="1"/>
  <c r="H2098" i="1" s="1"/>
  <c r="H2099" i="1" s="1"/>
  <c r="H2100" i="1" s="1"/>
  <c r="H2101" i="1" s="1"/>
  <c r="H2102" i="1" s="1"/>
  <c r="H2103" i="1" s="1"/>
  <c r="H2104" i="1" s="1"/>
  <c r="H2105" i="1" s="1"/>
  <c r="H2106" i="1" s="1"/>
  <c r="H2107" i="1" s="1"/>
  <c r="H2108" i="1" s="1"/>
  <c r="H2109" i="1" s="1"/>
  <c r="H2110" i="1" s="1"/>
  <c r="H2111" i="1" s="1"/>
  <c r="H2112" i="1" s="1"/>
  <c r="H2113" i="1" s="1"/>
  <c r="H2114" i="1" s="1"/>
  <c r="H2115" i="1" s="1"/>
  <c r="H2116" i="1" s="1"/>
  <c r="H2117" i="1" s="1"/>
  <c r="H2118" i="1" s="1"/>
  <c r="H2119" i="1" s="1"/>
  <c r="H2120" i="1" s="1"/>
  <c r="H2121" i="1" s="1"/>
  <c r="H2122" i="1" s="1"/>
  <c r="H2123" i="1" s="1"/>
  <c r="H2124" i="1" s="1"/>
  <c r="H2125" i="1" s="1"/>
  <c r="H2126" i="1" s="1"/>
  <c r="H2127" i="1" s="1"/>
  <c r="H2128" i="1" s="1"/>
  <c r="H2129" i="1" s="1"/>
  <c r="H2130" i="1" s="1"/>
  <c r="H2131" i="1" s="1"/>
  <c r="H2132" i="1" s="1"/>
  <c r="H2133" i="1" s="1"/>
  <c r="H2134" i="1" s="1"/>
  <c r="H2135" i="1" s="1"/>
  <c r="H2136" i="1" s="1"/>
  <c r="H2137" i="1" s="1"/>
  <c r="H2138" i="1" s="1"/>
  <c r="H2139" i="1" s="1"/>
  <c r="H2140" i="1" s="1"/>
  <c r="H2141" i="1" s="1"/>
  <c r="H2142" i="1" s="1"/>
  <c r="H2143" i="1" s="1"/>
  <c r="H2144" i="1" s="1"/>
  <c r="H2145" i="1" s="1"/>
  <c r="H2146" i="1" s="1"/>
  <c r="H2147" i="1" s="1"/>
  <c r="H2148" i="1" s="1"/>
  <c r="H2149" i="1" s="1"/>
  <c r="H2150" i="1" s="1"/>
  <c r="H2151" i="1" s="1"/>
  <c r="H2152" i="1" s="1"/>
  <c r="H2153" i="1" s="1"/>
  <c r="H2154" i="1" s="1"/>
  <c r="H2155" i="1" s="1"/>
  <c r="H2156" i="1" s="1"/>
  <c r="H2157" i="1" s="1"/>
  <c r="H2158" i="1" s="1"/>
  <c r="H2159" i="1" s="1"/>
  <c r="H2160" i="1" s="1"/>
  <c r="H2161" i="1" s="1"/>
  <c r="H2162" i="1" s="1"/>
  <c r="H2163" i="1" s="1"/>
  <c r="H2164" i="1" s="1"/>
  <c r="H2165" i="1" s="1"/>
  <c r="H2166" i="1" s="1"/>
  <c r="H2167" i="1" s="1"/>
  <c r="H2168" i="1" s="1"/>
  <c r="H2169" i="1" s="1"/>
  <c r="H2170" i="1" s="1"/>
  <c r="H2171" i="1" s="1"/>
  <c r="H2172" i="1" s="1"/>
  <c r="H2173" i="1" s="1"/>
  <c r="H2174" i="1" s="1"/>
  <c r="H2175" i="1" s="1"/>
  <c r="H2176" i="1" s="1"/>
  <c r="H2177" i="1" s="1"/>
  <c r="H2178" i="1" s="1"/>
  <c r="H2179" i="1" s="1"/>
  <c r="H2180" i="1" s="1"/>
  <c r="H2181" i="1" s="1"/>
  <c r="H2182" i="1" s="1"/>
  <c r="H2183" i="1" s="1"/>
  <c r="H2184" i="1" s="1"/>
  <c r="H2185" i="1" s="1"/>
  <c r="H2186" i="1" s="1"/>
  <c r="H2187" i="1" s="1"/>
  <c r="H2188" i="1" s="1"/>
  <c r="H2189" i="1" s="1"/>
  <c r="H2190" i="1" s="1"/>
  <c r="H2191" i="1" s="1"/>
  <c r="H2192" i="1" s="1"/>
  <c r="H2193" i="1" s="1"/>
  <c r="H2194" i="1" s="1"/>
  <c r="H2195" i="1" s="1"/>
  <c r="H2196" i="1" s="1"/>
  <c r="H2197" i="1" s="1"/>
  <c r="H2198" i="1" s="1"/>
  <c r="H2199" i="1" s="1"/>
  <c r="H2200" i="1" s="1"/>
  <c r="H2201" i="1" s="1"/>
  <c r="H2202" i="1" s="1"/>
  <c r="H2203" i="1" s="1"/>
  <c r="H2204" i="1" s="1"/>
  <c r="H2205" i="1" s="1"/>
  <c r="H2206" i="1" s="1"/>
  <c r="H2207" i="1" s="1"/>
  <c r="H2208" i="1" s="1"/>
  <c r="H2209" i="1" s="1"/>
  <c r="H2210" i="1" s="1"/>
  <c r="H2211" i="1" s="1"/>
  <c r="H2212" i="1" s="1"/>
  <c r="H2213" i="1" s="1"/>
  <c r="H2214" i="1" s="1"/>
  <c r="H2215" i="1" s="1"/>
  <c r="H2216" i="1" s="1"/>
  <c r="H2217" i="1" s="1"/>
  <c r="H2218" i="1" s="1"/>
  <c r="H2219" i="1" s="1"/>
  <c r="H2220" i="1" s="1"/>
  <c r="H2221" i="1" s="1"/>
  <c r="H2222" i="1" s="1"/>
  <c r="H2223" i="1" s="1"/>
  <c r="H2224" i="1" s="1"/>
  <c r="H2225" i="1" s="1"/>
  <c r="H2226" i="1" s="1"/>
  <c r="H2227" i="1" s="1"/>
  <c r="H2228" i="1" s="1"/>
  <c r="H2229" i="1" s="1"/>
  <c r="H2230" i="1" s="1"/>
  <c r="H2231" i="1" s="1"/>
  <c r="H2232" i="1" s="1"/>
  <c r="H2233" i="1" s="1"/>
  <c r="H2234" i="1" s="1"/>
  <c r="H2235" i="1" s="1"/>
  <c r="H2236" i="1" s="1"/>
  <c r="H2237" i="1" s="1"/>
  <c r="H2238" i="1" s="1"/>
  <c r="H2239" i="1" s="1"/>
  <c r="H2240" i="1" s="1"/>
  <c r="H2241" i="1" s="1"/>
  <c r="H2242" i="1" s="1"/>
  <c r="H2243" i="1" s="1"/>
  <c r="H2244" i="1" s="1"/>
  <c r="H2245" i="1" s="1"/>
  <c r="H2246" i="1" s="1"/>
  <c r="H2247" i="1" s="1"/>
  <c r="H2248" i="1" s="1"/>
  <c r="H2249" i="1" s="1"/>
  <c r="H2250" i="1" s="1"/>
  <c r="H2251" i="1" s="1"/>
  <c r="H2252" i="1" s="1"/>
  <c r="H2253" i="1" s="1"/>
  <c r="H2254" i="1" s="1"/>
  <c r="H2255" i="1" s="1"/>
  <c r="H2256" i="1" s="1"/>
  <c r="H2257" i="1" s="1"/>
  <c r="H2258" i="1" s="1"/>
  <c r="H2259" i="1" s="1"/>
  <c r="H2260" i="1" s="1"/>
  <c r="H2261" i="1" s="1"/>
  <c r="H2262" i="1" s="1"/>
  <c r="H2263" i="1" s="1"/>
  <c r="H2264" i="1" s="1"/>
  <c r="H2265" i="1" s="1"/>
  <c r="H2266" i="1" s="1"/>
  <c r="H2267" i="1" s="1"/>
  <c r="H2268" i="1" s="1"/>
  <c r="H2269" i="1" s="1"/>
  <c r="H2270" i="1" s="1"/>
  <c r="H2271" i="1" s="1"/>
  <c r="H2272" i="1" s="1"/>
  <c r="H2273" i="1" s="1"/>
  <c r="H2274" i="1" s="1"/>
  <c r="H2275" i="1" s="1"/>
  <c r="H2276" i="1" s="1"/>
  <c r="H2277" i="1" s="1"/>
  <c r="H2278" i="1" s="1"/>
  <c r="H2279" i="1" s="1"/>
  <c r="H2280" i="1" s="1"/>
  <c r="H2281" i="1" s="1"/>
  <c r="H2282" i="1" s="1"/>
  <c r="H2283" i="1" s="1"/>
  <c r="H2284" i="1" s="1"/>
  <c r="H2285" i="1" s="1"/>
  <c r="H2286" i="1" s="1"/>
  <c r="H2287" i="1" s="1"/>
  <c r="H2288" i="1" s="1"/>
  <c r="H2289" i="1" s="1"/>
  <c r="H2290" i="1" s="1"/>
  <c r="H2291" i="1" s="1"/>
  <c r="H2292" i="1" s="1"/>
  <c r="H2293" i="1" s="1"/>
  <c r="H2294" i="1" s="1"/>
  <c r="H2295" i="1" s="1"/>
  <c r="H2296" i="1" s="1"/>
  <c r="H2297" i="1" s="1"/>
  <c r="H2298" i="1" s="1"/>
  <c r="H2299" i="1" s="1"/>
  <c r="H2300" i="1" s="1"/>
  <c r="H2301" i="1" s="1"/>
  <c r="H2302" i="1" s="1"/>
  <c r="H2303" i="1" s="1"/>
  <c r="H2304" i="1" s="1"/>
  <c r="H2305" i="1" s="1"/>
  <c r="H2306" i="1" s="1"/>
  <c r="H2307" i="1" s="1"/>
  <c r="H2308" i="1" s="1"/>
  <c r="H2309" i="1" s="1"/>
  <c r="H2310" i="1" s="1"/>
  <c r="H2311" i="1" s="1"/>
  <c r="H2312" i="1" s="1"/>
  <c r="H2313" i="1" s="1"/>
  <c r="H2314" i="1" s="1"/>
  <c r="H2315" i="1" s="1"/>
  <c r="H2316" i="1" s="1"/>
  <c r="H2317" i="1" s="1"/>
  <c r="H2318" i="1" s="1"/>
  <c r="H2319" i="1" s="1"/>
  <c r="H2320" i="1" s="1"/>
  <c r="H2321" i="1" s="1"/>
  <c r="H2322" i="1" s="1"/>
  <c r="H2323" i="1" s="1"/>
  <c r="H2324" i="1" s="1"/>
  <c r="H2325" i="1" s="1"/>
  <c r="H2326" i="1" s="1"/>
  <c r="H2327" i="1" s="1"/>
  <c r="H2328" i="1" s="1"/>
  <c r="H2329" i="1" s="1"/>
  <c r="H2330" i="1" s="1"/>
  <c r="H2331" i="1" s="1"/>
  <c r="H2332" i="1" s="1"/>
  <c r="H2333" i="1" s="1"/>
  <c r="H2334" i="1" s="1"/>
  <c r="H2335" i="1" s="1"/>
  <c r="H2336" i="1" s="1"/>
  <c r="H2337" i="1" s="1"/>
  <c r="H2338" i="1" s="1"/>
  <c r="H2339" i="1" s="1"/>
  <c r="H2340" i="1" s="1"/>
  <c r="H2341" i="1" s="1"/>
  <c r="H2342" i="1" s="1"/>
  <c r="H2343" i="1" s="1"/>
  <c r="H2344" i="1" s="1"/>
  <c r="H2345" i="1" s="1"/>
  <c r="H2346" i="1" s="1"/>
  <c r="H2347" i="1" s="1"/>
  <c r="H2348" i="1" s="1"/>
  <c r="H2349" i="1" s="1"/>
  <c r="H2350" i="1" s="1"/>
  <c r="H2351" i="1" s="1"/>
  <c r="H2352" i="1" s="1"/>
  <c r="H2353" i="1" s="1"/>
  <c r="H2354" i="1" s="1"/>
  <c r="H2355" i="1" s="1"/>
  <c r="H2356" i="1" s="1"/>
  <c r="H2357" i="1" s="1"/>
  <c r="H2358" i="1" s="1"/>
  <c r="H2359" i="1" s="1"/>
  <c r="H2360" i="1" s="1"/>
  <c r="H2361" i="1" s="1"/>
  <c r="H2362" i="1" s="1"/>
  <c r="H2363" i="1" s="1"/>
  <c r="H2364" i="1" s="1"/>
  <c r="H2365" i="1" s="1"/>
  <c r="H2366" i="1" s="1"/>
  <c r="H2367" i="1" s="1"/>
  <c r="H2368" i="1" s="1"/>
  <c r="H2369" i="1" s="1"/>
  <c r="H2370" i="1" s="1"/>
  <c r="H2371" i="1" s="1"/>
  <c r="H2372" i="1" s="1"/>
  <c r="H2373" i="1" s="1"/>
  <c r="H2374" i="1" s="1"/>
  <c r="H2375" i="1" s="1"/>
  <c r="H2376" i="1" s="1"/>
  <c r="H2377" i="1" s="1"/>
  <c r="H2378" i="1" s="1"/>
  <c r="H2379" i="1" s="1"/>
  <c r="H2380" i="1" s="1"/>
  <c r="H2381" i="1" s="1"/>
  <c r="H2382" i="1" s="1"/>
  <c r="H2383" i="1" s="1"/>
  <c r="H2384" i="1" s="1"/>
  <c r="H2385" i="1" s="1"/>
  <c r="H2386" i="1" s="1"/>
  <c r="H2387" i="1" s="1"/>
  <c r="H2388" i="1" s="1"/>
  <c r="H2389" i="1" s="1"/>
  <c r="H2390" i="1" s="1"/>
  <c r="H2391" i="1" s="1"/>
  <c r="H2392" i="1" s="1"/>
  <c r="H2393" i="1" s="1"/>
  <c r="H2394" i="1" s="1"/>
  <c r="H2395" i="1" s="1"/>
  <c r="H2396" i="1" s="1"/>
  <c r="H2397" i="1" s="1"/>
  <c r="H2398" i="1" s="1"/>
  <c r="H2399" i="1" s="1"/>
  <c r="H2400" i="1" s="1"/>
  <c r="H2401" i="1" s="1"/>
  <c r="H2402" i="1" s="1"/>
  <c r="H2403" i="1" s="1"/>
  <c r="H2404" i="1" s="1"/>
  <c r="H2405" i="1" s="1"/>
  <c r="H2406" i="1" s="1"/>
  <c r="H2407" i="1" s="1"/>
  <c r="H2408" i="1" s="1"/>
  <c r="H2409" i="1" s="1"/>
  <c r="H2410" i="1" s="1"/>
  <c r="H2411" i="1" s="1"/>
  <c r="H2412" i="1" s="1"/>
  <c r="H2413" i="1" s="1"/>
  <c r="H2414" i="1" s="1"/>
  <c r="H2415" i="1" s="1"/>
  <c r="H2416" i="1" s="1"/>
  <c r="H2417" i="1" s="1"/>
  <c r="H2418" i="1" s="1"/>
  <c r="H2419" i="1" s="1"/>
  <c r="H2420" i="1" s="1"/>
  <c r="H2421" i="1" s="1"/>
  <c r="H2422" i="1" s="1"/>
  <c r="H2423" i="1" s="1"/>
  <c r="H2424" i="1" s="1"/>
  <c r="H2425" i="1" s="1"/>
  <c r="H2426" i="1" s="1"/>
  <c r="H2427" i="1" s="1"/>
  <c r="H2428" i="1" s="1"/>
  <c r="H2429" i="1" s="1"/>
  <c r="H2430" i="1" s="1"/>
  <c r="H2431" i="1" s="1"/>
  <c r="H2432" i="1" s="1"/>
  <c r="H2433" i="1" s="1"/>
  <c r="H2434" i="1" s="1"/>
  <c r="H2435" i="1" s="1"/>
  <c r="H2436" i="1" s="1"/>
  <c r="H2437" i="1" s="1"/>
  <c r="H2438" i="1" s="1"/>
  <c r="H2439" i="1" s="1"/>
  <c r="H2440" i="1" s="1"/>
  <c r="H2441" i="1" s="1"/>
  <c r="H2442" i="1" s="1"/>
  <c r="H2443" i="1" s="1"/>
  <c r="H2444" i="1" s="1"/>
  <c r="H2445" i="1" s="1"/>
  <c r="H2446" i="1" s="1"/>
  <c r="H2447" i="1" s="1"/>
  <c r="H2448" i="1" s="1"/>
  <c r="H2449" i="1" s="1"/>
  <c r="H2450" i="1" s="1"/>
  <c r="H2451" i="1" s="1"/>
  <c r="H2452" i="1" s="1"/>
  <c r="H2453" i="1" s="1"/>
  <c r="H2454" i="1" s="1"/>
  <c r="H2455" i="1" s="1"/>
  <c r="H2456" i="1" s="1"/>
  <c r="H2457" i="1" s="1"/>
  <c r="H2458" i="1" s="1"/>
  <c r="H2459" i="1" s="1"/>
  <c r="H2460" i="1" s="1"/>
  <c r="H2461" i="1" s="1"/>
  <c r="H2462" i="1" s="1"/>
  <c r="H2463" i="1" s="1"/>
  <c r="H2464" i="1" s="1"/>
  <c r="H2465" i="1" s="1"/>
  <c r="H2466" i="1" s="1"/>
  <c r="H2467" i="1" s="1"/>
  <c r="H2468" i="1" s="1"/>
  <c r="H2469" i="1" s="1"/>
  <c r="H2470" i="1" s="1"/>
  <c r="H2471" i="1" s="1"/>
  <c r="H2472" i="1" s="1"/>
  <c r="H2473" i="1" s="1"/>
  <c r="H2474" i="1" s="1"/>
  <c r="H2475" i="1" s="1"/>
  <c r="H2476" i="1" s="1"/>
  <c r="H2477" i="1" s="1"/>
  <c r="H2478" i="1" s="1"/>
  <c r="H2479" i="1" s="1"/>
  <c r="H2480" i="1" s="1"/>
  <c r="H2481" i="1" s="1"/>
  <c r="H2482" i="1" s="1"/>
  <c r="H2483" i="1" s="1"/>
  <c r="H2484" i="1" s="1"/>
  <c r="H2485" i="1" s="1"/>
  <c r="H2486" i="1" s="1"/>
  <c r="H2487" i="1" s="1"/>
  <c r="H2488" i="1" s="1"/>
  <c r="H2489" i="1" s="1"/>
  <c r="H2490" i="1" s="1"/>
  <c r="H2491" i="1" s="1"/>
  <c r="H2492" i="1" s="1"/>
  <c r="H2493" i="1" s="1"/>
  <c r="H2494" i="1" s="1"/>
  <c r="H2495" i="1" s="1"/>
  <c r="H2496" i="1" s="1"/>
  <c r="H2497" i="1" s="1"/>
  <c r="H2498" i="1" s="1"/>
  <c r="H2499" i="1" s="1"/>
  <c r="H2500" i="1" s="1"/>
  <c r="H2501" i="1" s="1"/>
  <c r="H2502" i="1" s="1"/>
  <c r="H2503" i="1" s="1"/>
  <c r="H2504" i="1" s="1"/>
  <c r="H2505" i="1" s="1"/>
  <c r="H2506" i="1" s="1"/>
  <c r="H2507" i="1" s="1"/>
  <c r="H2508" i="1" s="1"/>
  <c r="H2509" i="1" s="1"/>
  <c r="H2510" i="1" s="1"/>
  <c r="H2511" i="1" s="1"/>
  <c r="H2512" i="1" s="1"/>
  <c r="H2513" i="1" s="1"/>
  <c r="H2514" i="1" s="1"/>
  <c r="H2515" i="1" s="1"/>
  <c r="H2516" i="1" s="1"/>
  <c r="H2517" i="1" s="1"/>
  <c r="H2518" i="1" s="1"/>
  <c r="H2519" i="1" s="1"/>
  <c r="H2520" i="1" s="1"/>
  <c r="H2521" i="1" s="1"/>
  <c r="H2522" i="1" s="1"/>
  <c r="H2523" i="1" s="1"/>
  <c r="H2524" i="1" s="1"/>
  <c r="H2525" i="1" s="1"/>
  <c r="H2526" i="1" s="1"/>
  <c r="H2527" i="1" s="1"/>
  <c r="H2528" i="1" s="1"/>
  <c r="H2529" i="1" s="1"/>
  <c r="H2530" i="1" s="1"/>
  <c r="H2531" i="1" s="1"/>
  <c r="H2532" i="1" s="1"/>
  <c r="H2533" i="1" s="1"/>
  <c r="H2534" i="1" s="1"/>
  <c r="H2535" i="1" s="1"/>
  <c r="H2536" i="1" s="1"/>
  <c r="H2537" i="1" s="1"/>
  <c r="H2538" i="1" s="1"/>
  <c r="H2539" i="1" s="1"/>
  <c r="H2540" i="1" s="1"/>
  <c r="H2541" i="1" s="1"/>
  <c r="H2542" i="1" s="1"/>
  <c r="H2543" i="1" s="1"/>
  <c r="H2544" i="1" s="1"/>
  <c r="H2545" i="1" s="1"/>
  <c r="H2546" i="1" s="1"/>
  <c r="H2547" i="1" s="1"/>
  <c r="H2548" i="1" s="1"/>
  <c r="H2549" i="1" s="1"/>
  <c r="H2550" i="1" s="1"/>
  <c r="H2551" i="1" s="1"/>
  <c r="H2552" i="1" s="1"/>
  <c r="H2553" i="1" s="1"/>
  <c r="H2554" i="1" s="1"/>
  <c r="H2555" i="1" s="1"/>
  <c r="H2556" i="1" s="1"/>
  <c r="H2557" i="1" s="1"/>
  <c r="H2558" i="1" s="1"/>
  <c r="H2559" i="1" s="1"/>
  <c r="H2560" i="1" s="1"/>
  <c r="H2561" i="1" s="1"/>
  <c r="H2562" i="1" s="1"/>
  <c r="H2563" i="1" s="1"/>
  <c r="H2564" i="1" s="1"/>
  <c r="H2565" i="1" s="1"/>
  <c r="H2566" i="1" s="1"/>
  <c r="H2567" i="1" s="1"/>
  <c r="H2568" i="1" s="1"/>
  <c r="H2569" i="1" s="1"/>
  <c r="H2570" i="1" s="1"/>
  <c r="H2571" i="1" s="1"/>
  <c r="H2572" i="1" s="1"/>
  <c r="H2573" i="1" s="1"/>
  <c r="H2574" i="1" s="1"/>
  <c r="H2575" i="1" s="1"/>
  <c r="H2576" i="1" s="1"/>
  <c r="H2577" i="1" s="1"/>
  <c r="H2578" i="1" s="1"/>
  <c r="H2579" i="1" s="1"/>
  <c r="H2580" i="1" s="1"/>
  <c r="H2581" i="1" s="1"/>
  <c r="H2582" i="1" s="1"/>
  <c r="H2583" i="1" s="1"/>
  <c r="H2584" i="1" s="1"/>
  <c r="H2585" i="1" s="1"/>
  <c r="H2586" i="1" s="1"/>
  <c r="H2587" i="1" s="1"/>
  <c r="H2588" i="1" s="1"/>
  <c r="H2589" i="1" s="1"/>
  <c r="H2590" i="1" s="1"/>
  <c r="H2591" i="1" s="1"/>
  <c r="H2592" i="1" s="1"/>
  <c r="H2593" i="1" s="1"/>
  <c r="H2594" i="1" s="1"/>
  <c r="H2595" i="1" s="1"/>
  <c r="H2596" i="1" s="1"/>
  <c r="H2597" i="1" s="1"/>
  <c r="H2598" i="1" s="1"/>
  <c r="H2599" i="1" s="1"/>
  <c r="H2600" i="1" s="1"/>
  <c r="H2601" i="1" s="1"/>
  <c r="H2602" i="1" s="1"/>
  <c r="H2603" i="1" s="1"/>
  <c r="H2604" i="1" s="1"/>
  <c r="H2605" i="1" s="1"/>
  <c r="H2606" i="1" s="1"/>
  <c r="H2607" i="1" s="1"/>
  <c r="H2608" i="1" s="1"/>
  <c r="H2609" i="1" s="1"/>
  <c r="H2610" i="1" s="1"/>
  <c r="H2611" i="1" s="1"/>
  <c r="H2612" i="1" s="1"/>
  <c r="H2613" i="1" s="1"/>
  <c r="H2614" i="1" s="1"/>
  <c r="H2615" i="1" s="1"/>
  <c r="H2616" i="1" s="1"/>
  <c r="H2617" i="1" s="1"/>
  <c r="H2618" i="1" s="1"/>
  <c r="H2619" i="1" s="1"/>
  <c r="H2620" i="1" s="1"/>
  <c r="H2621" i="1" s="1"/>
  <c r="H2622" i="1" s="1"/>
  <c r="H2623" i="1" s="1"/>
  <c r="H2624" i="1" s="1"/>
  <c r="H2625" i="1" s="1"/>
  <c r="H2626" i="1" s="1"/>
  <c r="H2627" i="1" s="1"/>
  <c r="H2628" i="1" s="1"/>
  <c r="H2629" i="1" s="1"/>
  <c r="H2630" i="1" s="1"/>
  <c r="H2631" i="1" s="1"/>
  <c r="H2632" i="1" s="1"/>
  <c r="H2633" i="1" s="1"/>
  <c r="H2634" i="1" s="1"/>
  <c r="H2635" i="1" s="1"/>
  <c r="H2636" i="1" s="1"/>
  <c r="H2637" i="1" s="1"/>
  <c r="H2638" i="1" s="1"/>
  <c r="H2639" i="1" s="1"/>
  <c r="H2640" i="1" s="1"/>
  <c r="H2641" i="1" s="1"/>
  <c r="H2642" i="1" s="1"/>
  <c r="H2643" i="1" s="1"/>
  <c r="H2644" i="1" s="1"/>
  <c r="H2645" i="1" s="1"/>
  <c r="H2646" i="1" s="1"/>
  <c r="H2647" i="1" s="1"/>
  <c r="H2648" i="1" s="1"/>
  <c r="H2649" i="1" s="1"/>
  <c r="H2650" i="1" s="1"/>
  <c r="H2651" i="1" s="1"/>
  <c r="H2652" i="1" s="1"/>
  <c r="H2653" i="1" s="1"/>
  <c r="H2654" i="1" s="1"/>
  <c r="H2655" i="1" s="1"/>
  <c r="H2656" i="1" s="1"/>
  <c r="H2657" i="1" s="1"/>
  <c r="H2658" i="1" s="1"/>
  <c r="H2659" i="1" s="1"/>
  <c r="H2660" i="1" s="1"/>
  <c r="H2661" i="1" s="1"/>
  <c r="H2662" i="1" s="1"/>
  <c r="H2663" i="1" s="1"/>
  <c r="H2664" i="1" s="1"/>
  <c r="H2665" i="1" s="1"/>
  <c r="H2666" i="1" s="1"/>
  <c r="H2667" i="1" s="1"/>
  <c r="H2668" i="1" s="1"/>
  <c r="H2669" i="1" s="1"/>
  <c r="H2670" i="1" s="1"/>
  <c r="H2671" i="1" s="1"/>
  <c r="H2672" i="1" s="1"/>
  <c r="H2673" i="1" s="1"/>
  <c r="H2674" i="1" s="1"/>
  <c r="H2675" i="1" s="1"/>
  <c r="H2676" i="1" s="1"/>
  <c r="H2677" i="1" s="1"/>
  <c r="H2678" i="1" s="1"/>
  <c r="H2679" i="1" s="1"/>
  <c r="H2680" i="1" s="1"/>
  <c r="H2681" i="1" s="1"/>
  <c r="H2682" i="1" s="1"/>
  <c r="H2683" i="1" s="1"/>
  <c r="H2684" i="1" s="1"/>
  <c r="H2685" i="1" s="1"/>
  <c r="H2686" i="1" s="1"/>
  <c r="H2687" i="1" s="1"/>
  <c r="H2688" i="1" s="1"/>
  <c r="H2689" i="1" s="1"/>
  <c r="H2690" i="1" s="1"/>
  <c r="H2691" i="1" s="1"/>
  <c r="H2692" i="1" s="1"/>
  <c r="H2693" i="1" s="1"/>
  <c r="H2694" i="1" s="1"/>
  <c r="H2695" i="1" s="1"/>
  <c r="H2696" i="1" s="1"/>
  <c r="H2697" i="1" s="1"/>
  <c r="H2698" i="1" s="1"/>
  <c r="H2699" i="1" s="1"/>
  <c r="H2700" i="1" s="1"/>
  <c r="H2701" i="1" s="1"/>
  <c r="H2702" i="1" s="1"/>
  <c r="H2703" i="1" s="1"/>
  <c r="H2704" i="1" s="1"/>
  <c r="H2705" i="1" s="1"/>
  <c r="H2706" i="1" s="1"/>
  <c r="H2707" i="1" s="1"/>
  <c r="H2708" i="1" s="1"/>
  <c r="H2709" i="1" s="1"/>
  <c r="H2710" i="1" s="1"/>
  <c r="H2711" i="1" s="1"/>
  <c r="H2712" i="1" s="1"/>
  <c r="H2713" i="1" s="1"/>
  <c r="H2714" i="1" s="1"/>
  <c r="H2715" i="1" s="1"/>
  <c r="H2716" i="1" s="1"/>
  <c r="H2717" i="1" s="1"/>
  <c r="H2718" i="1" s="1"/>
  <c r="H2719" i="1" s="1"/>
  <c r="H2720" i="1" s="1"/>
  <c r="H2721" i="1" s="1"/>
  <c r="H2722" i="1" s="1"/>
  <c r="H2723" i="1" s="1"/>
  <c r="H2724" i="1" s="1"/>
  <c r="H2725" i="1" s="1"/>
  <c r="H2726" i="1" s="1"/>
  <c r="H2727" i="1" s="1"/>
  <c r="H2728" i="1" s="1"/>
  <c r="H2729" i="1" s="1"/>
  <c r="H2730" i="1" s="1"/>
  <c r="H2731" i="1" s="1"/>
  <c r="H2732" i="1" s="1"/>
  <c r="H2733" i="1" s="1"/>
  <c r="H2734" i="1" s="1"/>
  <c r="H2735" i="1" s="1"/>
  <c r="H2736" i="1" s="1"/>
  <c r="H2737" i="1" s="1"/>
  <c r="H2738" i="1" s="1"/>
  <c r="H2739" i="1" s="1"/>
  <c r="H2740" i="1" s="1"/>
  <c r="H2741" i="1" s="1"/>
  <c r="H2742" i="1" s="1"/>
  <c r="H2743" i="1" s="1"/>
  <c r="H2744" i="1" s="1"/>
  <c r="H2745" i="1" s="1"/>
  <c r="H2746" i="1" s="1"/>
  <c r="H2747" i="1" s="1"/>
  <c r="H2748" i="1" s="1"/>
  <c r="H2749" i="1" s="1"/>
  <c r="H2750" i="1" s="1"/>
  <c r="H2751" i="1" s="1"/>
  <c r="H2752" i="1" s="1"/>
  <c r="H2753" i="1" s="1"/>
  <c r="H2754" i="1" s="1"/>
  <c r="H2755" i="1" s="1"/>
  <c r="H2756" i="1" s="1"/>
  <c r="H2757" i="1" s="1"/>
  <c r="H2758" i="1" s="1"/>
  <c r="H2759" i="1" s="1"/>
  <c r="H2760" i="1" s="1"/>
  <c r="H2761" i="1" s="1"/>
  <c r="H2762" i="1" s="1"/>
  <c r="H2763" i="1" s="1"/>
  <c r="H2764" i="1" s="1"/>
  <c r="H2765" i="1" s="1"/>
  <c r="H2766" i="1" s="1"/>
  <c r="H2767" i="1" s="1"/>
  <c r="H2768" i="1" s="1"/>
  <c r="H2769" i="1" s="1"/>
  <c r="H2770" i="1" s="1"/>
  <c r="H2771" i="1" s="1"/>
  <c r="H2772" i="1" s="1"/>
  <c r="H2773" i="1" s="1"/>
  <c r="H2774" i="1" s="1"/>
  <c r="H2775" i="1" s="1"/>
  <c r="H2776" i="1" s="1"/>
  <c r="H2777" i="1" s="1"/>
  <c r="H2778" i="1" s="1"/>
  <c r="H2779" i="1" s="1"/>
  <c r="H2780" i="1" s="1"/>
  <c r="H2781" i="1" s="1"/>
  <c r="H2782" i="1" s="1"/>
  <c r="H2783" i="1" s="1"/>
  <c r="H2784" i="1" s="1"/>
  <c r="H2785" i="1" s="1"/>
  <c r="H2786" i="1" s="1"/>
  <c r="H2787" i="1" s="1"/>
  <c r="H2788" i="1" s="1"/>
  <c r="H2789" i="1" s="1"/>
  <c r="H2790" i="1" s="1"/>
  <c r="H2791" i="1" s="1"/>
  <c r="H2792" i="1" s="1"/>
  <c r="H2793" i="1" s="1"/>
  <c r="H2794" i="1" s="1"/>
  <c r="H2795" i="1" s="1"/>
  <c r="H2796" i="1" s="1"/>
  <c r="H2797" i="1" s="1"/>
  <c r="H2798" i="1" s="1"/>
  <c r="H2799" i="1" s="1"/>
  <c r="H2800" i="1" s="1"/>
  <c r="H2801" i="1" s="1"/>
  <c r="H2802" i="1" s="1"/>
  <c r="H2803" i="1" s="1"/>
  <c r="H2804" i="1" s="1"/>
  <c r="H2805" i="1" s="1"/>
  <c r="H2806" i="1" s="1"/>
  <c r="H2807" i="1" s="1"/>
  <c r="H2808" i="1" s="1"/>
  <c r="H2809" i="1" s="1"/>
  <c r="H2810" i="1" s="1"/>
  <c r="H2811" i="1" s="1"/>
  <c r="H2812" i="1" s="1"/>
  <c r="H2813" i="1" s="1"/>
  <c r="H2814" i="1" s="1"/>
  <c r="H2815" i="1" s="1"/>
  <c r="H2816" i="1" s="1"/>
  <c r="H2817" i="1" s="1"/>
  <c r="H2818" i="1" s="1"/>
  <c r="H2819" i="1" s="1"/>
  <c r="H2820" i="1" s="1"/>
  <c r="H2821" i="1" s="1"/>
  <c r="H2822" i="1" s="1"/>
  <c r="H2823" i="1" s="1"/>
  <c r="H2824" i="1" s="1"/>
  <c r="H2825" i="1" s="1"/>
  <c r="H2826" i="1" s="1"/>
  <c r="H2827" i="1" s="1"/>
  <c r="H2828" i="1" s="1"/>
  <c r="H2829" i="1" s="1"/>
  <c r="H2830" i="1" s="1"/>
  <c r="H2831" i="1" s="1"/>
  <c r="H2832" i="1" s="1"/>
  <c r="H2833" i="1" s="1"/>
  <c r="H2834" i="1" s="1"/>
  <c r="H2835" i="1" s="1"/>
  <c r="H2836" i="1" s="1"/>
  <c r="H2837" i="1" s="1"/>
  <c r="H2838" i="1" s="1"/>
  <c r="H2839" i="1" s="1"/>
  <c r="H2840" i="1" s="1"/>
  <c r="H2841" i="1" s="1"/>
  <c r="H2842" i="1" s="1"/>
  <c r="H2843" i="1" s="1"/>
  <c r="H2844" i="1" s="1"/>
  <c r="H2845" i="1" s="1"/>
  <c r="H2846" i="1" s="1"/>
  <c r="H2847" i="1" s="1"/>
  <c r="H2848" i="1" s="1"/>
  <c r="H2849" i="1" s="1"/>
  <c r="H2850" i="1" s="1"/>
  <c r="H2851" i="1" s="1"/>
  <c r="H2852" i="1" s="1"/>
  <c r="H2853" i="1" s="1"/>
  <c r="H2854" i="1" s="1"/>
  <c r="H2855" i="1" s="1"/>
  <c r="H2856" i="1" s="1"/>
  <c r="H2857" i="1" s="1"/>
  <c r="H2858" i="1" s="1"/>
  <c r="H2859" i="1" s="1"/>
  <c r="H2860" i="1" s="1"/>
  <c r="H2861" i="1" s="1"/>
  <c r="H2862" i="1" s="1"/>
  <c r="H2863" i="1" s="1"/>
  <c r="H2864" i="1" s="1"/>
  <c r="H2865" i="1" s="1"/>
  <c r="H2866" i="1" s="1"/>
  <c r="H2867" i="1" s="1"/>
  <c r="H2868" i="1" s="1"/>
  <c r="H2869" i="1" s="1"/>
  <c r="H2870" i="1" s="1"/>
  <c r="H2871" i="1" s="1"/>
  <c r="H2872" i="1" s="1"/>
  <c r="H2873" i="1" s="1"/>
  <c r="H2874" i="1" s="1"/>
  <c r="H2875" i="1" s="1"/>
  <c r="H2876" i="1" s="1"/>
  <c r="H2877" i="1" s="1"/>
  <c r="H2878" i="1" s="1"/>
  <c r="H2879" i="1" s="1"/>
  <c r="H2880" i="1" s="1"/>
  <c r="H2881" i="1" s="1"/>
  <c r="H2882" i="1" s="1"/>
  <c r="H2883" i="1" s="1"/>
  <c r="H2884" i="1" s="1"/>
  <c r="H2885" i="1" s="1"/>
  <c r="H2886" i="1" s="1"/>
  <c r="H2887" i="1" s="1"/>
  <c r="H2888" i="1" s="1"/>
  <c r="H2889" i="1" s="1"/>
  <c r="H2890" i="1" s="1"/>
  <c r="H2891" i="1" s="1"/>
  <c r="H2892" i="1" s="1"/>
  <c r="H2893" i="1" s="1"/>
  <c r="H2894" i="1" s="1"/>
  <c r="H2895" i="1" s="1"/>
  <c r="H2896" i="1" s="1"/>
  <c r="H2897" i="1" s="1"/>
  <c r="H2898" i="1" s="1"/>
  <c r="H2899" i="1" s="1"/>
  <c r="H2900" i="1" s="1"/>
  <c r="H2901" i="1" s="1"/>
  <c r="H2902" i="1" s="1"/>
  <c r="H2903" i="1" s="1"/>
  <c r="H2904" i="1" s="1"/>
  <c r="H2905" i="1" s="1"/>
  <c r="H2906" i="1" s="1"/>
  <c r="H2907" i="1" s="1"/>
  <c r="H2908" i="1" s="1"/>
  <c r="H2909" i="1" s="1"/>
  <c r="H2910" i="1" s="1"/>
  <c r="H2911" i="1" s="1"/>
  <c r="H2912" i="1" s="1"/>
  <c r="H2913" i="1" s="1"/>
  <c r="H2914" i="1" s="1"/>
  <c r="H2915" i="1" s="1"/>
  <c r="H2916" i="1" s="1"/>
  <c r="H2917" i="1" s="1"/>
  <c r="H2918" i="1" s="1"/>
  <c r="H2919" i="1" s="1"/>
  <c r="H2920" i="1" s="1"/>
  <c r="H2921" i="1" s="1"/>
  <c r="H2922" i="1" s="1"/>
  <c r="H2923" i="1" s="1"/>
  <c r="H2924" i="1" s="1"/>
  <c r="H2925" i="1" s="1"/>
  <c r="H2926" i="1" s="1"/>
  <c r="H2927" i="1" s="1"/>
  <c r="H2928" i="1" s="1"/>
  <c r="H2929" i="1" s="1"/>
  <c r="H2930" i="1" s="1"/>
  <c r="H2931" i="1" s="1"/>
  <c r="H2932" i="1" s="1"/>
  <c r="H2933" i="1" s="1"/>
  <c r="H2934" i="1" s="1"/>
  <c r="H2935" i="1" s="1"/>
  <c r="H2936" i="1" s="1"/>
  <c r="H2937" i="1" s="1"/>
  <c r="H2938" i="1" s="1"/>
  <c r="H2939" i="1" s="1"/>
  <c r="H2940" i="1" s="1"/>
  <c r="H2941" i="1" s="1"/>
  <c r="H2942" i="1" s="1"/>
  <c r="H2943" i="1" s="1"/>
  <c r="H2944" i="1" s="1"/>
  <c r="H2945" i="1" s="1"/>
  <c r="H2946" i="1" s="1"/>
  <c r="H2947" i="1" s="1"/>
  <c r="H2948" i="1" s="1"/>
  <c r="H2949" i="1" s="1"/>
  <c r="H2950" i="1" s="1"/>
  <c r="H2951" i="1" s="1"/>
  <c r="H2952" i="1" s="1"/>
  <c r="H2953" i="1" s="1"/>
  <c r="H2954" i="1" s="1"/>
  <c r="H2955" i="1" s="1"/>
  <c r="H2956" i="1" s="1"/>
  <c r="H2957" i="1" s="1"/>
  <c r="H2958" i="1" s="1"/>
  <c r="H2959" i="1" s="1"/>
  <c r="H2960" i="1" s="1"/>
  <c r="H2961" i="1" s="1"/>
  <c r="H2962" i="1" s="1"/>
  <c r="H2963" i="1" s="1"/>
  <c r="H2964" i="1" s="1"/>
  <c r="H2965" i="1" s="1"/>
  <c r="H2966" i="1" s="1"/>
  <c r="H2967" i="1" s="1"/>
  <c r="H2968" i="1" s="1"/>
  <c r="H2969" i="1" s="1"/>
  <c r="H2970" i="1" s="1"/>
  <c r="H2971" i="1" s="1"/>
  <c r="H2972" i="1" s="1"/>
  <c r="H2973" i="1" s="1"/>
  <c r="H2974" i="1" s="1"/>
  <c r="H2975" i="1" s="1"/>
  <c r="H2976" i="1" s="1"/>
  <c r="H2977" i="1" s="1"/>
  <c r="H2978" i="1" s="1"/>
  <c r="H2979" i="1" s="1"/>
  <c r="H2980" i="1" s="1"/>
  <c r="H2981" i="1" s="1"/>
  <c r="H2982" i="1" s="1"/>
  <c r="H2983" i="1" s="1"/>
  <c r="H2984" i="1" s="1"/>
  <c r="H2985" i="1" s="1"/>
  <c r="H2986" i="1" s="1"/>
  <c r="H2987" i="1" s="1"/>
  <c r="H2988" i="1" s="1"/>
  <c r="H2989" i="1" s="1"/>
  <c r="H2990" i="1" s="1"/>
  <c r="H2991" i="1" s="1"/>
  <c r="H2992" i="1" s="1"/>
  <c r="H2993" i="1" s="1"/>
  <c r="H2994" i="1" s="1"/>
  <c r="H2995" i="1" s="1"/>
  <c r="H2996" i="1" s="1"/>
  <c r="H2997" i="1" s="1"/>
  <c r="H2998" i="1" s="1"/>
  <c r="H2999" i="1" s="1"/>
  <c r="H3000" i="1" s="1"/>
  <c r="H3001" i="1" s="1"/>
  <c r="H3002" i="1" s="1"/>
  <c r="H3003" i="1" s="1"/>
  <c r="H3004" i="1" s="1"/>
  <c r="H3005" i="1" s="1"/>
  <c r="H3006" i="1" s="1"/>
  <c r="H3007" i="1" s="1"/>
  <c r="H3008" i="1" s="1"/>
  <c r="H3009" i="1" s="1"/>
  <c r="H3010" i="1" s="1"/>
  <c r="H3011" i="1" s="1"/>
  <c r="H3012" i="1" s="1"/>
  <c r="H3013" i="1" s="1"/>
  <c r="H3014" i="1" s="1"/>
  <c r="H3015" i="1" s="1"/>
  <c r="H3016" i="1" s="1"/>
  <c r="H3017" i="1" s="1"/>
  <c r="H3018" i="1" s="1"/>
  <c r="H3019" i="1" s="1"/>
  <c r="H3020" i="1" s="1"/>
  <c r="H3021" i="1" s="1"/>
  <c r="H3022" i="1" s="1"/>
  <c r="H3023" i="1" s="1"/>
  <c r="H3024" i="1" s="1"/>
  <c r="H3025" i="1" s="1"/>
  <c r="H3026" i="1" s="1"/>
  <c r="H3027" i="1" s="1"/>
  <c r="H3028" i="1" s="1"/>
  <c r="H3029" i="1" s="1"/>
  <c r="H3030" i="1" s="1"/>
  <c r="H3031" i="1" s="1"/>
  <c r="H3032" i="1" s="1"/>
  <c r="H3033" i="1" s="1"/>
  <c r="H3034" i="1" s="1"/>
  <c r="H3035" i="1" s="1"/>
  <c r="H3036" i="1" s="1"/>
  <c r="H3037" i="1" s="1"/>
  <c r="H3038" i="1" s="1"/>
  <c r="H3039" i="1" s="1"/>
  <c r="H3040" i="1" s="1"/>
  <c r="H3041" i="1" s="1"/>
  <c r="H3042" i="1" s="1"/>
  <c r="H3043" i="1" s="1"/>
  <c r="H3044" i="1" s="1"/>
  <c r="H3045" i="1" s="1"/>
  <c r="H3046" i="1" s="1"/>
  <c r="H3047" i="1" s="1"/>
  <c r="H3048" i="1" s="1"/>
  <c r="H3049" i="1" s="1"/>
  <c r="H3050" i="1" s="1"/>
  <c r="H3051" i="1" s="1"/>
  <c r="H3052" i="1" s="1"/>
  <c r="H3053" i="1" s="1"/>
  <c r="H3054" i="1" s="1"/>
  <c r="H3055" i="1" s="1"/>
  <c r="H3056" i="1" s="1"/>
  <c r="H3057" i="1" s="1"/>
  <c r="H3058" i="1" s="1"/>
  <c r="M3048" i="1"/>
  <c r="L3048" i="1"/>
  <c r="R3057" i="1"/>
  <c r="Q3057" i="1"/>
  <c r="P3057" i="1"/>
  <c r="O3057" i="1"/>
  <c r="N3057" i="1"/>
  <c r="M3057" i="1"/>
  <c r="L3057" i="1"/>
  <c r="K3057" i="1"/>
  <c r="J3057" i="1"/>
  <c r="B3057" i="1"/>
  <c r="A3057" i="1"/>
  <c r="R3054" i="1"/>
  <c r="Q3054" i="1"/>
  <c r="P3054" i="1"/>
  <c r="N3058" i="1"/>
  <c r="O3058" i="1"/>
  <c r="K3047" i="1"/>
  <c r="J3047" i="1"/>
  <c r="B3047" i="1"/>
  <c r="A3047" i="1"/>
  <c r="O3055" i="1"/>
  <c r="N3055" i="1"/>
  <c r="M3055" i="1"/>
  <c r="L3055" i="1"/>
  <c r="K3055" i="1"/>
  <c r="J3055" i="1"/>
  <c r="B3055" i="1"/>
  <c r="A3055" i="1"/>
  <c r="A3049" i="1"/>
  <c r="O3049" i="1"/>
  <c r="N3049" i="1"/>
  <c r="M3049" i="1"/>
  <c r="L3049" i="1"/>
  <c r="K3049" i="1"/>
  <c r="J3049" i="1"/>
  <c r="B3049" i="1"/>
  <c r="K3058" i="1"/>
  <c r="M3058" i="1"/>
  <c r="L3058" i="1"/>
  <c r="O3056" i="1"/>
  <c r="N3056" i="1"/>
  <c r="P3053" i="1"/>
  <c r="O3053" i="1"/>
  <c r="N3053" i="1"/>
  <c r="O3050" i="1"/>
  <c r="N3050" i="1"/>
  <c r="M3050" i="1"/>
  <c r="L3050" i="1"/>
  <c r="K3050" i="1"/>
  <c r="J3050" i="1"/>
  <c r="B3050" i="1"/>
  <c r="R3053" i="1"/>
  <c r="M3053" i="1"/>
  <c r="L3053" i="1"/>
  <c r="K3053" i="1"/>
  <c r="J3053" i="1"/>
  <c r="B3053" i="1"/>
  <c r="A3053" i="1"/>
  <c r="A3051" i="1"/>
  <c r="Q3051" i="1"/>
  <c r="P3051" i="1"/>
  <c r="O3051" i="1"/>
  <c r="N3051" i="1"/>
  <c r="M3051" i="1"/>
  <c r="L3051" i="1"/>
  <c r="K3051" i="1"/>
  <c r="J3051" i="1"/>
  <c r="B3051" i="1"/>
  <c r="R3050" i="1"/>
  <c r="A3050" i="1"/>
  <c r="P3048" i="1"/>
  <c r="O3048" i="1"/>
  <c r="K3048" i="1"/>
  <c r="J3048" i="1"/>
  <c r="B3048" i="1"/>
  <c r="A3048" i="1"/>
  <c r="O3029" i="1"/>
  <c r="P3029" i="1"/>
  <c r="J3058" i="1"/>
  <c r="B3058" i="1"/>
  <c r="A3058" i="1"/>
  <c r="M3056" i="1"/>
  <c r="L3056" i="1"/>
  <c r="K3056" i="1"/>
  <c r="J3056" i="1"/>
  <c r="B3056" i="1"/>
  <c r="A3056" i="1"/>
  <c r="O3054" i="1"/>
  <c r="N3054" i="1"/>
  <c r="M3054" i="1"/>
  <c r="L3054" i="1"/>
  <c r="K3054" i="1"/>
  <c r="J3054" i="1"/>
  <c r="B3054" i="1"/>
  <c r="A3054" i="1"/>
  <c r="R3048" i="1"/>
  <c r="Q3048" i="1"/>
  <c r="R3047" i="1"/>
  <c r="Q3047" i="1"/>
  <c r="P3047" i="1"/>
  <c r="O3047" i="1"/>
  <c r="N3047" i="1"/>
  <c r="M3047" i="1"/>
  <c r="R3055" i="1"/>
  <c r="Q3055" i="1"/>
  <c r="Q3046" i="1"/>
  <c r="R3046" i="1"/>
  <c r="P3046" i="1"/>
  <c r="O3046" i="1"/>
  <c r="N3046" i="1"/>
  <c r="M3046" i="1"/>
  <c r="L3046" i="1"/>
  <c r="K3046" i="1"/>
  <c r="J3046" i="1"/>
  <c r="B3046" i="1"/>
  <c r="A3046" i="1"/>
  <c r="R663" i="1"/>
  <c r="O663" i="1"/>
  <c r="R665" i="1"/>
  <c r="B665" i="1"/>
  <c r="N2905" i="1"/>
  <c r="K670" i="1"/>
  <c r="R670" i="1"/>
  <c r="Q670" i="1"/>
  <c r="P670" i="1"/>
  <c r="O670" i="1"/>
  <c r="N670" i="1"/>
  <c r="M670" i="1"/>
  <c r="L670" i="1"/>
  <c r="B2905" i="1"/>
  <c r="A2905" i="1"/>
  <c r="P3028" i="1"/>
  <c r="R3028" i="1"/>
  <c r="J2905" i="1"/>
  <c r="K2905" i="1"/>
  <c r="Q3028" i="1"/>
  <c r="L2905" i="1"/>
  <c r="A665" i="1"/>
  <c r="O2905" i="1"/>
  <c r="Q3029" i="1"/>
  <c r="P2905" i="1"/>
  <c r="J665" i="1"/>
  <c r="R3029" i="1"/>
  <c r="Q2905" i="1"/>
  <c r="K665" i="1"/>
  <c r="M2905" i="1"/>
  <c r="R2905" i="1"/>
  <c r="L665" i="1"/>
  <c r="M3030" i="1"/>
  <c r="M665" i="1"/>
  <c r="O3030" i="1"/>
  <c r="A670" i="1"/>
  <c r="N665" i="1"/>
  <c r="P3030" i="1"/>
  <c r="B670" i="1"/>
  <c r="O665" i="1"/>
  <c r="P665" i="1"/>
  <c r="Q665" i="1"/>
  <c r="J670" i="1"/>
  <c r="N3030" i="1"/>
  <c r="A3031" i="1"/>
  <c r="R3030" i="1"/>
  <c r="B3031" i="1"/>
  <c r="J3031" i="1"/>
  <c r="K3031" i="1"/>
  <c r="L3031" i="1"/>
  <c r="A3029" i="1"/>
  <c r="M3031" i="1"/>
  <c r="B3029" i="1"/>
  <c r="N3031" i="1"/>
  <c r="J3029" i="1"/>
  <c r="O3031" i="1"/>
  <c r="K3029" i="1"/>
  <c r="P3031" i="1"/>
  <c r="L3029" i="1"/>
  <c r="Q3031" i="1"/>
  <c r="M3029" i="1"/>
  <c r="N3029" i="1"/>
  <c r="Q3030" i="1"/>
  <c r="B3028" i="1"/>
  <c r="J3028" i="1"/>
  <c r="K3028" i="1"/>
  <c r="A3028" i="1"/>
  <c r="L3028" i="1"/>
  <c r="M3028" i="1"/>
  <c r="N3028" i="1"/>
  <c r="J3030" i="1"/>
  <c r="A3030" i="1"/>
  <c r="B3030" i="1"/>
  <c r="O3028" i="1"/>
  <c r="K3030" i="1"/>
  <c r="P669" i="1"/>
  <c r="P2906" i="1"/>
  <c r="Q2906" i="1"/>
  <c r="R2906" i="1"/>
  <c r="N2903" i="1"/>
  <c r="P2904" i="1"/>
  <c r="J2903" i="1"/>
  <c r="A2903" i="1"/>
  <c r="B2903" i="1"/>
  <c r="M2904" i="1"/>
  <c r="K668" i="1"/>
  <c r="N2904" i="1"/>
  <c r="O2904" i="1"/>
  <c r="M663" i="1"/>
  <c r="N663" i="1"/>
  <c r="K2903" i="1"/>
  <c r="A669" i="1"/>
  <c r="F59" i="8"/>
  <c r="J669" i="1"/>
  <c r="Q2904" i="1"/>
  <c r="Q2902" i="1"/>
  <c r="K669" i="1"/>
  <c r="R2904" i="1"/>
  <c r="L669" i="1"/>
  <c r="R2902" i="1"/>
  <c r="B669" i="1"/>
  <c r="L2904" i="1"/>
  <c r="M669" i="1"/>
  <c r="N669" i="1"/>
  <c r="M2906" i="1"/>
  <c r="J666" i="1"/>
  <c r="O669" i="1"/>
  <c r="M2903" i="1"/>
  <c r="B2906" i="1"/>
  <c r="L2906" i="1"/>
  <c r="J2906" i="1"/>
  <c r="O2906" i="1"/>
  <c r="A2906" i="1"/>
  <c r="O2903" i="1"/>
  <c r="Q2903" i="1"/>
  <c r="R2903" i="1"/>
  <c r="A2904" i="1"/>
  <c r="L2903" i="1"/>
  <c r="P2903" i="1"/>
  <c r="B2904" i="1"/>
  <c r="L668" i="1"/>
  <c r="J2904" i="1"/>
  <c r="N2906" i="1"/>
  <c r="M668" i="1"/>
  <c r="K2904" i="1"/>
  <c r="K663" i="1"/>
  <c r="B663" i="1"/>
  <c r="B668" i="1"/>
  <c r="A668" i="1"/>
  <c r="J663" i="1"/>
  <c r="J668" i="1"/>
  <c r="A671" i="1"/>
  <c r="K671" i="1"/>
  <c r="L671" i="1"/>
  <c r="N671" i="1"/>
  <c r="P671" i="1"/>
  <c r="Q671" i="1"/>
  <c r="B671" i="1"/>
  <c r="J671" i="1"/>
  <c r="M671" i="1"/>
  <c r="O671" i="1"/>
  <c r="A666" i="1"/>
  <c r="B666" i="1"/>
  <c r="Q669" i="1"/>
  <c r="A663" i="1"/>
  <c r="K666" i="1"/>
  <c r="N666" i="1"/>
  <c r="N668" i="1"/>
  <c r="O666" i="1"/>
  <c r="O668" i="1"/>
  <c r="L666" i="1"/>
  <c r="P666" i="1"/>
  <c r="P668" i="1"/>
  <c r="Q666" i="1"/>
  <c r="Q668" i="1"/>
  <c r="P664" i="1"/>
  <c r="R664" i="1"/>
  <c r="L664" i="1"/>
  <c r="N664" i="1"/>
  <c r="Q664" i="1"/>
  <c r="L663" i="1"/>
  <c r="M666" i="1"/>
  <c r="A664" i="1"/>
  <c r="M664" i="1"/>
  <c r="B664" i="1"/>
  <c r="K664" i="1"/>
  <c r="O664" i="1"/>
  <c r="P663" i="1"/>
  <c r="Q663" i="1"/>
  <c r="F61" i="8"/>
  <c r="A303" i="1" l="1"/>
  <c r="J303" i="1"/>
  <c r="K303" i="1"/>
  <c r="L303" i="1"/>
  <c r="M303" i="1"/>
  <c r="N303" i="1"/>
  <c r="O303" i="1"/>
  <c r="P303" i="1"/>
  <c r="Q303" i="1"/>
  <c r="R303" i="1"/>
  <c r="B303" i="1"/>
  <c r="K2895" i="1"/>
  <c r="C2901" i="1"/>
  <c r="C2900" i="1"/>
  <c r="C2899" i="1"/>
  <c r="C2898" i="1"/>
  <c r="K2898" i="1" s="1"/>
  <c r="C2897" i="1"/>
  <c r="C2896" i="1"/>
  <c r="L135" i="19"/>
  <c r="R2895" i="1" s="1"/>
  <c r="K135" i="19"/>
  <c r="Q2895" i="1" s="1"/>
  <c r="J135" i="19"/>
  <c r="P2895" i="1" s="1"/>
  <c r="I135" i="19"/>
  <c r="O2895" i="1" s="1"/>
  <c r="H135" i="19"/>
  <c r="N2895" i="1" s="1"/>
  <c r="G135" i="19"/>
  <c r="F135" i="19"/>
  <c r="D135" i="19"/>
  <c r="J2895" i="1" s="1"/>
  <c r="B135" i="19"/>
  <c r="B2895" i="1" s="1"/>
  <c r="A135" i="19"/>
  <c r="A2895" i="1" s="1"/>
  <c r="G140" i="8"/>
  <c r="G139" i="8"/>
  <c r="G138" i="8"/>
  <c r="G137" i="8"/>
  <c r="G136" i="8"/>
  <c r="G135" i="8"/>
  <c r="C2887" i="1"/>
  <c r="C2886" i="1"/>
  <c r="C2885" i="1"/>
  <c r="C2884" i="1"/>
  <c r="C2883" i="1"/>
  <c r="C2882" i="1"/>
  <c r="C2881" i="1"/>
  <c r="C2880" i="1"/>
  <c r="C2879" i="1"/>
  <c r="C2878" i="1"/>
  <c r="C2877" i="1"/>
  <c r="C2876" i="1"/>
  <c r="C2875" i="1"/>
  <c r="C2874" i="1"/>
  <c r="C2873" i="1"/>
  <c r="C2872" i="1"/>
  <c r="C2871" i="1"/>
  <c r="C2870" i="1"/>
  <c r="C2869" i="1"/>
  <c r="C2868" i="1"/>
  <c r="C2867" i="1"/>
  <c r="C2866" i="1"/>
  <c r="C2865" i="1"/>
  <c r="C2864" i="1"/>
  <c r="C2863" i="1"/>
  <c r="C2862" i="1"/>
  <c r="C2861" i="1"/>
  <c r="C2860" i="1"/>
  <c r="C2859" i="1"/>
  <c r="C2858"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C2174" i="1"/>
  <c r="C2175" i="1"/>
  <c r="C2176" i="1"/>
  <c r="C2177" i="1"/>
  <c r="C2178" i="1"/>
  <c r="C2179" i="1"/>
  <c r="C2180" i="1"/>
  <c r="C2181" i="1"/>
  <c r="C2182" i="1"/>
  <c r="C2183" i="1"/>
  <c r="C2184" i="1"/>
  <c r="C2185" i="1"/>
  <c r="C2186" i="1"/>
  <c r="C2187" i="1"/>
  <c r="C2188" i="1"/>
  <c r="A2188" i="1" s="1"/>
  <c r="C2189" i="1"/>
  <c r="C2190" i="1"/>
  <c r="C2191" i="1"/>
  <c r="C2192" i="1"/>
  <c r="C2193" i="1"/>
  <c r="C2194" i="1"/>
  <c r="C2195" i="1"/>
  <c r="C2196" i="1"/>
  <c r="A2196" i="1" s="1"/>
  <c r="C2197" i="1"/>
  <c r="C2198" i="1"/>
  <c r="C2199" i="1"/>
  <c r="C22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924" i="1"/>
  <c r="C1925" i="1"/>
  <c r="C1926" i="1"/>
  <c r="C1927" i="1"/>
  <c r="C1928" i="1"/>
  <c r="C1929" i="1"/>
  <c r="C1930" i="1"/>
  <c r="C1931" i="1"/>
  <c r="C1932" i="1"/>
  <c r="C1933" i="1"/>
  <c r="C1934" i="1"/>
  <c r="C1935" i="1"/>
  <c r="C1936" i="1"/>
  <c r="C1937" i="1"/>
  <c r="C1938" i="1"/>
  <c r="C1939" i="1"/>
  <c r="C1940" i="1"/>
  <c r="C1941" i="1"/>
  <c r="C1942" i="1"/>
  <c r="C1943" i="1"/>
  <c r="C1944" i="1"/>
  <c r="C1945" i="1"/>
  <c r="C1946" i="1"/>
  <c r="C1947" i="1"/>
  <c r="C1948" i="1"/>
  <c r="C1949" i="1"/>
  <c r="C1950" i="1"/>
  <c r="A1950" i="1" s="1"/>
  <c r="C1651" i="1"/>
  <c r="C1652" i="1"/>
  <c r="C1653" i="1"/>
  <c r="C1654" i="1"/>
  <c r="C1655" i="1"/>
  <c r="C1656" i="1"/>
  <c r="C1657" i="1"/>
  <c r="C1658" i="1"/>
  <c r="C1659" i="1"/>
  <c r="C1660" i="1"/>
  <c r="C1661" i="1"/>
  <c r="C1662" i="1"/>
  <c r="C1663" i="1"/>
  <c r="C1664" i="1"/>
  <c r="C1665" i="1"/>
  <c r="C1666" i="1"/>
  <c r="C1667" i="1"/>
  <c r="C1668" i="1"/>
  <c r="C1669" i="1"/>
  <c r="C1670" i="1"/>
  <c r="C1671" i="1"/>
  <c r="C1672" i="1"/>
  <c r="C1673" i="1"/>
  <c r="C1674" i="1"/>
  <c r="C1675" i="1"/>
  <c r="C1676" i="1"/>
  <c r="C1677" i="1"/>
  <c r="C1678" i="1"/>
  <c r="C1679" i="1"/>
  <c r="C1680" i="1"/>
  <c r="C1681" i="1"/>
  <c r="C1682" i="1"/>
  <c r="C1683" i="1"/>
  <c r="C1684" i="1"/>
  <c r="C1685" i="1"/>
  <c r="C1686" i="1"/>
  <c r="C1687" i="1"/>
  <c r="C1688" i="1"/>
  <c r="C1689" i="1"/>
  <c r="C1690" i="1"/>
  <c r="C1691" i="1"/>
  <c r="C1692" i="1"/>
  <c r="C1693" i="1"/>
  <c r="C1694" i="1"/>
  <c r="C1695" i="1"/>
  <c r="C1696" i="1"/>
  <c r="C1697" i="1"/>
  <c r="C1698" i="1"/>
  <c r="C1699" i="1"/>
  <c r="C1700" i="1"/>
  <c r="C1436" i="1"/>
  <c r="B1436" i="1" s="1"/>
  <c r="C1450" i="1"/>
  <c r="C1449" i="1"/>
  <c r="C1448" i="1"/>
  <c r="C1447" i="1"/>
  <c r="C1446" i="1"/>
  <c r="C1445" i="1"/>
  <c r="C1444" i="1"/>
  <c r="A1444" i="1" s="1"/>
  <c r="C1443" i="1"/>
  <c r="C1442" i="1"/>
  <c r="C1441" i="1"/>
  <c r="C1440" i="1"/>
  <c r="C1439" i="1"/>
  <c r="A1439" i="1" s="1"/>
  <c r="C1438" i="1"/>
  <c r="A1438" i="1" s="1"/>
  <c r="C1437" i="1"/>
  <c r="B1437" i="1" s="1"/>
  <c r="C1435" i="1"/>
  <c r="C1434" i="1"/>
  <c r="C1433" i="1"/>
  <c r="C1432" i="1"/>
  <c r="A1432" i="1" s="1"/>
  <c r="C1431" i="1"/>
  <c r="C1430" i="1"/>
  <c r="B1430" i="1" s="1"/>
  <c r="C1429" i="1"/>
  <c r="C1428" i="1"/>
  <c r="B1428" i="1" s="1"/>
  <c r="C1427" i="1"/>
  <c r="A1427" i="1" s="1"/>
  <c r="C1426" i="1"/>
  <c r="B1426" i="1" s="1"/>
  <c r="C1425" i="1"/>
  <c r="B1425" i="1" s="1"/>
  <c r="C1424" i="1"/>
  <c r="C1423" i="1"/>
  <c r="B1423" i="1" s="1"/>
  <c r="C1422" i="1"/>
  <c r="C1421" i="1"/>
  <c r="A1421" i="1" s="1"/>
  <c r="C1420" i="1"/>
  <c r="B1420" i="1" s="1"/>
  <c r="C1419" i="1"/>
  <c r="A1419" i="1" s="1"/>
  <c r="C1418" i="1"/>
  <c r="B1418" i="1" s="1"/>
  <c r="C1417" i="1"/>
  <c r="C1416" i="1"/>
  <c r="C1415" i="1"/>
  <c r="B1415" i="1" s="1"/>
  <c r="C1414" i="1"/>
  <c r="C1413" i="1"/>
  <c r="C1412" i="1"/>
  <c r="C1411" i="1"/>
  <c r="C1410" i="1"/>
  <c r="A1410" i="1" s="1"/>
  <c r="C1409" i="1"/>
  <c r="B1409" i="1" s="1"/>
  <c r="C1408" i="1"/>
  <c r="B1408" i="1" s="1"/>
  <c r="C1407" i="1"/>
  <c r="A1407" i="1" s="1"/>
  <c r="C1406" i="1"/>
  <c r="C1405" i="1"/>
  <c r="A1405" i="1" s="1"/>
  <c r="C1404" i="1"/>
  <c r="B1404" i="1" s="1"/>
  <c r="C1403" i="1"/>
  <c r="A1403" i="1" s="1"/>
  <c r="C1402" i="1"/>
  <c r="A1402" i="1" s="1"/>
  <c r="C1401" i="1"/>
  <c r="B1401" i="1" s="1"/>
  <c r="C1193" i="1"/>
  <c r="C1192" i="1"/>
  <c r="C1191" i="1"/>
  <c r="C1189" i="1"/>
  <c r="C1188" i="1"/>
  <c r="C1187" i="1"/>
  <c r="C1186" i="1"/>
  <c r="C1185" i="1"/>
  <c r="C1184" i="1"/>
  <c r="C1183" i="1"/>
  <c r="C1182" i="1"/>
  <c r="A1182" i="1" s="1"/>
  <c r="C1181" i="1"/>
  <c r="C1180" i="1"/>
  <c r="C1179" i="1"/>
  <c r="C1178" i="1"/>
  <c r="C1177" i="1"/>
  <c r="C1176" i="1"/>
  <c r="C1175" i="1"/>
  <c r="C1174" i="1"/>
  <c r="C1173" i="1"/>
  <c r="A1173" i="1" s="1"/>
  <c r="C1172" i="1"/>
  <c r="C1171" i="1"/>
  <c r="C1170" i="1"/>
  <c r="C1169" i="1"/>
  <c r="C1168" i="1"/>
  <c r="A1168" i="1" s="1"/>
  <c r="C1167" i="1"/>
  <c r="C1166" i="1"/>
  <c r="C1165" i="1"/>
  <c r="A1165" i="1" s="1"/>
  <c r="C1164" i="1"/>
  <c r="C1163" i="1"/>
  <c r="C1162" i="1"/>
  <c r="C1161" i="1"/>
  <c r="C1160" i="1"/>
  <c r="C1159" i="1"/>
  <c r="C1158" i="1"/>
  <c r="C1157" i="1"/>
  <c r="A1157" i="1" s="1"/>
  <c r="C1156" i="1"/>
  <c r="B1156" i="1" s="1"/>
  <c r="C1155" i="1"/>
  <c r="A1155" i="1" s="1"/>
  <c r="C1154" i="1"/>
  <c r="A1154" i="1" s="1"/>
  <c r="C1153" i="1"/>
  <c r="C1152" i="1"/>
  <c r="C1151" i="1"/>
  <c r="C1150" i="1"/>
  <c r="A1150" i="1" s="1"/>
  <c r="C1149" i="1"/>
  <c r="C1148" i="1"/>
  <c r="C1147" i="1"/>
  <c r="C1146" i="1"/>
  <c r="C1145" i="1"/>
  <c r="A1145" i="1" s="1"/>
  <c r="C1144" i="1"/>
  <c r="A1144" i="1" s="1"/>
  <c r="C1143" i="1"/>
  <c r="C1142" i="1"/>
  <c r="C1141" i="1"/>
  <c r="C1140" i="1"/>
  <c r="A1140" i="1" s="1"/>
  <c r="C1139" i="1"/>
  <c r="B1139" i="1" s="1"/>
  <c r="C1138" i="1"/>
  <c r="C1137" i="1"/>
  <c r="C1136" i="1"/>
  <c r="C1135" i="1"/>
  <c r="C1134" i="1"/>
  <c r="C1133" i="1"/>
  <c r="C1132" i="1"/>
  <c r="A1132" i="1" s="1"/>
  <c r="C1131" i="1"/>
  <c r="A1131" i="1" s="1"/>
  <c r="C1130" i="1"/>
  <c r="B1130" i="1" s="1"/>
  <c r="C1129" i="1"/>
  <c r="B1129" i="1" s="1"/>
  <c r="C1128" i="1"/>
  <c r="C1127" i="1"/>
  <c r="B1127" i="1" s="1"/>
  <c r="C1126" i="1"/>
  <c r="B1126" i="1" s="1"/>
  <c r="C1125" i="1"/>
  <c r="C1124" i="1"/>
  <c r="C1123" i="1"/>
  <c r="C1122" i="1"/>
  <c r="A1122" i="1" s="1"/>
  <c r="C1121" i="1"/>
  <c r="C1120" i="1"/>
  <c r="C1119" i="1"/>
  <c r="C1118" i="1"/>
  <c r="C1117" i="1"/>
  <c r="A1117" i="1" s="1"/>
  <c r="C1116" i="1"/>
  <c r="C1115" i="1"/>
  <c r="A1115" i="1" s="1"/>
  <c r="C1114" i="1"/>
  <c r="C1113" i="1"/>
  <c r="A1113" i="1" s="1"/>
  <c r="C1112" i="1"/>
  <c r="C1111" i="1"/>
  <c r="C1110" i="1"/>
  <c r="C1109" i="1"/>
  <c r="C1108" i="1"/>
  <c r="C1107" i="1"/>
  <c r="C1106" i="1"/>
  <c r="C1105" i="1"/>
  <c r="C1104" i="1"/>
  <c r="C1103" i="1"/>
  <c r="C1102" i="1"/>
  <c r="A1102" i="1" s="1"/>
  <c r="C1101" i="1"/>
  <c r="C1100" i="1"/>
  <c r="C1099" i="1"/>
  <c r="C1098" i="1"/>
  <c r="C1097" i="1"/>
  <c r="C1096" i="1"/>
  <c r="C1095" i="1"/>
  <c r="C1094" i="1"/>
  <c r="C1093" i="1"/>
  <c r="C1092" i="1"/>
  <c r="C1091" i="1"/>
  <c r="C1090" i="1"/>
  <c r="C1089" i="1"/>
  <c r="C1088" i="1"/>
  <c r="C1087" i="1"/>
  <c r="C1086" i="1"/>
  <c r="C1085" i="1"/>
  <c r="C1084" i="1"/>
  <c r="C1083" i="1"/>
  <c r="C1082" i="1"/>
  <c r="A1082" i="1" s="1"/>
  <c r="C1081" i="1"/>
  <c r="C1080" i="1"/>
  <c r="C1079" i="1"/>
  <c r="C1078" i="1"/>
  <c r="B1078" i="1" s="1"/>
  <c r="C1077" i="1"/>
  <c r="C1076" i="1"/>
  <c r="B1076" i="1" s="1"/>
  <c r="C1075" i="1"/>
  <c r="C1074" i="1"/>
  <c r="A1074" i="1" s="1"/>
  <c r="C1073" i="1"/>
  <c r="A1073" i="1" s="1"/>
  <c r="C1072" i="1"/>
  <c r="C1071" i="1"/>
  <c r="C1070" i="1"/>
  <c r="C1069" i="1"/>
  <c r="C1068" i="1"/>
  <c r="C1067" i="1"/>
  <c r="C1066" i="1"/>
  <c r="B1066" i="1" s="1"/>
  <c r="C1065" i="1"/>
  <c r="B1065" i="1" s="1"/>
  <c r="C1064" i="1"/>
  <c r="A1064" i="1" s="1"/>
  <c r="C1063" i="1"/>
  <c r="C1062" i="1"/>
  <c r="C1061" i="1"/>
  <c r="A1061" i="1" s="1"/>
  <c r="C1060" i="1"/>
  <c r="C1059" i="1"/>
  <c r="C1058" i="1"/>
  <c r="A1058" i="1" s="1"/>
  <c r="C1057" i="1"/>
  <c r="A1057" i="1" s="1"/>
  <c r="C1056" i="1"/>
  <c r="B1056" i="1" s="1"/>
  <c r="C1055" i="1"/>
  <c r="C1054" i="1"/>
  <c r="A1054" i="1" s="1"/>
  <c r="C1053" i="1"/>
  <c r="C1052" i="1"/>
  <c r="C1051" i="1"/>
  <c r="A1051" i="1" s="1"/>
  <c r="C1050" i="1"/>
  <c r="C1049" i="1"/>
  <c r="C1048" i="1"/>
  <c r="C1047" i="1"/>
  <c r="C1046" i="1"/>
  <c r="A1046" i="1" s="1"/>
  <c r="C1045" i="1"/>
  <c r="A1045" i="1" s="1"/>
  <c r="C1044" i="1"/>
  <c r="C1043" i="1"/>
  <c r="A1043" i="1" s="1"/>
  <c r="C1042" i="1"/>
  <c r="C1041" i="1"/>
  <c r="C1040" i="1"/>
  <c r="C1039" i="1"/>
  <c r="C1038" i="1"/>
  <c r="C1037" i="1"/>
  <c r="A1037" i="1" s="1"/>
  <c r="C1036" i="1"/>
  <c r="C1035" i="1"/>
  <c r="A1035" i="1" s="1"/>
  <c r="C1034" i="1"/>
  <c r="C1033" i="1"/>
  <c r="B1033" i="1" s="1"/>
  <c r="C1032" i="1"/>
  <c r="B1032" i="1" s="1"/>
  <c r="C1031" i="1"/>
  <c r="C1030" i="1"/>
  <c r="C1029" i="1"/>
  <c r="A1029" i="1" s="1"/>
  <c r="C1028" i="1"/>
  <c r="C1027" i="1"/>
  <c r="C1026" i="1"/>
  <c r="A1026" i="1" s="1"/>
  <c r="C1025" i="1"/>
  <c r="C1024" i="1"/>
  <c r="C1023" i="1"/>
  <c r="A1023" i="1" s="1"/>
  <c r="C1022" i="1"/>
  <c r="A1022" i="1" s="1"/>
  <c r="C1021" i="1"/>
  <c r="A1021" i="1" s="1"/>
  <c r="C1020" i="1"/>
  <c r="C1019" i="1"/>
  <c r="B1019" i="1" s="1"/>
  <c r="C1018" i="1"/>
  <c r="C1017" i="1"/>
  <c r="C1016" i="1"/>
  <c r="C1015" i="1"/>
  <c r="A1015" i="1" s="1"/>
  <c r="C1014" i="1"/>
  <c r="A1014" i="1" s="1"/>
  <c r="C1013" i="1"/>
  <c r="A1013" i="1" s="1"/>
  <c r="C1012" i="1"/>
  <c r="B1012" i="1" s="1"/>
  <c r="C1011" i="1"/>
  <c r="A1011" i="1" s="1"/>
  <c r="C1010" i="1"/>
  <c r="A1010" i="1" s="1"/>
  <c r="C1009" i="1"/>
  <c r="C1008" i="1"/>
  <c r="C1007" i="1"/>
  <c r="A1007" i="1" s="1"/>
  <c r="C1006" i="1"/>
  <c r="B1006" i="1" s="1"/>
  <c r="C1005" i="1"/>
  <c r="A1005" i="1" s="1"/>
  <c r="C1004" i="1"/>
  <c r="C1003" i="1"/>
  <c r="A1003" i="1" s="1"/>
  <c r="C1002" i="1"/>
  <c r="B1002" i="1" s="1"/>
  <c r="C1001" i="1"/>
  <c r="B1001" i="1" s="1"/>
  <c r="C1000" i="1"/>
  <c r="C999" i="1"/>
  <c r="A999" i="1" s="1"/>
  <c r="C998" i="1"/>
  <c r="A998" i="1" s="1"/>
  <c r="C997" i="1"/>
  <c r="C996" i="1"/>
  <c r="C995" i="1"/>
  <c r="C994" i="1"/>
  <c r="A994" i="1" s="1"/>
  <c r="C993" i="1"/>
  <c r="C992" i="1"/>
  <c r="C991" i="1"/>
  <c r="B991" i="1" s="1"/>
  <c r="C990" i="1"/>
  <c r="C989" i="1"/>
  <c r="B989" i="1" s="1"/>
  <c r="C988" i="1"/>
  <c r="B988" i="1" s="1"/>
  <c r="C987" i="1"/>
  <c r="C986" i="1"/>
  <c r="C985" i="1"/>
  <c r="C984" i="1"/>
  <c r="C983" i="1"/>
  <c r="C982" i="1"/>
  <c r="C981" i="1"/>
  <c r="A981" i="1" s="1"/>
  <c r="C980" i="1"/>
  <c r="C979" i="1"/>
  <c r="C978" i="1"/>
  <c r="C977" i="1"/>
  <c r="C976" i="1"/>
  <c r="C975" i="1"/>
  <c r="A975" i="1" s="1"/>
  <c r="C974" i="1"/>
  <c r="C973" i="1"/>
  <c r="C972" i="1"/>
  <c r="A972" i="1" s="1"/>
  <c r="C971" i="1"/>
  <c r="A971" i="1" s="1"/>
  <c r="C970" i="1"/>
  <c r="C969" i="1"/>
  <c r="A969" i="1" s="1"/>
  <c r="C968" i="1"/>
  <c r="A968" i="1" s="1"/>
  <c r="C967" i="1"/>
  <c r="C966" i="1"/>
  <c r="A966" i="1" s="1"/>
  <c r="C965" i="1"/>
  <c r="C964" i="1"/>
  <c r="C963" i="1"/>
  <c r="C962" i="1"/>
  <c r="A962" i="1" s="1"/>
  <c r="C961" i="1"/>
  <c r="A961" i="1" s="1"/>
  <c r="C960" i="1"/>
  <c r="C959" i="1"/>
  <c r="C958" i="1"/>
  <c r="A958" i="1" s="1"/>
  <c r="C957" i="1"/>
  <c r="B957" i="1" s="1"/>
  <c r="C956" i="1"/>
  <c r="C955" i="1"/>
  <c r="C954" i="1"/>
  <c r="C953" i="1"/>
  <c r="A953" i="1" s="1"/>
  <c r="C952" i="1"/>
  <c r="C951" i="1"/>
  <c r="C950" i="1"/>
  <c r="C949" i="1"/>
  <c r="C948" i="1"/>
  <c r="C947" i="1"/>
  <c r="C946" i="1"/>
  <c r="A946" i="1" s="1"/>
  <c r="C945" i="1"/>
  <c r="C893" i="1"/>
  <c r="C892" i="1"/>
  <c r="C891" i="1"/>
  <c r="C890" i="1"/>
  <c r="C889" i="1"/>
  <c r="C888" i="1"/>
  <c r="C887" i="1"/>
  <c r="B887" i="1" s="1"/>
  <c r="C886" i="1"/>
  <c r="C885" i="1"/>
  <c r="C884" i="1"/>
  <c r="C883" i="1"/>
  <c r="B883" i="1" s="1"/>
  <c r="C882" i="1"/>
  <c r="C881" i="1"/>
  <c r="C880" i="1"/>
  <c r="C879" i="1"/>
  <c r="C878" i="1"/>
  <c r="C877" i="1"/>
  <c r="C876" i="1"/>
  <c r="C875" i="1"/>
  <c r="A875" i="1" s="1"/>
  <c r="C874" i="1"/>
  <c r="C873" i="1"/>
  <c r="C872" i="1"/>
  <c r="C871" i="1"/>
  <c r="C870" i="1"/>
  <c r="A870" i="1" s="1"/>
  <c r="C869" i="1"/>
  <c r="A869" i="1" s="1"/>
  <c r="C918" i="1"/>
  <c r="C917" i="1"/>
  <c r="C916" i="1"/>
  <c r="C915" i="1"/>
  <c r="C914" i="1"/>
  <c r="C913" i="1"/>
  <c r="C912" i="1"/>
  <c r="C911" i="1"/>
  <c r="C910" i="1"/>
  <c r="C909" i="1"/>
  <c r="A909" i="1" s="1"/>
  <c r="C908" i="1"/>
  <c r="C907" i="1"/>
  <c r="C906" i="1"/>
  <c r="C905" i="1"/>
  <c r="C904" i="1"/>
  <c r="C903" i="1"/>
  <c r="C902" i="1"/>
  <c r="C901" i="1"/>
  <c r="A901" i="1" s="1"/>
  <c r="C900" i="1"/>
  <c r="C899" i="1"/>
  <c r="C898" i="1"/>
  <c r="C897" i="1"/>
  <c r="C896" i="1"/>
  <c r="C895" i="1"/>
  <c r="C894" i="1"/>
  <c r="C943" i="1"/>
  <c r="C942" i="1"/>
  <c r="C941" i="1"/>
  <c r="C940" i="1"/>
  <c r="C939" i="1"/>
  <c r="C938" i="1"/>
  <c r="C937" i="1"/>
  <c r="B937" i="1" s="1"/>
  <c r="C936" i="1"/>
  <c r="C935" i="1"/>
  <c r="C934" i="1"/>
  <c r="C933" i="1"/>
  <c r="C932" i="1"/>
  <c r="C931" i="1"/>
  <c r="C930" i="1"/>
  <c r="A930" i="1" s="1"/>
  <c r="C929" i="1"/>
  <c r="C928" i="1"/>
  <c r="C927" i="1"/>
  <c r="C926" i="1"/>
  <c r="C925" i="1"/>
  <c r="C924" i="1"/>
  <c r="C923" i="1"/>
  <c r="C922" i="1"/>
  <c r="C921" i="1"/>
  <c r="C920" i="1"/>
  <c r="C919" i="1"/>
  <c r="A919" i="1" s="1"/>
  <c r="B17" i="18"/>
  <c r="F105" i="8" s="1"/>
  <c r="B15" i="18"/>
  <c r="F107" i="8" s="1"/>
  <c r="B14" i="18"/>
  <c r="F106" i="8" s="1"/>
  <c r="B13" i="18"/>
  <c r="F113" i="8" s="1"/>
  <c r="B12" i="18"/>
  <c r="J2528" i="1"/>
  <c r="K2528" i="1"/>
  <c r="L2528" i="1"/>
  <c r="M2528" i="1"/>
  <c r="N2528" i="1"/>
  <c r="O2528" i="1"/>
  <c r="P2528" i="1"/>
  <c r="Q2528" i="1"/>
  <c r="R2528" i="1"/>
  <c r="C2534" i="1"/>
  <c r="C2533" i="1"/>
  <c r="C2532" i="1"/>
  <c r="C2531" i="1"/>
  <c r="C2530" i="1"/>
  <c r="C2529" i="1"/>
  <c r="A2528" i="1"/>
  <c r="B2528" i="1"/>
  <c r="C697" i="1"/>
  <c r="J1451" i="1"/>
  <c r="K1451" i="1"/>
  <c r="L1451" i="1"/>
  <c r="M1451" i="1"/>
  <c r="N1451" i="1"/>
  <c r="O1451" i="1"/>
  <c r="P1451" i="1"/>
  <c r="Q1451" i="1"/>
  <c r="R1451" i="1"/>
  <c r="C1650" i="1"/>
  <c r="C1649" i="1"/>
  <c r="C1648" i="1"/>
  <c r="C1647" i="1"/>
  <c r="C1646" i="1"/>
  <c r="C1645" i="1"/>
  <c r="C1644" i="1"/>
  <c r="C1643" i="1"/>
  <c r="C1642" i="1"/>
  <c r="B1642" i="1" s="1"/>
  <c r="C1641" i="1"/>
  <c r="C1640" i="1"/>
  <c r="P1640" i="1" s="1"/>
  <c r="C1639" i="1"/>
  <c r="C1638" i="1"/>
  <c r="C1637" i="1"/>
  <c r="C1636" i="1"/>
  <c r="C1635" i="1"/>
  <c r="C1634" i="1"/>
  <c r="C1633" i="1"/>
  <c r="C1632" i="1"/>
  <c r="C1631" i="1"/>
  <c r="C1630" i="1"/>
  <c r="C1629" i="1"/>
  <c r="C1628" i="1"/>
  <c r="C1627" i="1"/>
  <c r="C1626" i="1"/>
  <c r="C1625" i="1"/>
  <c r="C1624" i="1"/>
  <c r="C1623" i="1"/>
  <c r="C1622" i="1"/>
  <c r="K1622" i="1" s="1"/>
  <c r="C1621" i="1"/>
  <c r="C1620" i="1"/>
  <c r="C1619" i="1"/>
  <c r="A1619" i="1" s="1"/>
  <c r="C1618" i="1"/>
  <c r="L1618" i="1" s="1"/>
  <c r="C1617" i="1"/>
  <c r="O1617" i="1" s="1"/>
  <c r="C1616" i="1"/>
  <c r="C1615" i="1"/>
  <c r="A1615" i="1" s="1"/>
  <c r="C1614" i="1"/>
  <c r="C1613" i="1"/>
  <c r="C1612" i="1"/>
  <c r="C1611" i="1"/>
  <c r="C1610" i="1"/>
  <c r="C1609" i="1"/>
  <c r="C1608" i="1"/>
  <c r="C1607" i="1"/>
  <c r="C1606" i="1"/>
  <c r="C1605" i="1"/>
  <c r="C1604" i="1"/>
  <c r="C1603" i="1"/>
  <c r="C1602" i="1"/>
  <c r="C1601" i="1"/>
  <c r="C1600" i="1"/>
  <c r="C1599" i="1"/>
  <c r="C1598" i="1"/>
  <c r="J1598" i="1" s="1"/>
  <c r="C1597" i="1"/>
  <c r="C1596" i="1"/>
  <c r="C1595" i="1"/>
  <c r="C1594" i="1"/>
  <c r="C1593" i="1"/>
  <c r="P1593" i="1" s="1"/>
  <c r="C1592" i="1"/>
  <c r="C1591" i="1"/>
  <c r="C1590" i="1"/>
  <c r="C1589" i="1"/>
  <c r="C1588" i="1"/>
  <c r="C1587" i="1"/>
  <c r="C1586" i="1"/>
  <c r="C1585" i="1"/>
  <c r="C1584" i="1"/>
  <c r="C1583" i="1"/>
  <c r="C1582" i="1"/>
  <c r="C1581" i="1"/>
  <c r="C1580" i="1"/>
  <c r="C1579" i="1"/>
  <c r="C1578" i="1"/>
  <c r="C1577" i="1"/>
  <c r="C1576" i="1"/>
  <c r="N1576" i="1" s="1"/>
  <c r="C1575" i="1"/>
  <c r="A1575" i="1" s="1"/>
  <c r="C1574" i="1"/>
  <c r="C1573" i="1"/>
  <c r="C1572" i="1"/>
  <c r="C1571" i="1"/>
  <c r="B1571" i="1" s="1"/>
  <c r="C1570" i="1"/>
  <c r="C1569" i="1"/>
  <c r="C1568" i="1"/>
  <c r="C1567" i="1"/>
  <c r="C1566" i="1"/>
  <c r="C1565" i="1"/>
  <c r="C1564" i="1"/>
  <c r="C1563" i="1"/>
  <c r="C1562" i="1"/>
  <c r="C1561" i="1"/>
  <c r="C1560" i="1"/>
  <c r="C1559" i="1"/>
  <c r="C1558" i="1"/>
  <c r="C1557" i="1"/>
  <c r="C1556" i="1"/>
  <c r="C1555" i="1"/>
  <c r="C1554" i="1"/>
  <c r="C1553" i="1"/>
  <c r="C1552" i="1"/>
  <c r="R1552" i="1" s="1"/>
  <c r="C1551" i="1"/>
  <c r="C1550" i="1"/>
  <c r="C1549" i="1"/>
  <c r="C1548" i="1"/>
  <c r="C1547" i="1"/>
  <c r="C1546" i="1"/>
  <c r="C1545" i="1"/>
  <c r="C1544" i="1"/>
  <c r="C1543" i="1"/>
  <c r="C1542" i="1"/>
  <c r="C1541" i="1"/>
  <c r="C1540" i="1"/>
  <c r="C1539" i="1"/>
  <c r="C1538" i="1"/>
  <c r="C1537" i="1"/>
  <c r="C1536" i="1"/>
  <c r="C1535" i="1"/>
  <c r="C1534" i="1"/>
  <c r="C1533" i="1"/>
  <c r="C1532" i="1"/>
  <c r="C1531" i="1"/>
  <c r="C1530" i="1"/>
  <c r="C1529" i="1"/>
  <c r="C1528" i="1"/>
  <c r="C1527" i="1"/>
  <c r="C1526" i="1"/>
  <c r="C1525" i="1"/>
  <c r="C1524" i="1"/>
  <c r="C1523" i="1"/>
  <c r="C1522" i="1"/>
  <c r="C1521" i="1"/>
  <c r="C1520" i="1"/>
  <c r="C1519" i="1"/>
  <c r="C1518" i="1"/>
  <c r="C1517" i="1"/>
  <c r="C1516" i="1"/>
  <c r="A1516" i="1" s="1"/>
  <c r="C1515" i="1"/>
  <c r="C1514" i="1"/>
  <c r="C1513" i="1"/>
  <c r="B1513" i="1" s="1"/>
  <c r="C1512" i="1"/>
  <c r="C1511" i="1"/>
  <c r="C1510" i="1"/>
  <c r="C1509" i="1"/>
  <c r="C1508" i="1"/>
  <c r="C1507" i="1"/>
  <c r="M1507" i="1" s="1"/>
  <c r="C1506" i="1"/>
  <c r="C1505" i="1"/>
  <c r="C1504" i="1"/>
  <c r="B1504" i="1" s="1"/>
  <c r="C1503" i="1"/>
  <c r="C1502" i="1"/>
  <c r="C1501" i="1"/>
  <c r="C1500" i="1"/>
  <c r="C1499" i="1"/>
  <c r="C1498" i="1"/>
  <c r="C1497" i="1"/>
  <c r="C1496" i="1"/>
  <c r="C1495" i="1"/>
  <c r="C1494" i="1"/>
  <c r="C1493" i="1"/>
  <c r="C1492" i="1"/>
  <c r="C1491" i="1"/>
  <c r="C1490" i="1"/>
  <c r="C1489" i="1"/>
  <c r="B1489" i="1" s="1"/>
  <c r="C1488" i="1"/>
  <c r="C1487" i="1"/>
  <c r="C1486" i="1"/>
  <c r="P1486" i="1" s="1"/>
  <c r="C1485" i="1"/>
  <c r="B1485" i="1" s="1"/>
  <c r="C1484" i="1"/>
  <c r="C1483" i="1"/>
  <c r="C1482" i="1"/>
  <c r="C1481" i="1"/>
  <c r="C1480" i="1"/>
  <c r="C1479" i="1"/>
  <c r="C1478" i="1"/>
  <c r="C1477" i="1"/>
  <c r="C1476" i="1"/>
  <c r="C1475" i="1"/>
  <c r="C1474" i="1"/>
  <c r="C1473" i="1"/>
  <c r="C1472" i="1"/>
  <c r="C1471" i="1"/>
  <c r="C1470" i="1"/>
  <c r="C1469" i="1"/>
  <c r="C1468" i="1"/>
  <c r="R1468" i="1" s="1"/>
  <c r="C1467" i="1"/>
  <c r="A1467" i="1" s="1"/>
  <c r="C1466" i="1"/>
  <c r="C1465" i="1"/>
  <c r="C1464" i="1"/>
  <c r="C1463" i="1"/>
  <c r="C1462" i="1"/>
  <c r="N1462" i="1" s="1"/>
  <c r="C1461" i="1"/>
  <c r="C1460" i="1"/>
  <c r="Q1460" i="1" s="1"/>
  <c r="C1459" i="1"/>
  <c r="C1458" i="1"/>
  <c r="C1457" i="1"/>
  <c r="C1456" i="1"/>
  <c r="C1455" i="1"/>
  <c r="C1454" i="1"/>
  <c r="C1453" i="1"/>
  <c r="C1452" i="1"/>
  <c r="A1451" i="1"/>
  <c r="B1451" i="1"/>
  <c r="B2899" i="1" l="1"/>
  <c r="J2900" i="1"/>
  <c r="J2901" i="1"/>
  <c r="B1444" i="1"/>
  <c r="F103" i="8"/>
  <c r="F114" i="8"/>
  <c r="M2896" i="1"/>
  <c r="B2897" i="1"/>
  <c r="A1409" i="1"/>
  <c r="A1430" i="1"/>
  <c r="J2898" i="1"/>
  <c r="N2897" i="1"/>
  <c r="L2896" i="1"/>
  <c r="A1130" i="1"/>
  <c r="L2900" i="1"/>
  <c r="B1405" i="1"/>
  <c r="M2900" i="1"/>
  <c r="O2901" i="1"/>
  <c r="R2900" i="1"/>
  <c r="B1061" i="1"/>
  <c r="R2899" i="1"/>
  <c r="J2899" i="1"/>
  <c r="R2898" i="1"/>
  <c r="A1401" i="1"/>
  <c r="Q2898" i="1"/>
  <c r="P2898" i="1"/>
  <c r="B2898" i="1"/>
  <c r="O2898" i="1"/>
  <c r="A1066" i="1"/>
  <c r="M2898" i="1"/>
  <c r="O2899" i="1"/>
  <c r="K2896" i="1"/>
  <c r="N2899" i="1"/>
  <c r="J2896" i="1"/>
  <c r="M2899" i="1"/>
  <c r="L2899" i="1"/>
  <c r="A1033" i="1"/>
  <c r="A1408" i="1"/>
  <c r="O2897" i="1"/>
  <c r="K2899" i="1"/>
  <c r="A957" i="1"/>
  <c r="R2897" i="1"/>
  <c r="P2901" i="1"/>
  <c r="A1019" i="1"/>
  <c r="N2901" i="1"/>
  <c r="A1001" i="1"/>
  <c r="N2898" i="1"/>
  <c r="M2901" i="1"/>
  <c r="L2901" i="1"/>
  <c r="K2901" i="1"/>
  <c r="A1129" i="1"/>
  <c r="K2897" i="1"/>
  <c r="Q2900" i="1"/>
  <c r="A2896" i="1"/>
  <c r="J2897" i="1"/>
  <c r="P2900" i="1"/>
  <c r="B2896" i="1"/>
  <c r="P2896" i="1"/>
  <c r="O2900" i="1"/>
  <c r="A2897" i="1"/>
  <c r="O2896" i="1"/>
  <c r="N2900" i="1"/>
  <c r="B1131" i="1"/>
  <c r="N2896" i="1"/>
  <c r="K2900" i="1"/>
  <c r="A991" i="1"/>
  <c r="A2900" i="1"/>
  <c r="B2900" i="1"/>
  <c r="Q2897" i="1"/>
  <c r="M2895" i="1"/>
  <c r="A2901" i="1"/>
  <c r="P2897" i="1"/>
  <c r="L2895" i="1"/>
  <c r="B2901" i="1"/>
  <c r="Q2899" i="1"/>
  <c r="M2897" i="1"/>
  <c r="R2901" i="1"/>
  <c r="P2899" i="1"/>
  <c r="L2897" i="1"/>
  <c r="Q2901" i="1"/>
  <c r="R2896" i="1"/>
  <c r="Q2896" i="1"/>
  <c r="A2898" i="1"/>
  <c r="L2898" i="1"/>
  <c r="A2899" i="1"/>
  <c r="A1420" i="1"/>
  <c r="A1032" i="1"/>
  <c r="B1155" i="1"/>
  <c r="A1404" i="1"/>
  <c r="A1423" i="1"/>
  <c r="A1139" i="1"/>
  <c r="A1437" i="1"/>
  <c r="A989" i="1"/>
  <c r="B1407" i="1"/>
  <c r="B1064" i="1"/>
  <c r="A1065" i="1"/>
  <c r="A1127" i="1"/>
  <c r="A1425" i="1"/>
  <c r="A1002" i="1"/>
  <c r="A1056" i="1"/>
  <c r="A1436" i="1"/>
  <c r="A988" i="1"/>
  <c r="A1415" i="1"/>
  <c r="A1426" i="1"/>
  <c r="A1006" i="1"/>
  <c r="A1156" i="1"/>
  <c r="A1428" i="1"/>
  <c r="A1418" i="1"/>
  <c r="B1140" i="1"/>
  <c r="B1147" i="1"/>
  <c r="A1147" i="1"/>
  <c r="B1055" i="1"/>
  <c r="A1055" i="1"/>
  <c r="B1028" i="1"/>
  <c r="A1028" i="1"/>
  <c r="B986" i="1"/>
  <c r="A986" i="1"/>
  <c r="A984" i="1"/>
  <c r="B984" i="1"/>
  <c r="B977" i="1"/>
  <c r="A977" i="1"/>
  <c r="B976" i="1"/>
  <c r="A976" i="1"/>
  <c r="B970" i="1"/>
  <c r="A970" i="1"/>
  <c r="A955" i="1"/>
  <c r="B955" i="1"/>
  <c r="K2887" i="1"/>
  <c r="K2886" i="1"/>
  <c r="K2885" i="1"/>
  <c r="K2884" i="1"/>
  <c r="K2883" i="1"/>
  <c r="K2882" i="1"/>
  <c r="K2881" i="1"/>
  <c r="K2880" i="1"/>
  <c r="K2879" i="1"/>
  <c r="K2878" i="1"/>
  <c r="K2871" i="1"/>
  <c r="A1119" i="1"/>
  <c r="B1119" i="1"/>
  <c r="B1062" i="1"/>
  <c r="A1062" i="1"/>
  <c r="K2877" i="1"/>
  <c r="K2876" i="1"/>
  <c r="K2875" i="1"/>
  <c r="K2874" i="1"/>
  <c r="K2873" i="1"/>
  <c r="K2872" i="1"/>
  <c r="K2870" i="1"/>
  <c r="K2869" i="1"/>
  <c r="K2868" i="1"/>
  <c r="L2160" i="1"/>
  <c r="M2160" i="1"/>
  <c r="N2160" i="1"/>
  <c r="O2160" i="1"/>
  <c r="P2160" i="1"/>
  <c r="J2160" i="1"/>
  <c r="K2160" i="1"/>
  <c r="B1406" i="1"/>
  <c r="A1406" i="1"/>
  <c r="B1063" i="1"/>
  <c r="A1063" i="1"/>
  <c r="A1441" i="1"/>
  <c r="B1441" i="1"/>
  <c r="B1435" i="1"/>
  <c r="A1435" i="1"/>
  <c r="B1148" i="1"/>
  <c r="A1148" i="1"/>
  <c r="J1901" i="1"/>
  <c r="K1901" i="1"/>
  <c r="L1901" i="1"/>
  <c r="M1901" i="1"/>
  <c r="N1901" i="1"/>
  <c r="O1901" i="1"/>
  <c r="P1901" i="1"/>
  <c r="Q1901" i="1"/>
  <c r="R1901" i="1"/>
  <c r="J1902" i="1"/>
  <c r="K1902" i="1"/>
  <c r="L1902" i="1"/>
  <c r="M1902" i="1"/>
  <c r="N1902" i="1"/>
  <c r="O1902" i="1"/>
  <c r="P1902" i="1"/>
  <c r="Q1902" i="1"/>
  <c r="R1902" i="1"/>
  <c r="B1153" i="1"/>
  <c r="A1153" i="1"/>
  <c r="B1114" i="1"/>
  <c r="A1114" i="1"/>
  <c r="B1034" i="1"/>
  <c r="A1034" i="1"/>
  <c r="B993" i="1"/>
  <c r="A993" i="1"/>
  <c r="B974" i="1"/>
  <c r="A974" i="1"/>
  <c r="B878" i="1"/>
  <c r="A878" i="1"/>
  <c r="K2867" i="1"/>
  <c r="K2866" i="1"/>
  <c r="K2865" i="1"/>
  <c r="K2864" i="1"/>
  <c r="K2863" i="1"/>
  <c r="K2862" i="1"/>
  <c r="K2861" i="1"/>
  <c r="K2860" i="1"/>
  <c r="K2859" i="1"/>
  <c r="K2858" i="1"/>
  <c r="J2151" i="1"/>
  <c r="K2151" i="1"/>
  <c r="L2151" i="1"/>
  <c r="M2151" i="1"/>
  <c r="N2151" i="1"/>
  <c r="O2151" i="1"/>
  <c r="P2151" i="1"/>
  <c r="Q2151" i="1"/>
  <c r="R2151" i="1"/>
  <c r="J2152" i="1"/>
  <c r="K2152" i="1"/>
  <c r="L2152" i="1"/>
  <c r="M2152" i="1"/>
  <c r="N2152" i="1"/>
  <c r="O2152" i="1"/>
  <c r="P2152" i="1"/>
  <c r="Q2152" i="1"/>
  <c r="R2152" i="1"/>
  <c r="R2153" i="1"/>
  <c r="J2153" i="1"/>
  <c r="K2153" i="1"/>
  <c r="L2153" i="1"/>
  <c r="M2153" i="1"/>
  <c r="N2153" i="1"/>
  <c r="O2153" i="1"/>
  <c r="P2153" i="1"/>
  <c r="Q2153" i="1"/>
  <c r="R2154" i="1"/>
  <c r="J2154" i="1"/>
  <c r="K2154" i="1"/>
  <c r="L2154" i="1"/>
  <c r="M2154" i="1"/>
  <c r="N2154" i="1"/>
  <c r="O2154" i="1"/>
  <c r="P2154" i="1"/>
  <c r="Q2154" i="1"/>
  <c r="Q2155" i="1"/>
  <c r="J2155" i="1"/>
  <c r="K2155" i="1"/>
  <c r="L2155" i="1"/>
  <c r="M2155" i="1"/>
  <c r="N2155" i="1"/>
  <c r="O2155" i="1"/>
  <c r="P2155" i="1"/>
  <c r="R2155" i="1"/>
  <c r="Q2156" i="1"/>
  <c r="J2156" i="1"/>
  <c r="K2156" i="1"/>
  <c r="L2156" i="1"/>
  <c r="M2156" i="1"/>
  <c r="N2156" i="1"/>
  <c r="O2156" i="1"/>
  <c r="P2156" i="1"/>
  <c r="R2156" i="1"/>
  <c r="R2157" i="1"/>
  <c r="J2157" i="1"/>
  <c r="K2157" i="1"/>
  <c r="L2157" i="1"/>
  <c r="M2157" i="1"/>
  <c r="N2157" i="1"/>
  <c r="O2157" i="1"/>
  <c r="P2157" i="1"/>
  <c r="Q2157" i="1"/>
  <c r="P2158" i="1"/>
  <c r="J2158" i="1"/>
  <c r="K2158" i="1"/>
  <c r="L2158" i="1"/>
  <c r="M2158" i="1"/>
  <c r="N2158" i="1"/>
  <c r="O2158" i="1"/>
  <c r="Q2158" i="1"/>
  <c r="R2158" i="1"/>
  <c r="J2159" i="1"/>
  <c r="K2159" i="1"/>
  <c r="L2159" i="1"/>
  <c r="M2159" i="1"/>
  <c r="N2159" i="1"/>
  <c r="O2159" i="1"/>
  <c r="P2159" i="1"/>
  <c r="Q2159" i="1"/>
  <c r="R2159" i="1"/>
  <c r="J1903" i="1"/>
  <c r="K1903" i="1"/>
  <c r="L1903" i="1"/>
  <c r="M1903" i="1"/>
  <c r="N1903" i="1"/>
  <c r="O1903" i="1"/>
  <c r="P1903" i="1"/>
  <c r="Q1903" i="1"/>
  <c r="R1903" i="1"/>
  <c r="R1904" i="1"/>
  <c r="J1904" i="1"/>
  <c r="K1904" i="1"/>
  <c r="L1904" i="1"/>
  <c r="M1904" i="1"/>
  <c r="N1904" i="1"/>
  <c r="O1904" i="1"/>
  <c r="P1904" i="1"/>
  <c r="Q1904" i="1"/>
  <c r="R1905" i="1"/>
  <c r="J1905" i="1"/>
  <c r="K1905" i="1"/>
  <c r="L1905" i="1"/>
  <c r="M1905" i="1"/>
  <c r="N1905" i="1"/>
  <c r="O1905" i="1"/>
  <c r="P1905" i="1"/>
  <c r="Q1905" i="1"/>
  <c r="Q1906" i="1"/>
  <c r="J1906" i="1"/>
  <c r="K1906" i="1"/>
  <c r="L1906" i="1"/>
  <c r="M1906" i="1"/>
  <c r="N1906" i="1"/>
  <c r="O1906" i="1"/>
  <c r="P1906" i="1"/>
  <c r="R1906" i="1"/>
  <c r="P1907" i="1"/>
  <c r="J1907" i="1"/>
  <c r="K1907" i="1"/>
  <c r="L1907" i="1"/>
  <c r="M1907" i="1"/>
  <c r="N1907" i="1"/>
  <c r="O1907" i="1"/>
  <c r="Q1907" i="1"/>
  <c r="R1907" i="1"/>
  <c r="R1908" i="1"/>
  <c r="J1908" i="1"/>
  <c r="K1908" i="1"/>
  <c r="L1908" i="1"/>
  <c r="M1908" i="1"/>
  <c r="N1908" i="1"/>
  <c r="O1908" i="1"/>
  <c r="P1908" i="1"/>
  <c r="Q1908" i="1"/>
  <c r="R1909" i="1"/>
  <c r="J1909" i="1"/>
  <c r="K1909" i="1"/>
  <c r="L1909" i="1"/>
  <c r="M1909" i="1"/>
  <c r="N1909" i="1"/>
  <c r="O1909" i="1"/>
  <c r="P1909" i="1"/>
  <c r="Q1909" i="1"/>
  <c r="J1910" i="1"/>
  <c r="K1910" i="1"/>
  <c r="L1910" i="1"/>
  <c r="M1910" i="1"/>
  <c r="N1910" i="1"/>
  <c r="O1910" i="1"/>
  <c r="P1910" i="1"/>
  <c r="Q1910" i="1"/>
  <c r="R1910" i="1"/>
  <c r="J1911" i="1"/>
  <c r="K1911" i="1"/>
  <c r="L1911" i="1"/>
  <c r="M1911" i="1"/>
  <c r="N1911" i="1"/>
  <c r="O1911" i="1"/>
  <c r="P1911" i="1"/>
  <c r="Q1911" i="1"/>
  <c r="R1911" i="1"/>
  <c r="J1912" i="1"/>
  <c r="K1912" i="1"/>
  <c r="L1912" i="1"/>
  <c r="M1912" i="1"/>
  <c r="N1912" i="1"/>
  <c r="B1149" i="1"/>
  <c r="A1149" i="1"/>
  <c r="A2154" i="1"/>
  <c r="B2154" i="1"/>
  <c r="A2155" i="1"/>
  <c r="B2155" i="1"/>
  <c r="R2160" i="1"/>
  <c r="Q2160" i="1"/>
  <c r="B2161" i="1"/>
  <c r="J2161" i="1"/>
  <c r="K2161" i="1"/>
  <c r="L2161" i="1"/>
  <c r="M2161" i="1"/>
  <c r="N2161" i="1"/>
  <c r="O2161" i="1"/>
  <c r="P2161" i="1"/>
  <c r="Q2161" i="1"/>
  <c r="R2161" i="1"/>
  <c r="A2161" i="1"/>
  <c r="J2162" i="1"/>
  <c r="K2162" i="1"/>
  <c r="L2162" i="1"/>
  <c r="M2162" i="1"/>
  <c r="N2162" i="1"/>
  <c r="O2162" i="1"/>
  <c r="P2162" i="1"/>
  <c r="Q2162" i="1"/>
  <c r="R2162" i="1"/>
  <c r="M2163" i="1"/>
  <c r="N2163" i="1"/>
  <c r="O2163" i="1"/>
  <c r="P2163" i="1"/>
  <c r="Q2163" i="1"/>
  <c r="R2163" i="1"/>
  <c r="K2163" i="1"/>
  <c r="L2163" i="1"/>
  <c r="J2163" i="1"/>
  <c r="M2164" i="1"/>
  <c r="N2164" i="1"/>
  <c r="O2164" i="1"/>
  <c r="P2164" i="1"/>
  <c r="Q2164" i="1"/>
  <c r="R2164" i="1"/>
  <c r="J2164" i="1"/>
  <c r="K2164" i="1"/>
  <c r="L2164" i="1"/>
  <c r="M2165" i="1"/>
  <c r="N2165" i="1"/>
  <c r="O2165" i="1"/>
  <c r="P2165" i="1"/>
  <c r="Q2165" i="1"/>
  <c r="R2165" i="1"/>
  <c r="J2165" i="1"/>
  <c r="K2165" i="1"/>
  <c r="L2165" i="1"/>
  <c r="M2166" i="1"/>
  <c r="N2166" i="1"/>
  <c r="O2166" i="1"/>
  <c r="P2166" i="1"/>
  <c r="Q2166" i="1"/>
  <c r="R2166" i="1"/>
  <c r="J2166" i="1"/>
  <c r="K2166" i="1"/>
  <c r="L2166" i="1"/>
  <c r="J2167" i="1"/>
  <c r="K2167" i="1"/>
  <c r="L2167" i="1"/>
  <c r="M2167" i="1"/>
  <c r="N2167" i="1"/>
  <c r="O2167" i="1"/>
  <c r="P2167" i="1"/>
  <c r="Q2167" i="1"/>
  <c r="R2167" i="1"/>
  <c r="M2168" i="1"/>
  <c r="N2168" i="1"/>
  <c r="O2168" i="1"/>
  <c r="P2168" i="1"/>
  <c r="Q2168" i="1"/>
  <c r="R2168" i="1"/>
  <c r="J2168" i="1"/>
  <c r="K2168" i="1"/>
  <c r="L2168" i="1"/>
  <c r="M2169" i="1"/>
  <c r="N2169" i="1"/>
  <c r="O2169" i="1"/>
  <c r="P2169" i="1"/>
  <c r="Q2169" i="1"/>
  <c r="R2169" i="1"/>
  <c r="J2169" i="1"/>
  <c r="L2169" i="1"/>
  <c r="K2169" i="1"/>
  <c r="J2170" i="1"/>
  <c r="K2170" i="1"/>
  <c r="L2170" i="1"/>
  <c r="M2170" i="1"/>
  <c r="N2170" i="1"/>
  <c r="O2170" i="1"/>
  <c r="R2170" i="1"/>
  <c r="Q2170" i="1"/>
  <c r="P2170" i="1"/>
  <c r="N2171" i="1"/>
  <c r="O2171" i="1"/>
  <c r="R2171" i="1"/>
  <c r="Q2171" i="1"/>
  <c r="P2171" i="1"/>
  <c r="M2171" i="1"/>
  <c r="L2171" i="1"/>
  <c r="K2171" i="1"/>
  <c r="J2171" i="1"/>
  <c r="M2172" i="1"/>
  <c r="J2172" i="1"/>
  <c r="K2172" i="1"/>
  <c r="N2172" i="1"/>
  <c r="O2172" i="1"/>
  <c r="P2172" i="1"/>
  <c r="L2172" i="1"/>
  <c r="Q2172" i="1"/>
  <c r="R2172" i="1"/>
  <c r="N2173" i="1"/>
  <c r="M2173" i="1"/>
  <c r="L2173" i="1"/>
  <c r="K2173" i="1"/>
  <c r="J2173" i="1"/>
  <c r="R2173" i="1"/>
  <c r="Q2173" i="1"/>
  <c r="P2173" i="1"/>
  <c r="O2173" i="1"/>
  <c r="O2174" i="1"/>
  <c r="P2174" i="1"/>
  <c r="B2174" i="1"/>
  <c r="A2174" i="1"/>
  <c r="Q2174" i="1"/>
  <c r="R2174" i="1"/>
  <c r="J2174" i="1"/>
  <c r="K2174" i="1"/>
  <c r="L2174" i="1"/>
  <c r="M2174" i="1"/>
  <c r="N2174" i="1"/>
  <c r="L2175" i="1"/>
  <c r="N2175" i="1"/>
  <c r="R2175" i="1"/>
  <c r="P2175" i="1"/>
  <c r="Q2175" i="1"/>
  <c r="M2175" i="1"/>
  <c r="K2175" i="1"/>
  <c r="O2175" i="1"/>
  <c r="J2175" i="1"/>
  <c r="L2176" i="1"/>
  <c r="M2176" i="1"/>
  <c r="O2176" i="1"/>
  <c r="Q2176" i="1"/>
  <c r="N2176" i="1"/>
  <c r="K2176" i="1"/>
  <c r="J2176" i="1"/>
  <c r="R2176" i="1"/>
  <c r="P2176" i="1"/>
  <c r="R2177" i="1"/>
  <c r="P2177" i="1"/>
  <c r="N2177" i="1"/>
  <c r="L2177" i="1"/>
  <c r="J2177" i="1"/>
  <c r="Q2177" i="1"/>
  <c r="O2177" i="1"/>
  <c r="M2177" i="1"/>
  <c r="K2177" i="1"/>
  <c r="Q2178" i="1"/>
  <c r="P2178" i="1"/>
  <c r="N2178" i="1"/>
  <c r="L2178" i="1"/>
  <c r="K2178" i="1"/>
  <c r="J2178" i="1"/>
  <c r="M2178" i="1"/>
  <c r="O2178" i="1"/>
  <c r="R2178" i="1"/>
  <c r="N2179" i="1"/>
  <c r="P2179" i="1"/>
  <c r="Q2179" i="1"/>
  <c r="K2179" i="1"/>
  <c r="J2179" i="1"/>
  <c r="M2179" i="1"/>
  <c r="O2179" i="1"/>
  <c r="L2179" i="1"/>
  <c r="R2179" i="1"/>
  <c r="J2180" i="1"/>
  <c r="N2180" i="1"/>
  <c r="O2180" i="1"/>
  <c r="R2180" i="1"/>
  <c r="Q2180" i="1"/>
  <c r="K2180" i="1"/>
  <c r="M2180" i="1"/>
  <c r="P2180" i="1"/>
  <c r="L2180" i="1"/>
  <c r="J2181" i="1"/>
  <c r="K2181" i="1"/>
  <c r="M2181" i="1"/>
  <c r="O2181" i="1"/>
  <c r="L2181" i="1"/>
  <c r="N2181" i="1"/>
  <c r="R2181" i="1"/>
  <c r="P2181" i="1"/>
  <c r="Q2181" i="1"/>
  <c r="L2182" i="1"/>
  <c r="K2182" i="1"/>
  <c r="J2182" i="1"/>
  <c r="N2182" i="1"/>
  <c r="P2182" i="1"/>
  <c r="R2182" i="1"/>
  <c r="Q2182" i="1"/>
  <c r="M2182" i="1"/>
  <c r="O2182" i="1"/>
  <c r="O2183" i="1"/>
  <c r="J2183" i="1"/>
  <c r="Q2183" i="1"/>
  <c r="K2183" i="1"/>
  <c r="P2183" i="1"/>
  <c r="N2183" i="1"/>
  <c r="M2183" i="1"/>
  <c r="R2183" i="1"/>
  <c r="L2183" i="1"/>
  <c r="Q2184" i="1"/>
  <c r="N2184" i="1"/>
  <c r="K2184" i="1"/>
  <c r="M2184" i="1"/>
  <c r="L2184" i="1"/>
  <c r="J2184" i="1"/>
  <c r="R2184" i="1"/>
  <c r="O2184" i="1"/>
  <c r="P2184" i="1"/>
  <c r="L2185" i="1"/>
  <c r="O2185" i="1"/>
  <c r="M2185" i="1"/>
  <c r="Q2185" i="1"/>
  <c r="K2185" i="1"/>
  <c r="J2185" i="1"/>
  <c r="R2185" i="1"/>
  <c r="P2185" i="1"/>
  <c r="N2185" i="1"/>
  <c r="B2186" i="1"/>
  <c r="L2186" i="1"/>
  <c r="M2186" i="1"/>
  <c r="P2186" i="1"/>
  <c r="Q2186" i="1"/>
  <c r="R2186" i="1"/>
  <c r="N2186" i="1"/>
  <c r="K2186" i="1"/>
  <c r="O2186" i="1"/>
  <c r="J2186" i="1"/>
  <c r="A2186" i="1"/>
  <c r="Q2187" i="1"/>
  <c r="P2187" i="1"/>
  <c r="N2187" i="1"/>
  <c r="M2187" i="1"/>
  <c r="J2187" i="1"/>
  <c r="L2187" i="1"/>
  <c r="O2187" i="1"/>
  <c r="R2187" i="1"/>
  <c r="K2187" i="1"/>
  <c r="B2188" i="1"/>
  <c r="R2188" i="1"/>
  <c r="P2188" i="1"/>
  <c r="N2188" i="1"/>
  <c r="L2188" i="1"/>
  <c r="J2188" i="1"/>
  <c r="K2188" i="1"/>
  <c r="M2188" i="1"/>
  <c r="O2188" i="1"/>
  <c r="Q2188" i="1"/>
  <c r="R2189" i="1"/>
  <c r="P2189" i="1"/>
  <c r="O2189" i="1"/>
  <c r="N2189" i="1"/>
  <c r="M2189" i="1"/>
  <c r="Q2189" i="1"/>
  <c r="L2189" i="1"/>
  <c r="K2189" i="1"/>
  <c r="J2189" i="1"/>
  <c r="Q2190" i="1"/>
  <c r="R2190" i="1"/>
  <c r="K2190" i="1"/>
  <c r="J2190" i="1"/>
  <c r="L2190" i="1"/>
  <c r="M2190" i="1"/>
  <c r="N2190" i="1"/>
  <c r="O2190" i="1"/>
  <c r="P2190" i="1"/>
  <c r="K2191" i="1"/>
  <c r="M2191" i="1"/>
  <c r="N2191" i="1"/>
  <c r="O2191" i="1"/>
  <c r="P2191" i="1"/>
  <c r="Q2191" i="1"/>
  <c r="R2191" i="1"/>
  <c r="L2191" i="1"/>
  <c r="J2191" i="1"/>
  <c r="L2192" i="1"/>
  <c r="J2192" i="1"/>
  <c r="K2192" i="1"/>
  <c r="M2192" i="1"/>
  <c r="N2192" i="1"/>
  <c r="O2192" i="1"/>
  <c r="P2192" i="1"/>
  <c r="Q2192" i="1"/>
  <c r="R2192" i="1"/>
  <c r="R2193" i="1"/>
  <c r="J2193" i="1"/>
  <c r="K2193" i="1"/>
  <c r="L2193" i="1"/>
  <c r="M2193" i="1"/>
  <c r="N2193" i="1"/>
  <c r="O2193" i="1"/>
  <c r="P2193" i="1"/>
  <c r="Q2193" i="1"/>
  <c r="K2194" i="1"/>
  <c r="L2194" i="1"/>
  <c r="M2194" i="1"/>
  <c r="N2194" i="1"/>
  <c r="O2194" i="1"/>
  <c r="P2194" i="1"/>
  <c r="Q2194" i="1"/>
  <c r="R2194" i="1"/>
  <c r="J2194" i="1"/>
  <c r="K2195" i="1"/>
  <c r="L2195" i="1"/>
  <c r="M2195" i="1"/>
  <c r="N2195" i="1"/>
  <c r="O2195" i="1"/>
  <c r="P2195" i="1"/>
  <c r="Q2195" i="1"/>
  <c r="R2195" i="1"/>
  <c r="J2195" i="1"/>
  <c r="B2196" i="1"/>
  <c r="L2196" i="1"/>
  <c r="P2196" i="1"/>
  <c r="J2196" i="1"/>
  <c r="K2196" i="1"/>
  <c r="M2196" i="1"/>
  <c r="N2196" i="1"/>
  <c r="O2196" i="1"/>
  <c r="Q2196" i="1"/>
  <c r="R2196" i="1"/>
  <c r="O2197" i="1"/>
  <c r="R2197" i="1"/>
  <c r="Q2197" i="1"/>
  <c r="N2197" i="1"/>
  <c r="J2197" i="1"/>
  <c r="K2197" i="1"/>
  <c r="L2197" i="1"/>
  <c r="M2197" i="1"/>
  <c r="P2197" i="1"/>
  <c r="M2198" i="1"/>
  <c r="L2198" i="1"/>
  <c r="K2198" i="1"/>
  <c r="J2198" i="1"/>
  <c r="N2198" i="1"/>
  <c r="O2198" i="1"/>
  <c r="P2198" i="1"/>
  <c r="Q2198" i="1"/>
  <c r="R2198" i="1"/>
  <c r="N2199" i="1"/>
  <c r="J2199" i="1"/>
  <c r="K2199" i="1"/>
  <c r="L2199" i="1"/>
  <c r="M2199" i="1"/>
  <c r="O2199" i="1"/>
  <c r="P2199" i="1"/>
  <c r="Q2199" i="1"/>
  <c r="R2199" i="1"/>
  <c r="J2200" i="1"/>
  <c r="P2200" i="1"/>
  <c r="N2200" i="1"/>
  <c r="Q2200" i="1"/>
  <c r="O2200" i="1"/>
  <c r="M2200" i="1"/>
  <c r="L2200" i="1"/>
  <c r="K2200" i="1"/>
  <c r="R2200" i="1"/>
  <c r="R1912" i="1"/>
  <c r="O1912" i="1"/>
  <c r="P1912" i="1"/>
  <c r="Q1912" i="1"/>
  <c r="O1913" i="1"/>
  <c r="J1913" i="1"/>
  <c r="K1913" i="1"/>
  <c r="L1913" i="1"/>
  <c r="M1913" i="1"/>
  <c r="N1913" i="1"/>
  <c r="P1913" i="1"/>
  <c r="Q1913" i="1"/>
  <c r="R1913" i="1"/>
  <c r="B1914" i="1"/>
  <c r="A1914" i="1"/>
  <c r="N1914" i="1"/>
  <c r="O1914" i="1"/>
  <c r="P1914" i="1"/>
  <c r="Q1914" i="1"/>
  <c r="M1914" i="1"/>
  <c r="R1914" i="1"/>
  <c r="L1914" i="1"/>
  <c r="J1914" i="1"/>
  <c r="K1914" i="1"/>
  <c r="R1915" i="1"/>
  <c r="J1915" i="1"/>
  <c r="K1915" i="1"/>
  <c r="L1915" i="1"/>
  <c r="M1915" i="1"/>
  <c r="N1915" i="1"/>
  <c r="O1915" i="1"/>
  <c r="P1915" i="1"/>
  <c r="Q1915" i="1"/>
  <c r="L1916" i="1"/>
  <c r="M1916" i="1"/>
  <c r="N1916" i="1"/>
  <c r="O1916" i="1"/>
  <c r="P1916" i="1"/>
  <c r="Q1916" i="1"/>
  <c r="R1916" i="1"/>
  <c r="J1916" i="1"/>
  <c r="K1916" i="1"/>
  <c r="O1917" i="1"/>
  <c r="P1917" i="1"/>
  <c r="R1917" i="1"/>
  <c r="J1917" i="1"/>
  <c r="K1917" i="1"/>
  <c r="L1917" i="1"/>
  <c r="M1917" i="1"/>
  <c r="N1917" i="1"/>
  <c r="Q1917" i="1"/>
  <c r="R1918" i="1"/>
  <c r="Q1918" i="1"/>
  <c r="P1918" i="1"/>
  <c r="O1918" i="1"/>
  <c r="M1918" i="1"/>
  <c r="L1918" i="1"/>
  <c r="K1918" i="1"/>
  <c r="J1918" i="1"/>
  <c r="N1918" i="1"/>
  <c r="M1919" i="1"/>
  <c r="L1919" i="1"/>
  <c r="K1919" i="1"/>
  <c r="J1919" i="1"/>
  <c r="N1919" i="1"/>
  <c r="O1919" i="1"/>
  <c r="P1919" i="1"/>
  <c r="Q1919" i="1"/>
  <c r="R1919" i="1"/>
  <c r="K1920" i="1"/>
  <c r="L1920" i="1"/>
  <c r="M1920" i="1"/>
  <c r="N1920" i="1"/>
  <c r="O1920" i="1"/>
  <c r="P1920" i="1"/>
  <c r="Q1920" i="1"/>
  <c r="R1920" i="1"/>
  <c r="J1920" i="1"/>
  <c r="K1921" i="1"/>
  <c r="L1921" i="1"/>
  <c r="M1921" i="1"/>
  <c r="N1921" i="1"/>
  <c r="O1921" i="1"/>
  <c r="J1921" i="1"/>
  <c r="Q1921" i="1"/>
  <c r="R1921" i="1"/>
  <c r="P1921" i="1"/>
  <c r="J1922" i="1"/>
  <c r="K1922" i="1"/>
  <c r="L1922" i="1"/>
  <c r="M1922" i="1"/>
  <c r="N1922" i="1"/>
  <c r="O1922" i="1"/>
  <c r="P1922" i="1"/>
  <c r="Q1922" i="1"/>
  <c r="R1922" i="1"/>
  <c r="Q1923" i="1"/>
  <c r="P1923" i="1"/>
  <c r="R1923" i="1"/>
  <c r="J1923" i="1"/>
  <c r="K1923" i="1"/>
  <c r="L1923" i="1"/>
  <c r="M1923" i="1"/>
  <c r="N1923" i="1"/>
  <c r="O1923" i="1"/>
  <c r="N1924" i="1"/>
  <c r="M1924" i="1"/>
  <c r="L1924" i="1"/>
  <c r="K1924" i="1"/>
  <c r="J1924" i="1"/>
  <c r="R1924" i="1"/>
  <c r="Q1924" i="1"/>
  <c r="P1924" i="1"/>
  <c r="O1924" i="1"/>
  <c r="P1925" i="1"/>
  <c r="Q1925" i="1"/>
  <c r="O1925" i="1"/>
  <c r="L1925" i="1"/>
  <c r="N1925" i="1"/>
  <c r="M1925" i="1"/>
  <c r="K1925" i="1"/>
  <c r="J1925" i="1"/>
  <c r="R1925" i="1"/>
  <c r="Q1926" i="1"/>
  <c r="R1926" i="1"/>
  <c r="J1926" i="1"/>
  <c r="K1926" i="1"/>
  <c r="L1926" i="1"/>
  <c r="M1926" i="1"/>
  <c r="N1926" i="1"/>
  <c r="O1926" i="1"/>
  <c r="P1926" i="1"/>
  <c r="N1927" i="1"/>
  <c r="Q1927" i="1"/>
  <c r="R1927" i="1"/>
  <c r="J1927" i="1"/>
  <c r="K1927" i="1"/>
  <c r="L1927" i="1"/>
  <c r="M1927" i="1"/>
  <c r="O1927" i="1"/>
  <c r="P1927" i="1"/>
  <c r="J1928" i="1"/>
  <c r="K1928" i="1"/>
  <c r="M1928" i="1"/>
  <c r="N1928" i="1"/>
  <c r="O1928" i="1"/>
  <c r="P1928" i="1"/>
  <c r="Q1928" i="1"/>
  <c r="R1928" i="1"/>
  <c r="L1928" i="1"/>
  <c r="R1929" i="1"/>
  <c r="J1929" i="1"/>
  <c r="K1929" i="1"/>
  <c r="L1929" i="1"/>
  <c r="M1929" i="1"/>
  <c r="N1929" i="1"/>
  <c r="O1929" i="1"/>
  <c r="P1929" i="1"/>
  <c r="Q1929" i="1"/>
  <c r="Q1930" i="1"/>
  <c r="R1930" i="1"/>
  <c r="J1930" i="1"/>
  <c r="K1930" i="1"/>
  <c r="L1930" i="1"/>
  <c r="M1930" i="1"/>
  <c r="N1930" i="1"/>
  <c r="O1930" i="1"/>
  <c r="P1930" i="1"/>
  <c r="R1931" i="1"/>
  <c r="P1931" i="1"/>
  <c r="J1931" i="1"/>
  <c r="K1931" i="1"/>
  <c r="L1931" i="1"/>
  <c r="M1931" i="1"/>
  <c r="N1931" i="1"/>
  <c r="O1931" i="1"/>
  <c r="Q1931" i="1"/>
  <c r="J1932" i="1"/>
  <c r="K1932" i="1"/>
  <c r="L1932" i="1"/>
  <c r="M1932" i="1"/>
  <c r="R1932" i="1"/>
  <c r="Q1932" i="1"/>
  <c r="P1932" i="1"/>
  <c r="O1932" i="1"/>
  <c r="N1932" i="1"/>
  <c r="B1933" i="1"/>
  <c r="R1933" i="1"/>
  <c r="Q1933" i="1"/>
  <c r="P1933" i="1"/>
  <c r="O1933" i="1"/>
  <c r="N1933" i="1"/>
  <c r="M1933" i="1"/>
  <c r="L1933" i="1"/>
  <c r="K1933" i="1"/>
  <c r="J1933" i="1"/>
  <c r="A1933" i="1"/>
  <c r="N1934" i="1"/>
  <c r="O1934" i="1"/>
  <c r="P1934" i="1"/>
  <c r="Q1934" i="1"/>
  <c r="R1934" i="1"/>
  <c r="J1934" i="1"/>
  <c r="K1934" i="1"/>
  <c r="L1934" i="1"/>
  <c r="M1934" i="1"/>
  <c r="R1935" i="1"/>
  <c r="J1935" i="1"/>
  <c r="K1935" i="1"/>
  <c r="L1935" i="1"/>
  <c r="M1935" i="1"/>
  <c r="N1935" i="1"/>
  <c r="O1935" i="1"/>
  <c r="P1935" i="1"/>
  <c r="Q1935" i="1"/>
  <c r="J1936" i="1"/>
  <c r="K1936" i="1"/>
  <c r="L1936" i="1"/>
  <c r="R1936" i="1"/>
  <c r="P1936" i="1"/>
  <c r="O1936" i="1"/>
  <c r="N1936" i="1"/>
  <c r="M1936" i="1"/>
  <c r="Q1936" i="1"/>
  <c r="J1937" i="1"/>
  <c r="K1937" i="1"/>
  <c r="R1937" i="1"/>
  <c r="Q1937" i="1"/>
  <c r="P1937" i="1"/>
  <c r="O1937" i="1"/>
  <c r="N1937" i="1"/>
  <c r="M1937" i="1"/>
  <c r="L1937" i="1"/>
  <c r="R1938" i="1"/>
  <c r="J1938" i="1"/>
  <c r="K1938" i="1"/>
  <c r="L1938" i="1"/>
  <c r="M1938" i="1"/>
  <c r="N1938" i="1"/>
  <c r="O1938" i="1"/>
  <c r="P1938" i="1"/>
  <c r="Q1938" i="1"/>
  <c r="K1939" i="1"/>
  <c r="J1939" i="1"/>
  <c r="L1939" i="1"/>
  <c r="M1939" i="1"/>
  <c r="N1939" i="1"/>
  <c r="O1939" i="1"/>
  <c r="P1939" i="1"/>
  <c r="Q1939" i="1"/>
  <c r="R1939" i="1"/>
  <c r="R1940" i="1"/>
  <c r="Q1940" i="1"/>
  <c r="P1940" i="1"/>
  <c r="J1940" i="1"/>
  <c r="K1940" i="1"/>
  <c r="L1940" i="1"/>
  <c r="M1940" i="1"/>
  <c r="N1940" i="1"/>
  <c r="O1940" i="1"/>
  <c r="R1941" i="1"/>
  <c r="J1941" i="1"/>
  <c r="K1941" i="1"/>
  <c r="L1941" i="1"/>
  <c r="M1941" i="1"/>
  <c r="N1941" i="1"/>
  <c r="O1941" i="1"/>
  <c r="P1941" i="1"/>
  <c r="Q1941" i="1"/>
  <c r="P1942" i="1"/>
  <c r="K1942" i="1"/>
  <c r="L1942" i="1"/>
  <c r="N1942" i="1"/>
  <c r="M1942" i="1"/>
  <c r="O1942" i="1"/>
  <c r="R1942" i="1"/>
  <c r="J1942" i="1"/>
  <c r="Q1942" i="1"/>
  <c r="R1943" i="1"/>
  <c r="K1943" i="1"/>
  <c r="Q1943" i="1"/>
  <c r="P1943" i="1"/>
  <c r="N1943" i="1"/>
  <c r="M1943" i="1"/>
  <c r="L1943" i="1"/>
  <c r="J1943" i="1"/>
  <c r="O1943" i="1"/>
  <c r="N1944" i="1"/>
  <c r="M1944" i="1"/>
  <c r="L1944" i="1"/>
  <c r="K1944" i="1"/>
  <c r="J1944" i="1"/>
  <c r="R1944" i="1"/>
  <c r="Q1944" i="1"/>
  <c r="O1944" i="1"/>
  <c r="P1944" i="1"/>
  <c r="R1945" i="1"/>
  <c r="Q1945" i="1"/>
  <c r="O1945" i="1"/>
  <c r="N1945" i="1"/>
  <c r="L1945" i="1"/>
  <c r="J1945" i="1"/>
  <c r="K1945" i="1"/>
  <c r="M1945" i="1"/>
  <c r="P1945" i="1"/>
  <c r="L1946" i="1"/>
  <c r="O1946" i="1"/>
  <c r="R1946" i="1"/>
  <c r="J1946" i="1"/>
  <c r="K1946" i="1"/>
  <c r="M1946" i="1"/>
  <c r="N1946" i="1"/>
  <c r="P1946" i="1"/>
  <c r="Q1946" i="1"/>
  <c r="K1947" i="1"/>
  <c r="M1947" i="1"/>
  <c r="O1947" i="1"/>
  <c r="R1947" i="1"/>
  <c r="J1947" i="1"/>
  <c r="L1947" i="1"/>
  <c r="N1947" i="1"/>
  <c r="P1947" i="1"/>
  <c r="Q1947" i="1"/>
  <c r="K1948" i="1"/>
  <c r="L1948" i="1"/>
  <c r="N1948" i="1"/>
  <c r="P1948" i="1"/>
  <c r="R1948" i="1"/>
  <c r="J1948" i="1"/>
  <c r="M1948" i="1"/>
  <c r="O1948" i="1"/>
  <c r="Q1948" i="1"/>
  <c r="Q1949" i="1"/>
  <c r="O1949" i="1"/>
  <c r="M1949" i="1"/>
  <c r="J1949" i="1"/>
  <c r="K1949" i="1"/>
  <c r="L1949" i="1"/>
  <c r="N1949" i="1"/>
  <c r="P1949" i="1"/>
  <c r="R1949" i="1"/>
  <c r="B1950" i="1"/>
  <c r="J1950" i="1"/>
  <c r="Q1950" i="1"/>
  <c r="K1950" i="1"/>
  <c r="L1950" i="1"/>
  <c r="M1950" i="1"/>
  <c r="O1950" i="1"/>
  <c r="N1950" i="1"/>
  <c r="P1950" i="1"/>
  <c r="R1950" i="1"/>
  <c r="A1429" i="1"/>
  <c r="B1429" i="1"/>
  <c r="A1160" i="1"/>
  <c r="B1160" i="1"/>
  <c r="B1146" i="1"/>
  <c r="A1146" i="1"/>
  <c r="B1086" i="1"/>
  <c r="A1086" i="1"/>
  <c r="B1072" i="1"/>
  <c r="A1072" i="1"/>
  <c r="B1071" i="1"/>
  <c r="A1071" i="1"/>
  <c r="B1068" i="1"/>
  <c r="A1068" i="1"/>
  <c r="A1067" i="1"/>
  <c r="B1067" i="1"/>
  <c r="A1044" i="1"/>
  <c r="B1044" i="1"/>
  <c r="A1017" i="1"/>
  <c r="B1017" i="1"/>
  <c r="B1004" i="1"/>
  <c r="A1004" i="1"/>
  <c r="B1000" i="1"/>
  <c r="A1000" i="1"/>
  <c r="B983" i="1"/>
  <c r="A983" i="1"/>
  <c r="A959" i="1"/>
  <c r="B959" i="1"/>
  <c r="A948" i="1"/>
  <c r="B948" i="1"/>
  <c r="B872" i="1"/>
  <c r="A872" i="1"/>
  <c r="A942" i="1"/>
  <c r="B942" i="1"/>
  <c r="A2151" i="1"/>
  <c r="B2151" i="1"/>
  <c r="B2152" i="1"/>
  <c r="A2152" i="1"/>
  <c r="B2153" i="1"/>
  <c r="A2153" i="1"/>
  <c r="B2156" i="1"/>
  <c r="A2156" i="1"/>
  <c r="B2157" i="1"/>
  <c r="A2157" i="1"/>
  <c r="B2158" i="1"/>
  <c r="A2158" i="1"/>
  <c r="B2159" i="1"/>
  <c r="A2159" i="1"/>
  <c r="B2160" i="1"/>
  <c r="A2160" i="1"/>
  <c r="B2162" i="1"/>
  <c r="A2162" i="1"/>
  <c r="A2163" i="1"/>
  <c r="B2163" i="1"/>
  <c r="B2164" i="1"/>
  <c r="A2164" i="1"/>
  <c r="A2165" i="1"/>
  <c r="B2165" i="1"/>
  <c r="B2166" i="1"/>
  <c r="A2166" i="1"/>
  <c r="B2167" i="1"/>
  <c r="A2167" i="1"/>
  <c r="B2168" i="1"/>
  <c r="A2168" i="1"/>
  <c r="A2169" i="1"/>
  <c r="B2169" i="1"/>
  <c r="B2170" i="1"/>
  <c r="A2170" i="1"/>
  <c r="A2171" i="1"/>
  <c r="B2171" i="1"/>
  <c r="B2172" i="1"/>
  <c r="A2172" i="1"/>
  <c r="A2173" i="1"/>
  <c r="B2173" i="1"/>
  <c r="B2175" i="1"/>
  <c r="A2175" i="1"/>
  <c r="B2176" i="1"/>
  <c r="A2176" i="1"/>
  <c r="B2177" i="1"/>
  <c r="A2177" i="1"/>
  <c r="B2178" i="1"/>
  <c r="A2178" i="1"/>
  <c r="A2179" i="1"/>
  <c r="B2179" i="1"/>
  <c r="B2180" i="1"/>
  <c r="A2180" i="1"/>
  <c r="B2181" i="1"/>
  <c r="A2181" i="1"/>
  <c r="B2182" i="1"/>
  <c r="A2182" i="1"/>
  <c r="B2183" i="1"/>
  <c r="A2183" i="1"/>
  <c r="B2184" i="1"/>
  <c r="A2184" i="1"/>
  <c r="B2185" i="1"/>
  <c r="A2185" i="1"/>
  <c r="B2187" i="1"/>
  <c r="A2187" i="1"/>
  <c r="B2189" i="1"/>
  <c r="A2189" i="1"/>
  <c r="B2190" i="1"/>
  <c r="A2190" i="1"/>
  <c r="B2191" i="1"/>
  <c r="A2191" i="1"/>
  <c r="A2192" i="1"/>
  <c r="B2192" i="1"/>
  <c r="B2193" i="1"/>
  <c r="A2193" i="1"/>
  <c r="B2194" i="1"/>
  <c r="A2194" i="1"/>
  <c r="B2195" i="1"/>
  <c r="A2195" i="1"/>
  <c r="A2197" i="1"/>
  <c r="B2197" i="1"/>
  <c r="A2198" i="1"/>
  <c r="B2198" i="1"/>
  <c r="A2199" i="1"/>
  <c r="B2199" i="1"/>
  <c r="A2200" i="1"/>
  <c r="B2200" i="1"/>
  <c r="A1901" i="1"/>
  <c r="B1901" i="1"/>
  <c r="A1902" i="1"/>
  <c r="B1902" i="1"/>
  <c r="A1903" i="1"/>
  <c r="B1903" i="1"/>
  <c r="A1904" i="1"/>
  <c r="B1904" i="1"/>
  <c r="A1905" i="1"/>
  <c r="B1905" i="1"/>
  <c r="A1906" i="1"/>
  <c r="B1906" i="1"/>
  <c r="A1907" i="1"/>
  <c r="B1907" i="1"/>
  <c r="A1908" i="1"/>
  <c r="B1908" i="1"/>
  <c r="A1909" i="1"/>
  <c r="B1909" i="1"/>
  <c r="A1910" i="1"/>
  <c r="B1910" i="1"/>
  <c r="A1911" i="1"/>
  <c r="B1911" i="1"/>
  <c r="A1912" i="1"/>
  <c r="B1912" i="1"/>
  <c r="A1913" i="1"/>
  <c r="B1913" i="1"/>
  <c r="A1915" i="1"/>
  <c r="B1915" i="1"/>
  <c r="A1916" i="1"/>
  <c r="B1916" i="1"/>
  <c r="A1917" i="1"/>
  <c r="B1917" i="1"/>
  <c r="A1918" i="1"/>
  <c r="B1918" i="1"/>
  <c r="A1919" i="1"/>
  <c r="B1919" i="1"/>
  <c r="A1920" i="1"/>
  <c r="B1920" i="1"/>
  <c r="B1921" i="1"/>
  <c r="A1921" i="1"/>
  <c r="A1922" i="1"/>
  <c r="B1922" i="1"/>
  <c r="B1923" i="1"/>
  <c r="A1923" i="1"/>
  <c r="B1924" i="1"/>
  <c r="A1924" i="1"/>
  <c r="A1925" i="1"/>
  <c r="B1925" i="1"/>
  <c r="A1926" i="1"/>
  <c r="B1926" i="1"/>
  <c r="A1927" i="1"/>
  <c r="B1927" i="1"/>
  <c r="B1928" i="1"/>
  <c r="A1928" i="1"/>
  <c r="B1929" i="1"/>
  <c r="A1929" i="1"/>
  <c r="B1930" i="1"/>
  <c r="A1930" i="1"/>
  <c r="B1931" i="1"/>
  <c r="A1931" i="1"/>
  <c r="B1932" i="1"/>
  <c r="A1932" i="1"/>
  <c r="A1934" i="1"/>
  <c r="B1934" i="1"/>
  <c r="A1935" i="1"/>
  <c r="B1935" i="1"/>
  <c r="A1936" i="1"/>
  <c r="B1936" i="1"/>
  <c r="A1937" i="1"/>
  <c r="B1937" i="1"/>
  <c r="A1938" i="1"/>
  <c r="B1938" i="1"/>
  <c r="A1939" i="1"/>
  <c r="B1939" i="1"/>
  <c r="A1940" i="1"/>
  <c r="B1940" i="1"/>
  <c r="A1941" i="1"/>
  <c r="B1941" i="1"/>
  <c r="A1942" i="1"/>
  <c r="B1942" i="1"/>
  <c r="A1943" i="1"/>
  <c r="B1943" i="1"/>
  <c r="A1944" i="1"/>
  <c r="B1944" i="1"/>
  <c r="A1945" i="1"/>
  <c r="B1945" i="1"/>
  <c r="A1946" i="1"/>
  <c r="B1946" i="1"/>
  <c r="A1947" i="1"/>
  <c r="B1947" i="1"/>
  <c r="A1948" i="1"/>
  <c r="B1948" i="1"/>
  <c r="A1949" i="1"/>
  <c r="B1949" i="1"/>
  <c r="A1431" i="1"/>
  <c r="B1431" i="1"/>
  <c r="A1411" i="1"/>
  <c r="B1411" i="1"/>
  <c r="A1151" i="1"/>
  <c r="B1151" i="1"/>
  <c r="B1036" i="1"/>
  <c r="A1036" i="1"/>
  <c r="A898" i="1"/>
  <c r="B898" i="1"/>
  <c r="J1651" i="1"/>
  <c r="K1651" i="1"/>
  <c r="L1651" i="1"/>
  <c r="M1651" i="1"/>
  <c r="N1651" i="1"/>
  <c r="O1651" i="1"/>
  <c r="P1651" i="1"/>
  <c r="Q1651" i="1"/>
  <c r="R1651" i="1"/>
  <c r="J1652" i="1"/>
  <c r="K1652" i="1"/>
  <c r="L1652" i="1"/>
  <c r="M1652" i="1"/>
  <c r="N1652" i="1"/>
  <c r="O1652" i="1"/>
  <c r="P1652" i="1"/>
  <c r="Q1652" i="1"/>
  <c r="R1652" i="1"/>
  <c r="J1653" i="1"/>
  <c r="K1653" i="1"/>
  <c r="L1653" i="1"/>
  <c r="M1653" i="1"/>
  <c r="N1653" i="1"/>
  <c r="O1653" i="1"/>
  <c r="P1653" i="1"/>
  <c r="Q1653" i="1"/>
  <c r="R1653" i="1"/>
  <c r="J1654" i="1"/>
  <c r="K1654" i="1"/>
  <c r="L1654" i="1"/>
  <c r="M1654" i="1"/>
  <c r="N1654" i="1"/>
  <c r="O1654" i="1"/>
  <c r="P1654" i="1"/>
  <c r="Q1654" i="1"/>
  <c r="R1654" i="1"/>
  <c r="J1655" i="1"/>
  <c r="K1655" i="1"/>
  <c r="L1655" i="1"/>
  <c r="M1655" i="1"/>
  <c r="N1655" i="1"/>
  <c r="O1655" i="1"/>
  <c r="P1655" i="1"/>
  <c r="Q1655" i="1"/>
  <c r="R1655" i="1"/>
  <c r="J1656" i="1"/>
  <c r="K1656" i="1"/>
  <c r="L1656" i="1"/>
  <c r="M1656" i="1"/>
  <c r="N1656" i="1"/>
  <c r="O1656" i="1"/>
  <c r="P1656" i="1"/>
  <c r="Q1656" i="1"/>
  <c r="R1656" i="1"/>
  <c r="J1657" i="1"/>
  <c r="R1657" i="1"/>
  <c r="Q1657" i="1"/>
  <c r="P1657" i="1"/>
  <c r="O1657" i="1"/>
  <c r="K1657" i="1"/>
  <c r="L1657" i="1"/>
  <c r="M1657" i="1"/>
  <c r="N1657" i="1"/>
  <c r="R1658" i="1"/>
  <c r="Q1658" i="1"/>
  <c r="P1658" i="1"/>
  <c r="O1658" i="1"/>
  <c r="N1658" i="1"/>
  <c r="M1658" i="1"/>
  <c r="L1658" i="1"/>
  <c r="K1658" i="1"/>
  <c r="J1658" i="1"/>
  <c r="J1659" i="1"/>
  <c r="R1659" i="1"/>
  <c r="Q1659" i="1"/>
  <c r="P1659" i="1"/>
  <c r="O1659" i="1"/>
  <c r="N1659" i="1"/>
  <c r="M1659" i="1"/>
  <c r="L1659" i="1"/>
  <c r="K1659" i="1"/>
  <c r="Q1660" i="1"/>
  <c r="P1660" i="1"/>
  <c r="O1660" i="1"/>
  <c r="N1660" i="1"/>
  <c r="M1660" i="1"/>
  <c r="R1660" i="1"/>
  <c r="K1660" i="1"/>
  <c r="J1660" i="1"/>
  <c r="L1660" i="1"/>
  <c r="O1661" i="1"/>
  <c r="R1661" i="1"/>
  <c r="M1661" i="1"/>
  <c r="J1661" i="1"/>
  <c r="K1661" i="1"/>
  <c r="L1661" i="1"/>
  <c r="N1661" i="1"/>
  <c r="P1661" i="1"/>
  <c r="Q1661" i="1"/>
  <c r="K1662" i="1"/>
  <c r="L1662" i="1"/>
  <c r="N1662" i="1"/>
  <c r="P1662" i="1"/>
  <c r="R1662" i="1"/>
  <c r="Q1662" i="1"/>
  <c r="M1662" i="1"/>
  <c r="J1662" i="1"/>
  <c r="O1662" i="1"/>
  <c r="K1663" i="1"/>
  <c r="M1663" i="1"/>
  <c r="O1663" i="1"/>
  <c r="Q1663" i="1"/>
  <c r="J1663" i="1"/>
  <c r="L1663" i="1"/>
  <c r="N1663" i="1"/>
  <c r="P1663" i="1"/>
  <c r="R1663" i="1"/>
  <c r="J1664" i="1"/>
  <c r="K1664" i="1"/>
  <c r="M1664" i="1"/>
  <c r="O1664" i="1"/>
  <c r="P1664" i="1"/>
  <c r="R1664" i="1"/>
  <c r="Q1664" i="1"/>
  <c r="L1664" i="1"/>
  <c r="N1664" i="1"/>
  <c r="K1665" i="1"/>
  <c r="M1665" i="1"/>
  <c r="O1665" i="1"/>
  <c r="Q1665" i="1"/>
  <c r="J1665" i="1"/>
  <c r="R1665" i="1"/>
  <c r="P1665" i="1"/>
  <c r="N1665" i="1"/>
  <c r="L1665" i="1"/>
  <c r="Q1666" i="1"/>
  <c r="R1666" i="1"/>
  <c r="O1666" i="1"/>
  <c r="L1666" i="1"/>
  <c r="K1666" i="1"/>
  <c r="P1666" i="1"/>
  <c r="J1666" i="1"/>
  <c r="M1666" i="1"/>
  <c r="N1666" i="1"/>
  <c r="L1667" i="1"/>
  <c r="J1667" i="1"/>
  <c r="P1667" i="1"/>
  <c r="R1667" i="1"/>
  <c r="N1667" i="1"/>
  <c r="O1667" i="1"/>
  <c r="K1667" i="1"/>
  <c r="M1667" i="1"/>
  <c r="Q1667" i="1"/>
  <c r="R1668" i="1"/>
  <c r="Q1668" i="1"/>
  <c r="J1668" i="1"/>
  <c r="K1668" i="1"/>
  <c r="L1668" i="1"/>
  <c r="M1668" i="1"/>
  <c r="N1668" i="1"/>
  <c r="O1668" i="1"/>
  <c r="P1668" i="1"/>
  <c r="J1669" i="1"/>
  <c r="K1669" i="1"/>
  <c r="Q1669" i="1"/>
  <c r="R1669" i="1"/>
  <c r="N1669" i="1"/>
  <c r="O1669" i="1"/>
  <c r="M1669" i="1"/>
  <c r="L1669" i="1"/>
  <c r="P1669" i="1"/>
  <c r="K1670" i="1"/>
  <c r="L1670" i="1"/>
  <c r="M1670" i="1"/>
  <c r="N1670" i="1"/>
  <c r="O1670" i="1"/>
  <c r="P1670" i="1"/>
  <c r="Q1670" i="1"/>
  <c r="R1670" i="1"/>
  <c r="J1670" i="1"/>
  <c r="L1671" i="1"/>
  <c r="N1671" i="1"/>
  <c r="O1671" i="1"/>
  <c r="Q1671" i="1"/>
  <c r="M1671" i="1"/>
  <c r="K1671" i="1"/>
  <c r="P1671" i="1"/>
  <c r="J1671" i="1"/>
  <c r="R1671" i="1"/>
  <c r="O1672" i="1"/>
  <c r="P1672" i="1"/>
  <c r="N1672" i="1"/>
  <c r="M1672" i="1"/>
  <c r="K1672" i="1"/>
  <c r="J1672" i="1"/>
  <c r="R1672" i="1"/>
  <c r="Q1672" i="1"/>
  <c r="L1672" i="1"/>
  <c r="R1673" i="1"/>
  <c r="Q1673" i="1"/>
  <c r="O1673" i="1"/>
  <c r="L1673" i="1"/>
  <c r="J1673" i="1"/>
  <c r="P1673" i="1"/>
  <c r="K1673" i="1"/>
  <c r="M1673" i="1"/>
  <c r="N1673" i="1"/>
  <c r="P1674" i="1"/>
  <c r="R1674" i="1"/>
  <c r="J1674" i="1"/>
  <c r="L1674" i="1"/>
  <c r="Q1674" i="1"/>
  <c r="N1674" i="1"/>
  <c r="M1674" i="1"/>
  <c r="K1674" i="1"/>
  <c r="O1674" i="1"/>
  <c r="P1675" i="1"/>
  <c r="R1675" i="1"/>
  <c r="K1675" i="1"/>
  <c r="L1675" i="1"/>
  <c r="M1675" i="1"/>
  <c r="J1675" i="1"/>
  <c r="O1675" i="1"/>
  <c r="Q1675" i="1"/>
  <c r="N1675" i="1"/>
  <c r="J1676" i="1"/>
  <c r="N1676" i="1"/>
  <c r="P1676" i="1"/>
  <c r="K1676" i="1"/>
  <c r="L1676" i="1"/>
  <c r="O1676" i="1"/>
  <c r="Q1676" i="1"/>
  <c r="R1676" i="1"/>
  <c r="M1676" i="1"/>
  <c r="L1677" i="1"/>
  <c r="J1677" i="1"/>
  <c r="M1677" i="1"/>
  <c r="O1677" i="1"/>
  <c r="Q1677" i="1"/>
  <c r="P1677" i="1"/>
  <c r="N1677" i="1"/>
  <c r="K1677" i="1"/>
  <c r="R1677" i="1"/>
  <c r="O1678" i="1"/>
  <c r="Q1678" i="1"/>
  <c r="M1678" i="1"/>
  <c r="L1678" i="1"/>
  <c r="J1678" i="1"/>
  <c r="P1678" i="1"/>
  <c r="R1678" i="1"/>
  <c r="K1678" i="1"/>
  <c r="N1678" i="1"/>
  <c r="R1679" i="1"/>
  <c r="J1679" i="1"/>
  <c r="N1679" i="1"/>
  <c r="L1679" i="1"/>
  <c r="K1679" i="1"/>
  <c r="M1679" i="1"/>
  <c r="O1679" i="1"/>
  <c r="Q1679" i="1"/>
  <c r="P1679" i="1"/>
  <c r="B1424" i="1"/>
  <c r="A1424" i="1"/>
  <c r="B1414" i="1"/>
  <c r="A1414" i="1"/>
  <c r="B1143" i="1"/>
  <c r="A1143" i="1"/>
  <c r="B1112" i="1"/>
  <c r="A1112" i="1"/>
  <c r="B1042" i="1"/>
  <c r="A1042" i="1"/>
  <c r="A1009" i="1"/>
  <c r="B1009" i="1"/>
  <c r="B1008" i="1"/>
  <c r="A1008" i="1"/>
  <c r="A980" i="1"/>
  <c r="B980" i="1"/>
  <c r="A967" i="1"/>
  <c r="B967" i="1"/>
  <c r="B947" i="1"/>
  <c r="A947" i="1"/>
  <c r="A1674" i="1"/>
  <c r="B1674" i="1"/>
  <c r="A1678" i="1"/>
  <c r="B1678" i="1"/>
  <c r="J1680" i="1"/>
  <c r="K1680" i="1"/>
  <c r="L1680" i="1"/>
  <c r="M1680" i="1"/>
  <c r="N1680" i="1"/>
  <c r="O1680" i="1"/>
  <c r="P1680" i="1"/>
  <c r="Q1680" i="1"/>
  <c r="R1680" i="1"/>
  <c r="J1681" i="1"/>
  <c r="K1681" i="1"/>
  <c r="L1681" i="1"/>
  <c r="M1681" i="1"/>
  <c r="N1681" i="1"/>
  <c r="O1681" i="1"/>
  <c r="P1681" i="1"/>
  <c r="Q1681" i="1"/>
  <c r="R1681" i="1"/>
  <c r="J1682" i="1"/>
  <c r="K1682" i="1"/>
  <c r="L1682" i="1"/>
  <c r="M1682" i="1"/>
  <c r="N1682" i="1"/>
  <c r="O1682" i="1"/>
  <c r="P1682" i="1"/>
  <c r="Q1682" i="1"/>
  <c r="R1682" i="1"/>
  <c r="B1683" i="1"/>
  <c r="L1683" i="1"/>
  <c r="M1683" i="1"/>
  <c r="N1683" i="1"/>
  <c r="O1683" i="1"/>
  <c r="P1683" i="1"/>
  <c r="Q1683" i="1"/>
  <c r="R1683" i="1"/>
  <c r="J1683" i="1"/>
  <c r="A1683" i="1"/>
  <c r="K1683" i="1"/>
  <c r="M1684" i="1"/>
  <c r="N1684" i="1"/>
  <c r="O1684" i="1"/>
  <c r="J1684" i="1"/>
  <c r="Q1684" i="1"/>
  <c r="R1684" i="1"/>
  <c r="P1684" i="1"/>
  <c r="K1684" i="1"/>
  <c r="L1684" i="1"/>
  <c r="J1685" i="1"/>
  <c r="K1685" i="1"/>
  <c r="L1685" i="1"/>
  <c r="M1685" i="1"/>
  <c r="O1685" i="1"/>
  <c r="P1685" i="1"/>
  <c r="Q1685" i="1"/>
  <c r="R1685" i="1"/>
  <c r="N1685" i="1"/>
  <c r="M1686" i="1"/>
  <c r="N1686" i="1"/>
  <c r="O1686" i="1"/>
  <c r="P1686" i="1"/>
  <c r="Q1686" i="1"/>
  <c r="R1686" i="1"/>
  <c r="J1686" i="1"/>
  <c r="K1686" i="1"/>
  <c r="L1686" i="1"/>
  <c r="N1687" i="1"/>
  <c r="J1687" i="1"/>
  <c r="L1687" i="1"/>
  <c r="K1687" i="1"/>
  <c r="R1687" i="1"/>
  <c r="P1687" i="1"/>
  <c r="O1687" i="1"/>
  <c r="M1687" i="1"/>
  <c r="Q1687" i="1"/>
  <c r="R1688" i="1"/>
  <c r="Q1688" i="1"/>
  <c r="P1688" i="1"/>
  <c r="O1688" i="1"/>
  <c r="N1688" i="1"/>
  <c r="M1688" i="1"/>
  <c r="L1688" i="1"/>
  <c r="K1688" i="1"/>
  <c r="J1688" i="1"/>
  <c r="B1689" i="1"/>
  <c r="A1689" i="1"/>
  <c r="K1689" i="1"/>
  <c r="L1689" i="1"/>
  <c r="R1689" i="1"/>
  <c r="Q1689" i="1"/>
  <c r="N1689" i="1"/>
  <c r="O1689" i="1"/>
  <c r="P1689" i="1"/>
  <c r="M1689" i="1"/>
  <c r="J1689" i="1"/>
  <c r="O1690" i="1"/>
  <c r="K1690" i="1"/>
  <c r="P1690" i="1"/>
  <c r="Q1690" i="1"/>
  <c r="R1690" i="1"/>
  <c r="M1690" i="1"/>
  <c r="J1690" i="1"/>
  <c r="N1690" i="1"/>
  <c r="L1690" i="1"/>
  <c r="R1691" i="1"/>
  <c r="Q1691" i="1"/>
  <c r="J1691" i="1"/>
  <c r="K1691" i="1"/>
  <c r="L1691" i="1"/>
  <c r="M1691" i="1"/>
  <c r="N1691" i="1"/>
  <c r="O1691" i="1"/>
  <c r="P1691" i="1"/>
  <c r="O1692" i="1"/>
  <c r="J1692" i="1"/>
  <c r="K1692" i="1"/>
  <c r="L1692" i="1"/>
  <c r="M1692" i="1"/>
  <c r="N1692" i="1"/>
  <c r="P1692" i="1"/>
  <c r="Q1692" i="1"/>
  <c r="R1692" i="1"/>
  <c r="M1693" i="1"/>
  <c r="P1693" i="1"/>
  <c r="Q1693" i="1"/>
  <c r="R1693" i="1"/>
  <c r="N1693" i="1"/>
  <c r="O1693" i="1"/>
  <c r="L1693" i="1"/>
  <c r="J1693" i="1"/>
  <c r="K1693" i="1"/>
  <c r="P1694" i="1"/>
  <c r="O1694" i="1"/>
  <c r="N1694" i="1"/>
  <c r="M1694" i="1"/>
  <c r="L1694" i="1"/>
  <c r="K1694" i="1"/>
  <c r="R1694" i="1"/>
  <c r="J1694" i="1"/>
  <c r="Q1694" i="1"/>
  <c r="P1695" i="1"/>
  <c r="O1695" i="1"/>
  <c r="L1695" i="1"/>
  <c r="K1695" i="1"/>
  <c r="J1695" i="1"/>
  <c r="M1695" i="1"/>
  <c r="N1695" i="1"/>
  <c r="R1695" i="1"/>
  <c r="Q1695" i="1"/>
  <c r="A1696" i="1"/>
  <c r="P1696" i="1"/>
  <c r="B1696" i="1"/>
  <c r="R1696" i="1"/>
  <c r="K1696" i="1"/>
  <c r="M1696" i="1"/>
  <c r="O1696" i="1"/>
  <c r="L1696" i="1"/>
  <c r="J1696" i="1"/>
  <c r="N1696" i="1"/>
  <c r="Q1696" i="1"/>
  <c r="K1697" i="1"/>
  <c r="J1697" i="1"/>
  <c r="M1697" i="1"/>
  <c r="N1697" i="1"/>
  <c r="P1697" i="1"/>
  <c r="O1697" i="1"/>
  <c r="R1697" i="1"/>
  <c r="L1697" i="1"/>
  <c r="Q1697" i="1"/>
  <c r="M1698" i="1"/>
  <c r="K1698" i="1"/>
  <c r="J1698" i="1"/>
  <c r="N1698" i="1"/>
  <c r="P1698" i="1"/>
  <c r="R1698" i="1"/>
  <c r="L1698" i="1"/>
  <c r="Q1698" i="1"/>
  <c r="O1698" i="1"/>
  <c r="B1699" i="1"/>
  <c r="P1699" i="1"/>
  <c r="K1699" i="1"/>
  <c r="J1699" i="1"/>
  <c r="Q1699" i="1"/>
  <c r="M1699" i="1"/>
  <c r="L1699" i="1"/>
  <c r="N1699" i="1"/>
  <c r="O1699" i="1"/>
  <c r="R1699" i="1"/>
  <c r="A1699" i="1"/>
  <c r="L1700" i="1"/>
  <c r="Q1700" i="1"/>
  <c r="O1700" i="1"/>
  <c r="K1700" i="1"/>
  <c r="P1700" i="1"/>
  <c r="R1700" i="1"/>
  <c r="N1700" i="1"/>
  <c r="J1700" i="1"/>
  <c r="M1700" i="1"/>
  <c r="B1433" i="1"/>
  <c r="A1433" i="1"/>
  <c r="B1171" i="1"/>
  <c r="A1171" i="1"/>
  <c r="B1170" i="1"/>
  <c r="A1170" i="1"/>
  <c r="B1136" i="1"/>
  <c r="A1136" i="1"/>
  <c r="A1116" i="1"/>
  <c r="B1116" i="1"/>
  <c r="B1100" i="1"/>
  <c r="A1100" i="1"/>
  <c r="B963" i="1"/>
  <c r="A963" i="1"/>
  <c r="B921" i="1"/>
  <c r="A921" i="1"/>
  <c r="A1651" i="1"/>
  <c r="B1651" i="1"/>
  <c r="B1652" i="1"/>
  <c r="A1652" i="1"/>
  <c r="A1653" i="1"/>
  <c r="B1653" i="1"/>
  <c r="A1654" i="1"/>
  <c r="B1654" i="1"/>
  <c r="A1655" i="1"/>
  <c r="B1655" i="1"/>
  <c r="A1656" i="1"/>
  <c r="B1656" i="1"/>
  <c r="A1657" i="1"/>
  <c r="B1657" i="1"/>
  <c r="A1658" i="1"/>
  <c r="B1658" i="1"/>
  <c r="A1659" i="1"/>
  <c r="B1659" i="1"/>
  <c r="A1660" i="1"/>
  <c r="B1660" i="1"/>
  <c r="B1661" i="1"/>
  <c r="A1661" i="1"/>
  <c r="B1662" i="1"/>
  <c r="A1662" i="1"/>
  <c r="A1663" i="1"/>
  <c r="B1663" i="1"/>
  <c r="A1664" i="1"/>
  <c r="B1664" i="1"/>
  <c r="B1665" i="1"/>
  <c r="A1665" i="1"/>
  <c r="B1666" i="1"/>
  <c r="A1666" i="1"/>
  <c r="B1667" i="1"/>
  <c r="A1667" i="1"/>
  <c r="A1668" i="1"/>
  <c r="B1668" i="1"/>
  <c r="A1669" i="1"/>
  <c r="B1669" i="1"/>
  <c r="B1670" i="1"/>
  <c r="A1670" i="1"/>
  <c r="B1671" i="1"/>
  <c r="A1671" i="1"/>
  <c r="B1672" i="1"/>
  <c r="A1672" i="1"/>
  <c r="A1673" i="1"/>
  <c r="B1673" i="1"/>
  <c r="A1675" i="1"/>
  <c r="B1675" i="1"/>
  <c r="B1676" i="1"/>
  <c r="A1676" i="1"/>
  <c r="B1677" i="1"/>
  <c r="A1677" i="1"/>
  <c r="B1679" i="1"/>
  <c r="A1679" i="1"/>
  <c r="A1680" i="1"/>
  <c r="B1680" i="1"/>
  <c r="B1681" i="1"/>
  <c r="A1681" i="1"/>
  <c r="B1682" i="1"/>
  <c r="A1682" i="1"/>
  <c r="A1684" i="1"/>
  <c r="B1684" i="1"/>
  <c r="A1685" i="1"/>
  <c r="B1685" i="1"/>
  <c r="A1686" i="1"/>
  <c r="B1686" i="1"/>
  <c r="A1687" i="1"/>
  <c r="B1687" i="1"/>
  <c r="A1688" i="1"/>
  <c r="B1688" i="1"/>
  <c r="A1690" i="1"/>
  <c r="B1690" i="1"/>
  <c r="A1691" i="1"/>
  <c r="B1691" i="1"/>
  <c r="B1692" i="1"/>
  <c r="A1692" i="1"/>
  <c r="A1693" i="1"/>
  <c r="B1693" i="1"/>
  <c r="A1694" i="1"/>
  <c r="B1694" i="1"/>
  <c r="B1695" i="1"/>
  <c r="A1695" i="1"/>
  <c r="B1697" i="1"/>
  <c r="A1697" i="1"/>
  <c r="A1698" i="1"/>
  <c r="B1698" i="1"/>
  <c r="A1700" i="1"/>
  <c r="B1700" i="1"/>
  <c r="B1110" i="1"/>
  <c r="A1110" i="1"/>
  <c r="B1031" i="1"/>
  <c r="A1031" i="1"/>
  <c r="A1030" i="1"/>
  <c r="B1030" i="1"/>
  <c r="B1020" i="1"/>
  <c r="A1020" i="1"/>
  <c r="A1018" i="1"/>
  <c r="B1018" i="1"/>
  <c r="A1016" i="1"/>
  <c r="B1016" i="1"/>
  <c r="B982" i="1"/>
  <c r="A982" i="1"/>
  <c r="B979" i="1"/>
  <c r="A979" i="1"/>
  <c r="B1152" i="1"/>
  <c r="A1152" i="1"/>
  <c r="B1133" i="1"/>
  <c r="A1133" i="1"/>
  <c r="B1111" i="1"/>
  <c r="A1111" i="1"/>
  <c r="B1038" i="1"/>
  <c r="A1038" i="1"/>
  <c r="B987" i="1"/>
  <c r="A987" i="1"/>
  <c r="B960" i="1"/>
  <c r="A960" i="1"/>
  <c r="R1450" i="1"/>
  <c r="Q1450" i="1"/>
  <c r="P1450" i="1"/>
  <c r="O1450" i="1"/>
  <c r="N1450" i="1"/>
  <c r="M1450" i="1"/>
  <c r="L1450" i="1"/>
  <c r="K1450" i="1"/>
  <c r="J1450" i="1"/>
  <c r="A1450" i="1"/>
  <c r="B1450" i="1"/>
  <c r="R1449" i="1"/>
  <c r="Q1449" i="1"/>
  <c r="P1449" i="1"/>
  <c r="O1449" i="1"/>
  <c r="N1449" i="1"/>
  <c r="M1449" i="1"/>
  <c r="L1449" i="1"/>
  <c r="K1449" i="1"/>
  <c r="J1449" i="1"/>
  <c r="B1448" i="1"/>
  <c r="R1448" i="1"/>
  <c r="Q1448" i="1"/>
  <c r="N1448" i="1"/>
  <c r="M1448" i="1"/>
  <c r="L1448" i="1"/>
  <c r="K1448" i="1"/>
  <c r="J1448" i="1"/>
  <c r="O1448" i="1"/>
  <c r="A1448" i="1"/>
  <c r="P1448" i="1"/>
  <c r="R1447" i="1"/>
  <c r="Q1447" i="1"/>
  <c r="P1447" i="1"/>
  <c r="O1447" i="1"/>
  <c r="N1447" i="1"/>
  <c r="M1447" i="1"/>
  <c r="L1447" i="1"/>
  <c r="K1447" i="1"/>
  <c r="J1447" i="1"/>
  <c r="A1447" i="1"/>
  <c r="B1447" i="1"/>
  <c r="M1446" i="1"/>
  <c r="L1446" i="1"/>
  <c r="K1446" i="1"/>
  <c r="J1446" i="1"/>
  <c r="R1446" i="1"/>
  <c r="Q1446" i="1"/>
  <c r="B1446" i="1"/>
  <c r="P1446" i="1"/>
  <c r="A1446" i="1"/>
  <c r="O1446" i="1"/>
  <c r="N1446" i="1"/>
  <c r="K1445" i="1"/>
  <c r="J1445" i="1"/>
  <c r="R1445" i="1"/>
  <c r="Q1445" i="1"/>
  <c r="A1445" i="1"/>
  <c r="P1445" i="1"/>
  <c r="O1445" i="1"/>
  <c r="B1445" i="1"/>
  <c r="N1445" i="1"/>
  <c r="M1445" i="1"/>
  <c r="L1445" i="1"/>
  <c r="R1444" i="1"/>
  <c r="Q1444" i="1"/>
  <c r="P1444" i="1"/>
  <c r="O1444" i="1"/>
  <c r="N1444" i="1"/>
  <c r="M1444" i="1"/>
  <c r="K1444" i="1"/>
  <c r="J1444" i="1"/>
  <c r="L1444" i="1"/>
  <c r="R1443" i="1"/>
  <c r="Q1443" i="1"/>
  <c r="P1443" i="1"/>
  <c r="O1443" i="1"/>
  <c r="N1443" i="1"/>
  <c r="M1443" i="1"/>
  <c r="L1443" i="1"/>
  <c r="J1443" i="1"/>
  <c r="K1443" i="1"/>
  <c r="R1442" i="1"/>
  <c r="Q1442" i="1"/>
  <c r="P1442" i="1"/>
  <c r="O1442" i="1"/>
  <c r="N1442" i="1"/>
  <c r="M1442" i="1"/>
  <c r="L1442" i="1"/>
  <c r="K1442" i="1"/>
  <c r="J1442" i="1"/>
  <c r="J1441" i="1"/>
  <c r="R1441" i="1"/>
  <c r="P1441" i="1"/>
  <c r="K1441" i="1"/>
  <c r="L1441" i="1"/>
  <c r="M1441" i="1"/>
  <c r="N1441" i="1"/>
  <c r="O1441" i="1"/>
  <c r="Q1441" i="1"/>
  <c r="Q1440" i="1"/>
  <c r="P1440" i="1"/>
  <c r="O1440" i="1"/>
  <c r="N1440" i="1"/>
  <c r="M1440" i="1"/>
  <c r="L1440" i="1"/>
  <c r="K1440" i="1"/>
  <c r="J1440" i="1"/>
  <c r="R1440" i="1"/>
  <c r="R1439" i="1"/>
  <c r="Q1439" i="1"/>
  <c r="B1439" i="1"/>
  <c r="J1439" i="1"/>
  <c r="K1439" i="1"/>
  <c r="L1439" i="1"/>
  <c r="M1439" i="1"/>
  <c r="N1439" i="1"/>
  <c r="O1439" i="1"/>
  <c r="P1439" i="1"/>
  <c r="P1438" i="1"/>
  <c r="O1438" i="1"/>
  <c r="N1438" i="1"/>
  <c r="M1438" i="1"/>
  <c r="L1438" i="1"/>
  <c r="K1438" i="1"/>
  <c r="J1438" i="1"/>
  <c r="R1438" i="1"/>
  <c r="B1438" i="1"/>
  <c r="Q1438" i="1"/>
  <c r="P1437" i="1"/>
  <c r="O1437" i="1"/>
  <c r="N1437" i="1"/>
  <c r="M1437" i="1"/>
  <c r="L1437" i="1"/>
  <c r="K1437" i="1"/>
  <c r="J1437" i="1"/>
  <c r="R1437" i="1"/>
  <c r="Q1437" i="1"/>
  <c r="Q1436" i="1"/>
  <c r="P1436" i="1"/>
  <c r="O1436" i="1"/>
  <c r="N1436" i="1"/>
  <c r="M1436" i="1"/>
  <c r="L1436" i="1"/>
  <c r="K1436" i="1"/>
  <c r="J1436" i="1"/>
  <c r="R1436" i="1"/>
  <c r="P1435" i="1"/>
  <c r="N1435" i="1"/>
  <c r="M1435" i="1"/>
  <c r="L1435" i="1"/>
  <c r="K1435" i="1"/>
  <c r="J1435" i="1"/>
  <c r="O1435" i="1"/>
  <c r="Q1435" i="1"/>
  <c r="R1435" i="1"/>
  <c r="R1434" i="1"/>
  <c r="Q1434" i="1"/>
  <c r="P1434" i="1"/>
  <c r="O1434" i="1"/>
  <c r="N1434" i="1"/>
  <c r="M1434" i="1"/>
  <c r="L1434" i="1"/>
  <c r="K1434" i="1"/>
  <c r="A1434" i="1"/>
  <c r="B1434" i="1"/>
  <c r="J1434" i="1"/>
  <c r="M1433" i="1"/>
  <c r="R1433" i="1"/>
  <c r="P1433" i="1"/>
  <c r="O1433" i="1"/>
  <c r="N1433" i="1"/>
  <c r="Q1433" i="1"/>
  <c r="L1433" i="1"/>
  <c r="K1433" i="1"/>
  <c r="J1433" i="1"/>
  <c r="O1432" i="1"/>
  <c r="R1432" i="1"/>
  <c r="Q1432" i="1"/>
  <c r="P1432" i="1"/>
  <c r="B1432" i="1"/>
  <c r="N1432" i="1"/>
  <c r="M1432" i="1"/>
  <c r="L1432" i="1"/>
  <c r="K1432" i="1"/>
  <c r="J1432" i="1"/>
  <c r="P1431" i="1"/>
  <c r="R1431" i="1"/>
  <c r="Q1431" i="1"/>
  <c r="O1431" i="1"/>
  <c r="L1431" i="1"/>
  <c r="K1431" i="1"/>
  <c r="J1431" i="1"/>
  <c r="N1431" i="1"/>
  <c r="M1431" i="1"/>
  <c r="R1430" i="1"/>
  <c r="Q1430" i="1"/>
  <c r="P1430" i="1"/>
  <c r="O1430" i="1"/>
  <c r="N1430" i="1"/>
  <c r="M1430" i="1"/>
  <c r="L1430" i="1"/>
  <c r="K1430" i="1"/>
  <c r="J1430" i="1"/>
  <c r="N1429" i="1"/>
  <c r="R1429" i="1"/>
  <c r="Q1429" i="1"/>
  <c r="P1429" i="1"/>
  <c r="O1429" i="1"/>
  <c r="M1429" i="1"/>
  <c r="L1429" i="1"/>
  <c r="K1429" i="1"/>
  <c r="J1429" i="1"/>
  <c r="Q1428" i="1"/>
  <c r="P1428" i="1"/>
  <c r="O1428" i="1"/>
  <c r="N1428" i="1"/>
  <c r="M1428" i="1"/>
  <c r="L1428" i="1"/>
  <c r="K1428" i="1"/>
  <c r="J1428" i="1"/>
  <c r="R1428" i="1"/>
  <c r="B1427" i="1"/>
  <c r="Q1427" i="1"/>
  <c r="P1427" i="1"/>
  <c r="O1427" i="1"/>
  <c r="N1427" i="1"/>
  <c r="M1427" i="1"/>
  <c r="L1427" i="1"/>
  <c r="K1427" i="1"/>
  <c r="J1427" i="1"/>
  <c r="R1427" i="1"/>
  <c r="R1426" i="1"/>
  <c r="Q1426" i="1"/>
  <c r="P1426" i="1"/>
  <c r="O1426" i="1"/>
  <c r="N1426" i="1"/>
  <c r="M1426" i="1"/>
  <c r="L1426" i="1"/>
  <c r="K1426" i="1"/>
  <c r="J1426" i="1"/>
  <c r="R1425" i="1"/>
  <c r="Q1425" i="1"/>
  <c r="P1425" i="1"/>
  <c r="N1425" i="1"/>
  <c r="M1425" i="1"/>
  <c r="L1425" i="1"/>
  <c r="K1425" i="1"/>
  <c r="J1425" i="1"/>
  <c r="O1425" i="1"/>
  <c r="N1424" i="1"/>
  <c r="M1424" i="1"/>
  <c r="L1424" i="1"/>
  <c r="K1424" i="1"/>
  <c r="J1424" i="1"/>
  <c r="R1424" i="1"/>
  <c r="Q1424" i="1"/>
  <c r="O1424" i="1"/>
  <c r="P1424" i="1"/>
  <c r="Q1423" i="1"/>
  <c r="P1423" i="1"/>
  <c r="O1423" i="1"/>
  <c r="N1423" i="1"/>
  <c r="M1423" i="1"/>
  <c r="L1423" i="1"/>
  <c r="K1423" i="1"/>
  <c r="J1423" i="1"/>
  <c r="R1423" i="1"/>
  <c r="N1422" i="1"/>
  <c r="M1422" i="1"/>
  <c r="L1422" i="1"/>
  <c r="K1422" i="1"/>
  <c r="J1422" i="1"/>
  <c r="O1422" i="1"/>
  <c r="R1422" i="1"/>
  <c r="Q1422" i="1"/>
  <c r="P1422" i="1"/>
  <c r="B1421" i="1"/>
  <c r="Q1421" i="1"/>
  <c r="P1421" i="1"/>
  <c r="O1421" i="1"/>
  <c r="N1421" i="1"/>
  <c r="M1421" i="1"/>
  <c r="L1421" i="1"/>
  <c r="K1421" i="1"/>
  <c r="J1421" i="1"/>
  <c r="R1421" i="1"/>
  <c r="R1420" i="1"/>
  <c r="Q1420" i="1"/>
  <c r="P1420" i="1"/>
  <c r="O1420" i="1"/>
  <c r="N1420" i="1"/>
  <c r="M1420" i="1"/>
  <c r="K1420" i="1"/>
  <c r="J1420" i="1"/>
  <c r="L1420" i="1"/>
  <c r="B1419" i="1"/>
  <c r="K1419" i="1"/>
  <c r="R1419" i="1"/>
  <c r="Q1419" i="1"/>
  <c r="O1419" i="1"/>
  <c r="N1419" i="1"/>
  <c r="J1419" i="1"/>
  <c r="L1419" i="1"/>
  <c r="M1419" i="1"/>
  <c r="P1419" i="1"/>
  <c r="Q1418" i="1"/>
  <c r="O1418" i="1"/>
  <c r="M1418" i="1"/>
  <c r="K1418" i="1"/>
  <c r="J1418" i="1"/>
  <c r="L1418" i="1"/>
  <c r="N1418" i="1"/>
  <c r="P1418" i="1"/>
  <c r="R1418" i="1"/>
  <c r="L1417" i="1"/>
  <c r="P1417" i="1"/>
  <c r="N1417" i="1"/>
  <c r="K1417" i="1"/>
  <c r="R1417" i="1"/>
  <c r="M1417" i="1"/>
  <c r="O1417" i="1"/>
  <c r="Q1417" i="1"/>
  <c r="B1417" i="1"/>
  <c r="A1417" i="1"/>
  <c r="J1417" i="1"/>
  <c r="R1416" i="1"/>
  <c r="Q1416" i="1"/>
  <c r="P1416" i="1"/>
  <c r="N1416" i="1"/>
  <c r="M1416" i="1"/>
  <c r="L1416" i="1"/>
  <c r="K1416" i="1"/>
  <c r="J1416" i="1"/>
  <c r="O1416" i="1"/>
  <c r="L1415" i="1"/>
  <c r="K1415" i="1"/>
  <c r="J1415" i="1"/>
  <c r="R1415" i="1"/>
  <c r="Q1415" i="1"/>
  <c r="P1415" i="1"/>
  <c r="O1415" i="1"/>
  <c r="N1415" i="1"/>
  <c r="M1415" i="1"/>
  <c r="P1414" i="1"/>
  <c r="Q1414" i="1"/>
  <c r="R1414" i="1"/>
  <c r="N1414" i="1"/>
  <c r="O1414" i="1"/>
  <c r="M1414" i="1"/>
  <c r="L1414" i="1"/>
  <c r="K1414" i="1"/>
  <c r="J1414" i="1"/>
  <c r="L1413" i="1"/>
  <c r="K1413" i="1"/>
  <c r="J1413" i="1"/>
  <c r="B1413" i="1"/>
  <c r="A1413" i="1"/>
  <c r="R1413" i="1"/>
  <c r="Q1413" i="1"/>
  <c r="P1413" i="1"/>
  <c r="O1413" i="1"/>
  <c r="N1413" i="1"/>
  <c r="M1413" i="1"/>
  <c r="R1412" i="1"/>
  <c r="Q1412" i="1"/>
  <c r="P1412" i="1"/>
  <c r="O1412" i="1"/>
  <c r="N1412" i="1"/>
  <c r="M1412" i="1"/>
  <c r="L1412" i="1"/>
  <c r="K1412" i="1"/>
  <c r="J1412" i="1"/>
  <c r="B1412" i="1"/>
  <c r="A1412" i="1"/>
  <c r="R1411" i="1"/>
  <c r="Q1411" i="1"/>
  <c r="P1411" i="1"/>
  <c r="O1411" i="1"/>
  <c r="N1411" i="1"/>
  <c r="M1411" i="1"/>
  <c r="L1411" i="1"/>
  <c r="K1411" i="1"/>
  <c r="J1411" i="1"/>
  <c r="R1410" i="1"/>
  <c r="Q1410" i="1"/>
  <c r="P1410" i="1"/>
  <c r="O1410" i="1"/>
  <c r="N1410" i="1"/>
  <c r="K1410" i="1"/>
  <c r="J1410" i="1"/>
  <c r="B1410" i="1"/>
  <c r="M1410" i="1"/>
  <c r="L1410" i="1"/>
  <c r="J1409" i="1"/>
  <c r="K1409" i="1"/>
  <c r="L1409" i="1"/>
  <c r="M1409" i="1"/>
  <c r="N1409" i="1"/>
  <c r="O1409" i="1"/>
  <c r="P1409" i="1"/>
  <c r="Q1409" i="1"/>
  <c r="R1409" i="1"/>
  <c r="L1408" i="1"/>
  <c r="K1408" i="1"/>
  <c r="J1408" i="1"/>
  <c r="Q1408" i="1"/>
  <c r="R1408" i="1"/>
  <c r="N1408" i="1"/>
  <c r="O1408" i="1"/>
  <c r="P1408" i="1"/>
  <c r="M1408" i="1"/>
  <c r="R1407" i="1"/>
  <c r="Q1407" i="1"/>
  <c r="P1407" i="1"/>
  <c r="O1407" i="1"/>
  <c r="N1407" i="1"/>
  <c r="J1407" i="1"/>
  <c r="K1407" i="1"/>
  <c r="L1407" i="1"/>
  <c r="M1407" i="1"/>
  <c r="P1406" i="1"/>
  <c r="O1406" i="1"/>
  <c r="N1406" i="1"/>
  <c r="M1406" i="1"/>
  <c r="L1406" i="1"/>
  <c r="K1406" i="1"/>
  <c r="R1406" i="1"/>
  <c r="Q1406" i="1"/>
  <c r="J1406" i="1"/>
  <c r="P1405" i="1"/>
  <c r="O1405" i="1"/>
  <c r="N1405" i="1"/>
  <c r="M1405" i="1"/>
  <c r="L1405" i="1"/>
  <c r="K1405" i="1"/>
  <c r="J1405" i="1"/>
  <c r="R1405" i="1"/>
  <c r="Q1405" i="1"/>
  <c r="R1404" i="1"/>
  <c r="Q1404" i="1"/>
  <c r="P1404" i="1"/>
  <c r="O1404" i="1"/>
  <c r="N1404" i="1"/>
  <c r="K1404" i="1"/>
  <c r="M1404" i="1"/>
  <c r="L1404" i="1"/>
  <c r="J1404" i="1"/>
  <c r="B1403" i="1"/>
  <c r="N1403" i="1"/>
  <c r="M1403" i="1"/>
  <c r="L1403" i="1"/>
  <c r="K1403" i="1"/>
  <c r="J1403" i="1"/>
  <c r="R1403" i="1"/>
  <c r="Q1403" i="1"/>
  <c r="P1403" i="1"/>
  <c r="O1403" i="1"/>
  <c r="B1402" i="1"/>
  <c r="O1402" i="1"/>
  <c r="N1402" i="1"/>
  <c r="M1402" i="1"/>
  <c r="L1402" i="1"/>
  <c r="J1402" i="1"/>
  <c r="K1402" i="1"/>
  <c r="P1402" i="1"/>
  <c r="R1402" i="1"/>
  <c r="Q1402" i="1"/>
  <c r="R1401" i="1"/>
  <c r="Q1401" i="1"/>
  <c r="P1401" i="1"/>
  <c r="N1401" i="1"/>
  <c r="M1401" i="1"/>
  <c r="L1401" i="1"/>
  <c r="K1401" i="1"/>
  <c r="J1401" i="1"/>
  <c r="O1401" i="1"/>
  <c r="P1192" i="1"/>
  <c r="K1192" i="1"/>
  <c r="M1192" i="1"/>
  <c r="J1192" i="1"/>
  <c r="L1192" i="1"/>
  <c r="N1192" i="1"/>
  <c r="B1192" i="1"/>
  <c r="O1192" i="1"/>
  <c r="A1192" i="1"/>
  <c r="J1191" i="1"/>
  <c r="R1191" i="1"/>
  <c r="O1191" i="1"/>
  <c r="Q1191" i="1"/>
  <c r="M1191" i="1"/>
  <c r="K1191" i="1"/>
  <c r="P1191" i="1"/>
  <c r="L1191" i="1"/>
  <c r="N1191" i="1"/>
  <c r="R1189" i="1"/>
  <c r="K1189" i="1"/>
  <c r="M1189" i="1"/>
  <c r="Q1189" i="1"/>
  <c r="L1189" i="1"/>
  <c r="O1189" i="1"/>
  <c r="N1189" i="1"/>
  <c r="P1189" i="1"/>
  <c r="J1189" i="1"/>
  <c r="P1188" i="1"/>
  <c r="L1188" i="1"/>
  <c r="K1188" i="1"/>
  <c r="M1188" i="1"/>
  <c r="O1188" i="1"/>
  <c r="R1188" i="1"/>
  <c r="N1188" i="1"/>
  <c r="J1188" i="1"/>
  <c r="Q1188" i="1"/>
  <c r="B1187" i="1"/>
  <c r="O1187" i="1"/>
  <c r="J1187" i="1"/>
  <c r="K1187" i="1"/>
  <c r="A1187" i="1"/>
  <c r="R1187" i="1"/>
  <c r="P1187" i="1"/>
  <c r="M1187" i="1"/>
  <c r="Q1187" i="1"/>
  <c r="N1187" i="1"/>
  <c r="L1187" i="1"/>
  <c r="P1186" i="1"/>
  <c r="N1186" i="1"/>
  <c r="L1186" i="1"/>
  <c r="K1186" i="1"/>
  <c r="J1186" i="1"/>
  <c r="M1186" i="1"/>
  <c r="R1186" i="1"/>
  <c r="Q1186" i="1"/>
  <c r="O1186" i="1"/>
  <c r="P1185" i="1"/>
  <c r="K1185" i="1"/>
  <c r="O1185" i="1"/>
  <c r="M1185" i="1"/>
  <c r="R1185" i="1"/>
  <c r="N1185" i="1"/>
  <c r="L1185" i="1"/>
  <c r="J1185" i="1"/>
  <c r="Q1185" i="1"/>
  <c r="O1184" i="1"/>
  <c r="L1184" i="1"/>
  <c r="M1184" i="1"/>
  <c r="J1184" i="1"/>
  <c r="Q1184" i="1"/>
  <c r="P1184" i="1"/>
  <c r="R1184" i="1"/>
  <c r="N1184" i="1"/>
  <c r="K1184" i="1"/>
  <c r="L1183" i="1"/>
  <c r="J1183" i="1"/>
  <c r="M1183" i="1"/>
  <c r="R1183" i="1"/>
  <c r="O1183" i="1"/>
  <c r="N1183" i="1"/>
  <c r="K1183" i="1"/>
  <c r="P1183" i="1"/>
  <c r="Q1183" i="1"/>
  <c r="B1182" i="1"/>
  <c r="Q1182" i="1"/>
  <c r="N1182" i="1"/>
  <c r="K1182" i="1"/>
  <c r="L1182" i="1"/>
  <c r="O1182" i="1"/>
  <c r="R1182" i="1"/>
  <c r="J1182" i="1"/>
  <c r="M1182" i="1"/>
  <c r="P1182" i="1"/>
  <c r="J1181" i="1"/>
  <c r="L1181" i="1"/>
  <c r="P1181" i="1"/>
  <c r="O1181" i="1"/>
  <c r="Q1181" i="1"/>
  <c r="R1181" i="1"/>
  <c r="K1181" i="1"/>
  <c r="N1181" i="1"/>
  <c r="M1181" i="1"/>
  <c r="B1180" i="1"/>
  <c r="N1180" i="1"/>
  <c r="K1180" i="1"/>
  <c r="J1180" i="1"/>
  <c r="L1180" i="1"/>
  <c r="A1180" i="1"/>
  <c r="O1180" i="1"/>
  <c r="Q1180" i="1"/>
  <c r="P1180" i="1"/>
  <c r="R1180" i="1"/>
  <c r="M1180" i="1"/>
  <c r="O1179" i="1"/>
  <c r="M1179" i="1"/>
  <c r="J1179" i="1"/>
  <c r="N1179" i="1"/>
  <c r="R1179" i="1"/>
  <c r="L1179" i="1"/>
  <c r="K1179" i="1"/>
  <c r="Q1179" i="1"/>
  <c r="P1179" i="1"/>
  <c r="B1178" i="1"/>
  <c r="N1178" i="1"/>
  <c r="P1178" i="1"/>
  <c r="L1178" i="1"/>
  <c r="K1178" i="1"/>
  <c r="Q1178" i="1"/>
  <c r="R1178" i="1"/>
  <c r="M1178" i="1"/>
  <c r="A1178" i="1"/>
  <c r="J1178" i="1"/>
  <c r="O1178" i="1"/>
  <c r="Q1177" i="1"/>
  <c r="P1177" i="1"/>
  <c r="R1177" i="1"/>
  <c r="B1138" i="1"/>
  <c r="A1138" i="1"/>
  <c r="A1137" i="1"/>
  <c r="B1137" i="1"/>
  <c r="B1120" i="1"/>
  <c r="A1120" i="1"/>
  <c r="B1080" i="1"/>
  <c r="A1080" i="1"/>
  <c r="B1041" i="1"/>
  <c r="A1041" i="1"/>
  <c r="A1040" i="1"/>
  <c r="B1040" i="1"/>
  <c r="B965" i="1"/>
  <c r="A965" i="1"/>
  <c r="B964" i="1"/>
  <c r="A964" i="1"/>
  <c r="A949" i="1"/>
  <c r="B949" i="1"/>
  <c r="B1449" i="1"/>
  <c r="A1449" i="1"/>
  <c r="B1443" i="1"/>
  <c r="A1443" i="1"/>
  <c r="B1442" i="1"/>
  <c r="A1442" i="1"/>
  <c r="A1440" i="1"/>
  <c r="B1440" i="1"/>
  <c r="B1422" i="1"/>
  <c r="A1422" i="1"/>
  <c r="B1416" i="1"/>
  <c r="A1416" i="1"/>
  <c r="R1193" i="1"/>
  <c r="Q1193" i="1"/>
  <c r="P1193" i="1"/>
  <c r="O1193" i="1"/>
  <c r="N1193" i="1"/>
  <c r="M1193" i="1"/>
  <c r="L1193" i="1"/>
  <c r="K1193" i="1"/>
  <c r="J1193" i="1"/>
  <c r="R1192" i="1"/>
  <c r="Q1192" i="1"/>
  <c r="O1177" i="1"/>
  <c r="N1177" i="1"/>
  <c r="M1177" i="1"/>
  <c r="B1097" i="1"/>
  <c r="A1097" i="1"/>
  <c r="A1027" i="1"/>
  <c r="B1027" i="1"/>
  <c r="B990" i="1"/>
  <c r="A990" i="1"/>
  <c r="B954" i="1"/>
  <c r="A954" i="1"/>
  <c r="A952" i="1"/>
  <c r="B952" i="1"/>
  <c r="A951" i="1"/>
  <c r="B951" i="1"/>
  <c r="A950" i="1"/>
  <c r="B950" i="1"/>
  <c r="A1193" i="1"/>
  <c r="B1193" i="1"/>
  <c r="B1191" i="1"/>
  <c r="A1191" i="1"/>
  <c r="B1189" i="1"/>
  <c r="A1189" i="1"/>
  <c r="A1188" i="1"/>
  <c r="B1188" i="1"/>
  <c r="B1186" i="1"/>
  <c r="A1186" i="1"/>
  <c r="A1185" i="1"/>
  <c r="B1185" i="1"/>
  <c r="B1184" i="1"/>
  <c r="A1184" i="1"/>
  <c r="B1183" i="1"/>
  <c r="A1183" i="1"/>
  <c r="A1181" i="1"/>
  <c r="B1181" i="1"/>
  <c r="B1179" i="1"/>
  <c r="A1179" i="1"/>
  <c r="B1177" i="1"/>
  <c r="A1177" i="1"/>
  <c r="J1177" i="1"/>
  <c r="K1177" i="1"/>
  <c r="L1177" i="1"/>
  <c r="A1176" i="1"/>
  <c r="M1176" i="1"/>
  <c r="N1176" i="1"/>
  <c r="J1176" i="1"/>
  <c r="O1176" i="1"/>
  <c r="B1176" i="1"/>
  <c r="P1176" i="1"/>
  <c r="Q1176" i="1"/>
  <c r="R1176" i="1"/>
  <c r="K1176" i="1"/>
  <c r="L1176" i="1"/>
  <c r="R1175" i="1"/>
  <c r="P1175" i="1"/>
  <c r="O1175" i="1"/>
  <c r="N1175" i="1"/>
  <c r="M1175" i="1"/>
  <c r="L1175" i="1"/>
  <c r="K1175" i="1"/>
  <c r="J1175" i="1"/>
  <c r="A1175" i="1"/>
  <c r="B1175" i="1"/>
  <c r="Q1175" i="1"/>
  <c r="R1174" i="1"/>
  <c r="Q1174" i="1"/>
  <c r="P1174" i="1"/>
  <c r="O1174" i="1"/>
  <c r="N1174" i="1"/>
  <c r="M1174" i="1"/>
  <c r="L1174" i="1"/>
  <c r="K1174" i="1"/>
  <c r="B1174" i="1"/>
  <c r="J1174" i="1"/>
  <c r="A1174" i="1"/>
  <c r="J1173" i="1"/>
  <c r="L1173" i="1"/>
  <c r="R1173" i="1"/>
  <c r="Q1173" i="1"/>
  <c r="P1173" i="1"/>
  <c r="K1173" i="1"/>
  <c r="B1173" i="1"/>
  <c r="O1173" i="1"/>
  <c r="N1173" i="1"/>
  <c r="M1173" i="1"/>
  <c r="O1172" i="1"/>
  <c r="K1172" i="1"/>
  <c r="L1172" i="1"/>
  <c r="M1172" i="1"/>
  <c r="N1172" i="1"/>
  <c r="P1172" i="1"/>
  <c r="Q1172" i="1"/>
  <c r="R1172" i="1"/>
  <c r="A1172" i="1"/>
  <c r="J1172" i="1"/>
  <c r="B1172" i="1"/>
  <c r="P1171" i="1"/>
  <c r="O1171" i="1"/>
  <c r="R1171" i="1"/>
  <c r="K1171" i="1"/>
  <c r="M1171" i="1"/>
  <c r="L1171" i="1"/>
  <c r="Q1171" i="1"/>
  <c r="J1171" i="1"/>
  <c r="N1171" i="1"/>
  <c r="Q1170" i="1"/>
  <c r="P1170" i="1"/>
  <c r="O1170" i="1"/>
  <c r="N1170" i="1"/>
  <c r="M1170" i="1"/>
  <c r="L1170" i="1"/>
  <c r="J1170" i="1"/>
  <c r="K1170" i="1"/>
  <c r="R1170" i="1"/>
  <c r="R1169" i="1"/>
  <c r="Q1169" i="1"/>
  <c r="P1169" i="1"/>
  <c r="O1169" i="1"/>
  <c r="A1169" i="1"/>
  <c r="J1169" i="1"/>
  <c r="L1169" i="1"/>
  <c r="M1169" i="1"/>
  <c r="B1169" i="1"/>
  <c r="K1169" i="1"/>
  <c r="N1169" i="1"/>
  <c r="R1168" i="1"/>
  <c r="Q1168" i="1"/>
  <c r="P1168" i="1"/>
  <c r="O1168" i="1"/>
  <c r="N1168" i="1"/>
  <c r="M1168" i="1"/>
  <c r="L1168" i="1"/>
  <c r="K1168" i="1"/>
  <c r="J1168" i="1"/>
  <c r="B1168" i="1"/>
  <c r="R1167" i="1"/>
  <c r="Q1167" i="1"/>
  <c r="P1167" i="1"/>
  <c r="O1167" i="1"/>
  <c r="N1167" i="1"/>
  <c r="M1167" i="1"/>
  <c r="L1167" i="1"/>
  <c r="K1167" i="1"/>
  <c r="J1167" i="1"/>
  <c r="A1167" i="1"/>
  <c r="B1167" i="1"/>
  <c r="R1166" i="1"/>
  <c r="Q1166" i="1"/>
  <c r="P1166" i="1"/>
  <c r="O1166" i="1"/>
  <c r="N1166" i="1"/>
  <c r="M1166" i="1"/>
  <c r="L1166" i="1"/>
  <c r="K1166" i="1"/>
  <c r="J1166" i="1"/>
  <c r="B1166" i="1"/>
  <c r="A1166" i="1"/>
  <c r="R1165" i="1"/>
  <c r="Q1165" i="1"/>
  <c r="P1165" i="1"/>
  <c r="O1165" i="1"/>
  <c r="N1165" i="1"/>
  <c r="M1165" i="1"/>
  <c r="L1165" i="1"/>
  <c r="K1165" i="1"/>
  <c r="J1165" i="1"/>
  <c r="B1165" i="1"/>
  <c r="M1164" i="1"/>
  <c r="L1164" i="1"/>
  <c r="K1164" i="1"/>
  <c r="J1164" i="1"/>
  <c r="R1164" i="1"/>
  <c r="B1164" i="1"/>
  <c r="A1164" i="1"/>
  <c r="Q1164" i="1"/>
  <c r="P1164" i="1"/>
  <c r="O1164" i="1"/>
  <c r="N1164" i="1"/>
  <c r="K1163" i="1"/>
  <c r="J1163" i="1"/>
  <c r="Q1163" i="1"/>
  <c r="P1163" i="1"/>
  <c r="M1163" i="1"/>
  <c r="O1163" i="1"/>
  <c r="N1163" i="1"/>
  <c r="B1163" i="1"/>
  <c r="R1163" i="1"/>
  <c r="L1163" i="1"/>
  <c r="A1163" i="1"/>
  <c r="B1162" i="1"/>
  <c r="Q1162" i="1"/>
  <c r="P1162" i="1"/>
  <c r="R1162" i="1"/>
  <c r="O1162" i="1"/>
  <c r="N1162" i="1"/>
  <c r="M1162" i="1"/>
  <c r="L1162" i="1"/>
  <c r="K1162" i="1"/>
  <c r="J1162" i="1"/>
  <c r="A1162" i="1"/>
  <c r="L1161" i="1"/>
  <c r="J1161" i="1"/>
  <c r="R1161" i="1"/>
  <c r="Q1161" i="1"/>
  <c r="P1161" i="1"/>
  <c r="K1161" i="1"/>
  <c r="O1161" i="1"/>
  <c r="N1161" i="1"/>
  <c r="M1161" i="1"/>
  <c r="B1161" i="1"/>
  <c r="A1161" i="1"/>
  <c r="P1160" i="1"/>
  <c r="R1160" i="1"/>
  <c r="Q1160" i="1"/>
  <c r="O1160" i="1"/>
  <c r="N1160" i="1"/>
  <c r="M1160" i="1"/>
  <c r="L1160" i="1"/>
  <c r="K1160" i="1"/>
  <c r="J1160" i="1"/>
  <c r="K1159" i="1"/>
  <c r="J1159" i="1"/>
  <c r="L1159" i="1"/>
  <c r="R1159" i="1"/>
  <c r="Q1159" i="1"/>
  <c r="P1159" i="1"/>
  <c r="O1159" i="1"/>
  <c r="N1159" i="1"/>
  <c r="M1159" i="1"/>
  <c r="R1158" i="1"/>
  <c r="Q1158" i="1"/>
  <c r="P1158" i="1"/>
  <c r="O1158" i="1"/>
  <c r="N1158" i="1"/>
  <c r="M1158" i="1"/>
  <c r="L1158" i="1"/>
  <c r="B1158" i="1"/>
  <c r="K1158" i="1"/>
  <c r="A1158" i="1"/>
  <c r="J1158" i="1"/>
  <c r="R1157" i="1"/>
  <c r="Q1157" i="1"/>
  <c r="P1157" i="1"/>
  <c r="O1157" i="1"/>
  <c r="N1157" i="1"/>
  <c r="M1157" i="1"/>
  <c r="L1157" i="1"/>
  <c r="B1157" i="1"/>
  <c r="K1157" i="1"/>
  <c r="J1157" i="1"/>
  <c r="J1156" i="1"/>
  <c r="M1156" i="1"/>
  <c r="R1156" i="1"/>
  <c r="O1156" i="1"/>
  <c r="N1156" i="1"/>
  <c r="L1156" i="1"/>
  <c r="K1156" i="1"/>
  <c r="P1156" i="1"/>
  <c r="Q1156" i="1"/>
  <c r="K1155" i="1"/>
  <c r="N1155" i="1"/>
  <c r="R1155" i="1"/>
  <c r="Q1155" i="1"/>
  <c r="O1155" i="1"/>
  <c r="P1155" i="1"/>
  <c r="J1155" i="1"/>
  <c r="L1155" i="1"/>
  <c r="M1155" i="1"/>
  <c r="M1154" i="1"/>
  <c r="N1154" i="1"/>
  <c r="P1154" i="1"/>
  <c r="Q1154" i="1"/>
  <c r="R1154" i="1"/>
  <c r="J1154" i="1"/>
  <c r="K1154" i="1"/>
  <c r="L1154" i="1"/>
  <c r="O1154" i="1"/>
  <c r="B1154" i="1"/>
  <c r="K1153" i="1"/>
  <c r="L1153" i="1"/>
  <c r="M1153" i="1"/>
  <c r="J1153" i="1"/>
  <c r="O1153" i="1"/>
  <c r="P1153" i="1"/>
  <c r="Q1153" i="1"/>
  <c r="R1153" i="1"/>
  <c r="N1153" i="1"/>
  <c r="O1152" i="1"/>
  <c r="K1152" i="1"/>
  <c r="J1152" i="1"/>
  <c r="P1152" i="1"/>
  <c r="N1152" i="1"/>
  <c r="Q1152" i="1"/>
  <c r="R1152" i="1"/>
  <c r="M1152" i="1"/>
  <c r="L1152" i="1"/>
  <c r="K1151" i="1"/>
  <c r="J1151" i="1"/>
  <c r="R1151" i="1"/>
  <c r="Q1151" i="1"/>
  <c r="P1151" i="1"/>
  <c r="O1151" i="1"/>
  <c r="N1151" i="1"/>
  <c r="M1151" i="1"/>
  <c r="L1151" i="1"/>
  <c r="B1150" i="1"/>
  <c r="R1150" i="1"/>
  <c r="J1150" i="1"/>
  <c r="K1150" i="1"/>
  <c r="L1150" i="1"/>
  <c r="M1150" i="1"/>
  <c r="N1150" i="1"/>
  <c r="O1150" i="1"/>
  <c r="P1150" i="1"/>
  <c r="Q1150" i="1"/>
  <c r="M1149" i="1"/>
  <c r="J1149" i="1"/>
  <c r="K1149" i="1"/>
  <c r="L1149" i="1"/>
  <c r="R1149" i="1"/>
  <c r="Q1149" i="1"/>
  <c r="P1149" i="1"/>
  <c r="N1149" i="1"/>
  <c r="O1149" i="1"/>
  <c r="R1148" i="1"/>
  <c r="M1148" i="1"/>
  <c r="L1148" i="1"/>
  <c r="K1148" i="1"/>
  <c r="J1148" i="1"/>
  <c r="N1148" i="1"/>
  <c r="O1148" i="1"/>
  <c r="P1148" i="1"/>
  <c r="Q1148" i="1"/>
  <c r="Q1147" i="1"/>
  <c r="P1147" i="1"/>
  <c r="O1147" i="1"/>
  <c r="N1147" i="1"/>
  <c r="M1147" i="1"/>
  <c r="L1147" i="1"/>
  <c r="K1147" i="1"/>
  <c r="J1147" i="1"/>
  <c r="R1147" i="1"/>
  <c r="N1146" i="1"/>
  <c r="O1146" i="1"/>
  <c r="R1146" i="1"/>
  <c r="Q1146" i="1"/>
  <c r="P1146" i="1"/>
  <c r="J1146" i="1"/>
  <c r="M1146" i="1"/>
  <c r="L1146" i="1"/>
  <c r="K1146" i="1"/>
  <c r="O1145" i="1"/>
  <c r="P1145" i="1"/>
  <c r="Q1145" i="1"/>
  <c r="B1145" i="1"/>
  <c r="K1145" i="1"/>
  <c r="J1145" i="1"/>
  <c r="L1145" i="1"/>
  <c r="R1145" i="1"/>
  <c r="M1145" i="1"/>
  <c r="N1145" i="1"/>
  <c r="J1144" i="1"/>
  <c r="N1144" i="1"/>
  <c r="L1144" i="1"/>
  <c r="B1144" i="1"/>
  <c r="R1144" i="1"/>
  <c r="Q1144" i="1"/>
  <c r="O1144" i="1"/>
  <c r="P1144" i="1"/>
  <c r="M1144" i="1"/>
  <c r="K1144" i="1"/>
  <c r="N1143" i="1"/>
  <c r="R1143" i="1"/>
  <c r="Q1143" i="1"/>
  <c r="P1143" i="1"/>
  <c r="O1143" i="1"/>
  <c r="M1143" i="1"/>
  <c r="L1143" i="1"/>
  <c r="K1143" i="1"/>
  <c r="J1143" i="1"/>
  <c r="P1142" i="1"/>
  <c r="L1142" i="1"/>
  <c r="M1142" i="1"/>
  <c r="N1142" i="1"/>
  <c r="O1142" i="1"/>
  <c r="B1142" i="1"/>
  <c r="A1142" i="1"/>
  <c r="J1142" i="1"/>
  <c r="K1142" i="1"/>
  <c r="R1142" i="1"/>
  <c r="Q1142" i="1"/>
  <c r="N1141" i="1"/>
  <c r="A1141" i="1"/>
  <c r="M1141" i="1"/>
  <c r="L1141" i="1"/>
  <c r="K1141" i="1"/>
  <c r="B1141" i="1"/>
  <c r="J1141" i="1"/>
  <c r="R1141" i="1"/>
  <c r="Q1141" i="1"/>
  <c r="P1141" i="1"/>
  <c r="O1141" i="1"/>
  <c r="L1140" i="1"/>
  <c r="N1140" i="1"/>
  <c r="M1140" i="1"/>
  <c r="J1140" i="1"/>
  <c r="K1140" i="1"/>
  <c r="R1140" i="1"/>
  <c r="Q1140" i="1"/>
  <c r="P1140" i="1"/>
  <c r="O1140" i="1"/>
  <c r="N1139" i="1"/>
  <c r="M1139" i="1"/>
  <c r="L1139" i="1"/>
  <c r="K1139" i="1"/>
  <c r="J1139" i="1"/>
  <c r="R1139" i="1"/>
  <c r="Q1139" i="1"/>
  <c r="P1139" i="1"/>
  <c r="O1139" i="1"/>
  <c r="R1138" i="1"/>
  <c r="Q1138" i="1"/>
  <c r="P1138" i="1"/>
  <c r="O1138" i="1"/>
  <c r="N1138" i="1"/>
  <c r="M1138" i="1"/>
  <c r="L1138" i="1"/>
  <c r="K1138" i="1"/>
  <c r="J1138" i="1"/>
  <c r="N1137" i="1"/>
  <c r="M1137" i="1"/>
  <c r="L1137" i="1"/>
  <c r="K1137" i="1"/>
  <c r="J1137" i="1"/>
  <c r="R1137" i="1"/>
  <c r="Q1137" i="1"/>
  <c r="P1137" i="1"/>
  <c r="O1137" i="1"/>
  <c r="N1136" i="1"/>
  <c r="M1136" i="1"/>
  <c r="L1136" i="1"/>
  <c r="K1136" i="1"/>
  <c r="J1136" i="1"/>
  <c r="R1136" i="1"/>
  <c r="Q1136" i="1"/>
  <c r="P1136" i="1"/>
  <c r="O1136" i="1"/>
  <c r="B1135" i="1"/>
  <c r="A1135" i="1"/>
  <c r="R1135" i="1"/>
  <c r="Q1135" i="1"/>
  <c r="P1135" i="1"/>
  <c r="O1135" i="1"/>
  <c r="N1135" i="1"/>
  <c r="M1135" i="1"/>
  <c r="L1135" i="1"/>
  <c r="K1135" i="1"/>
  <c r="J1135" i="1"/>
  <c r="B1134" i="1"/>
  <c r="J1134" i="1"/>
  <c r="A1134" i="1"/>
  <c r="R1134" i="1"/>
  <c r="Q1134" i="1"/>
  <c r="P1134" i="1"/>
  <c r="O1134" i="1"/>
  <c r="N1134" i="1"/>
  <c r="M1134" i="1"/>
  <c r="L1134" i="1"/>
  <c r="K1134" i="1"/>
  <c r="J1133" i="1"/>
  <c r="R1133" i="1"/>
  <c r="Q1133" i="1"/>
  <c r="P1133" i="1"/>
  <c r="O1133" i="1"/>
  <c r="N1133" i="1"/>
  <c r="M1133" i="1"/>
  <c r="L1133" i="1"/>
  <c r="K1133" i="1"/>
  <c r="B1132" i="1"/>
  <c r="R1132" i="1"/>
  <c r="Q1132" i="1"/>
  <c r="P1132" i="1"/>
  <c r="O1132" i="1"/>
  <c r="N1132" i="1"/>
  <c r="M1132" i="1"/>
  <c r="L1132" i="1"/>
  <c r="K1132" i="1"/>
  <c r="J1132" i="1"/>
  <c r="R1131" i="1"/>
  <c r="Q1131" i="1"/>
  <c r="P1131" i="1"/>
  <c r="O1131" i="1"/>
  <c r="N1131" i="1"/>
  <c r="M1131" i="1"/>
  <c r="L1131" i="1"/>
  <c r="K1131" i="1"/>
  <c r="J1131" i="1"/>
  <c r="Q1130" i="1"/>
  <c r="R1130" i="1"/>
  <c r="P1130" i="1"/>
  <c r="O1130" i="1"/>
  <c r="N1130" i="1"/>
  <c r="M1130" i="1"/>
  <c r="L1130" i="1"/>
  <c r="K1130" i="1"/>
  <c r="J1130" i="1"/>
  <c r="P1129" i="1"/>
  <c r="R1129" i="1"/>
  <c r="M1129" i="1"/>
  <c r="N1129" i="1"/>
  <c r="O1129" i="1"/>
  <c r="Q1129" i="1"/>
  <c r="J1129" i="1"/>
  <c r="K1129" i="1"/>
  <c r="L1129" i="1"/>
  <c r="A1128" i="1"/>
  <c r="B1128" i="1"/>
  <c r="P1128" i="1"/>
  <c r="Q1128" i="1"/>
  <c r="R1128" i="1"/>
  <c r="J1128" i="1"/>
  <c r="K1128" i="1"/>
  <c r="L1128" i="1"/>
  <c r="M1128" i="1"/>
  <c r="N1128" i="1"/>
  <c r="O1128" i="1"/>
  <c r="M1127" i="1"/>
  <c r="N1127" i="1"/>
  <c r="O1127" i="1"/>
  <c r="P1127" i="1"/>
  <c r="J1127" i="1"/>
  <c r="L1127" i="1"/>
  <c r="Q1127" i="1"/>
  <c r="K1127" i="1"/>
  <c r="R1127" i="1"/>
  <c r="A1126" i="1"/>
  <c r="K1126" i="1"/>
  <c r="L1126" i="1"/>
  <c r="M1126" i="1"/>
  <c r="N1126" i="1"/>
  <c r="O1126" i="1"/>
  <c r="P1126" i="1"/>
  <c r="Q1126" i="1"/>
  <c r="R1126" i="1"/>
  <c r="J1126" i="1"/>
  <c r="N1125" i="1"/>
  <c r="M1125" i="1"/>
  <c r="L1125" i="1"/>
  <c r="K1125" i="1"/>
  <c r="J1125" i="1"/>
  <c r="R1125" i="1"/>
  <c r="Q1125" i="1"/>
  <c r="B1125" i="1"/>
  <c r="P1125" i="1"/>
  <c r="A1125" i="1"/>
  <c r="O1125" i="1"/>
  <c r="R1124" i="1"/>
  <c r="P1124" i="1"/>
  <c r="K1124" i="1"/>
  <c r="Q1124" i="1"/>
  <c r="O1124" i="1"/>
  <c r="L1124" i="1"/>
  <c r="M1124" i="1"/>
  <c r="N1124" i="1"/>
  <c r="B1124" i="1"/>
  <c r="J1124" i="1"/>
  <c r="A1124" i="1"/>
  <c r="K1123" i="1"/>
  <c r="L1123" i="1"/>
  <c r="M1123" i="1"/>
  <c r="A1123" i="1"/>
  <c r="O1123" i="1"/>
  <c r="N1123" i="1"/>
  <c r="P1123" i="1"/>
  <c r="Q1123" i="1"/>
  <c r="R1123" i="1"/>
  <c r="B1123" i="1"/>
  <c r="J1123" i="1"/>
  <c r="P1122" i="1"/>
  <c r="Q1122" i="1"/>
  <c r="B1122" i="1"/>
  <c r="L1122" i="1"/>
  <c r="O1122" i="1"/>
  <c r="N1122" i="1"/>
  <c r="M1122" i="1"/>
  <c r="K1122" i="1"/>
  <c r="J1122" i="1"/>
  <c r="R1122" i="1"/>
  <c r="B1121" i="1"/>
  <c r="P1121" i="1"/>
  <c r="Q1121" i="1"/>
  <c r="K1121" i="1"/>
  <c r="L1121" i="1"/>
  <c r="M1121" i="1"/>
  <c r="A1121" i="1"/>
  <c r="O1121" i="1"/>
  <c r="J1121" i="1"/>
  <c r="R1121" i="1"/>
  <c r="N1121" i="1"/>
  <c r="R1120" i="1"/>
  <c r="O1120" i="1"/>
  <c r="N1120" i="1"/>
  <c r="M1120" i="1"/>
  <c r="L1120" i="1"/>
  <c r="K1120" i="1"/>
  <c r="P1120" i="1"/>
  <c r="J1120" i="1"/>
  <c r="Q1120" i="1"/>
  <c r="R1119" i="1"/>
  <c r="Q1119" i="1"/>
  <c r="P1119" i="1"/>
  <c r="O1119" i="1"/>
  <c r="N1119" i="1"/>
  <c r="J1119" i="1"/>
  <c r="K1119" i="1"/>
  <c r="L1119" i="1"/>
  <c r="M1119" i="1"/>
  <c r="K1118" i="1"/>
  <c r="J1118" i="1"/>
  <c r="R1118" i="1"/>
  <c r="Q1118" i="1"/>
  <c r="P1118" i="1"/>
  <c r="O1118" i="1"/>
  <c r="N1118" i="1"/>
  <c r="M1118" i="1"/>
  <c r="L1118" i="1"/>
  <c r="B1117" i="1"/>
  <c r="M1117" i="1"/>
  <c r="J1117" i="1"/>
  <c r="R1117" i="1"/>
  <c r="Q1117" i="1"/>
  <c r="P1117" i="1"/>
  <c r="O1117" i="1"/>
  <c r="N1117" i="1"/>
  <c r="L1117" i="1"/>
  <c r="K1117" i="1"/>
  <c r="R1116" i="1"/>
  <c r="Q1116" i="1"/>
  <c r="P1116" i="1"/>
  <c r="O1116" i="1"/>
  <c r="N1116" i="1"/>
  <c r="M1116" i="1"/>
  <c r="L1116" i="1"/>
  <c r="K1116" i="1"/>
  <c r="J1116" i="1"/>
  <c r="B1115" i="1"/>
  <c r="R1115" i="1"/>
  <c r="Q1115" i="1"/>
  <c r="P1115" i="1"/>
  <c r="O1115" i="1"/>
  <c r="N1115" i="1"/>
  <c r="M1115" i="1"/>
  <c r="L1115" i="1"/>
  <c r="K1115" i="1"/>
  <c r="J1115" i="1"/>
  <c r="L1114" i="1"/>
  <c r="M1114" i="1"/>
  <c r="J1114" i="1"/>
  <c r="K1114" i="1"/>
  <c r="R1114" i="1"/>
  <c r="Q1114" i="1"/>
  <c r="P1114" i="1"/>
  <c r="O1114" i="1"/>
  <c r="N1114" i="1"/>
  <c r="M1113" i="1"/>
  <c r="B1113" i="1"/>
  <c r="P1113" i="1"/>
  <c r="L1113" i="1"/>
  <c r="Q1113" i="1"/>
  <c r="O1113" i="1"/>
  <c r="N1113" i="1"/>
  <c r="K1113" i="1"/>
  <c r="J1113" i="1"/>
  <c r="R1113" i="1"/>
  <c r="O1112" i="1"/>
  <c r="K1112" i="1"/>
  <c r="N1112" i="1"/>
  <c r="P1112" i="1"/>
  <c r="R1112" i="1"/>
  <c r="J1112" i="1"/>
  <c r="Q1112" i="1"/>
  <c r="M1112" i="1"/>
  <c r="L1112" i="1"/>
  <c r="Q1111" i="1"/>
  <c r="O1111" i="1"/>
  <c r="K1111" i="1"/>
  <c r="J1111" i="1"/>
  <c r="L1111" i="1"/>
  <c r="M1111" i="1"/>
  <c r="P1111" i="1"/>
  <c r="R1111" i="1"/>
  <c r="N1111" i="1"/>
  <c r="N1110" i="1"/>
  <c r="Q1110" i="1"/>
  <c r="M1110" i="1"/>
  <c r="J1110" i="1"/>
  <c r="O1110" i="1"/>
  <c r="R1110" i="1"/>
  <c r="K1110" i="1"/>
  <c r="P1110" i="1"/>
  <c r="L1110" i="1"/>
  <c r="J1109" i="1"/>
  <c r="K1109" i="1"/>
  <c r="P1109" i="1"/>
  <c r="R1109" i="1"/>
  <c r="Q1109" i="1"/>
  <c r="O1109" i="1"/>
  <c r="N1109" i="1"/>
  <c r="M1109" i="1"/>
  <c r="L1109" i="1"/>
  <c r="N1108" i="1"/>
  <c r="M1108" i="1"/>
  <c r="L1108" i="1"/>
  <c r="B1108" i="1"/>
  <c r="K1108" i="1"/>
  <c r="J1108" i="1"/>
  <c r="P1108" i="1"/>
  <c r="A1108" i="1"/>
  <c r="R1108" i="1"/>
  <c r="Q1108" i="1"/>
  <c r="O1108" i="1"/>
  <c r="R1107" i="1"/>
  <c r="Q1107" i="1"/>
  <c r="P1107" i="1"/>
  <c r="O1107" i="1"/>
  <c r="M1107" i="1"/>
  <c r="L1107" i="1"/>
  <c r="B1107" i="1"/>
  <c r="N1107" i="1"/>
  <c r="J1107" i="1"/>
  <c r="A1107" i="1"/>
  <c r="K1107" i="1"/>
  <c r="M1106" i="1"/>
  <c r="L1106" i="1"/>
  <c r="K1106" i="1"/>
  <c r="J1106" i="1"/>
  <c r="A1106" i="1"/>
  <c r="R1106" i="1"/>
  <c r="B1106" i="1"/>
  <c r="Q1106" i="1"/>
  <c r="P1106" i="1"/>
  <c r="O1106" i="1"/>
  <c r="N1106" i="1"/>
  <c r="N1105" i="1"/>
  <c r="M1105" i="1"/>
  <c r="L1105" i="1"/>
  <c r="K1105" i="1"/>
  <c r="J1105" i="1"/>
  <c r="R1105" i="1"/>
  <c r="A1105" i="1"/>
  <c r="O1105" i="1"/>
  <c r="Q1105" i="1"/>
  <c r="P1105" i="1"/>
  <c r="B1105" i="1"/>
  <c r="R1104" i="1"/>
  <c r="Q1104" i="1"/>
  <c r="O1104" i="1"/>
  <c r="M1104" i="1"/>
  <c r="N1104" i="1"/>
  <c r="P1104" i="1"/>
  <c r="B1104" i="1"/>
  <c r="L1104" i="1"/>
  <c r="J1104" i="1"/>
  <c r="K1104" i="1"/>
  <c r="A1104" i="1"/>
  <c r="R1103" i="1"/>
  <c r="L1103" i="1"/>
  <c r="P1103" i="1"/>
  <c r="O1103" i="1"/>
  <c r="N1103" i="1"/>
  <c r="M1103" i="1"/>
  <c r="B1103" i="1"/>
  <c r="K1103" i="1"/>
  <c r="J1103" i="1"/>
  <c r="Q1103" i="1"/>
  <c r="A1103" i="1"/>
  <c r="B1102" i="1"/>
  <c r="Q1102" i="1"/>
  <c r="R1102" i="1"/>
  <c r="O1102" i="1"/>
  <c r="L1102" i="1"/>
  <c r="M1102" i="1"/>
  <c r="K1102" i="1"/>
  <c r="N1102" i="1"/>
  <c r="P1102" i="1"/>
  <c r="J1102" i="1"/>
  <c r="Q1101" i="1"/>
  <c r="M1101" i="1"/>
  <c r="J1101" i="1"/>
  <c r="O1101" i="1"/>
  <c r="P1101" i="1"/>
  <c r="N1101" i="1"/>
  <c r="K1101" i="1"/>
  <c r="L1101" i="1"/>
  <c r="B1101" i="1"/>
  <c r="A1101" i="1"/>
  <c r="R1101" i="1"/>
  <c r="L1100" i="1"/>
  <c r="Q1100" i="1"/>
  <c r="J1100" i="1"/>
  <c r="P1100" i="1"/>
  <c r="R1100" i="1"/>
  <c r="O1100" i="1"/>
  <c r="N1100" i="1"/>
  <c r="M1100" i="1"/>
  <c r="K1100" i="1"/>
  <c r="N1099" i="1"/>
  <c r="M1099" i="1"/>
  <c r="K1099" i="1"/>
  <c r="J1099" i="1"/>
  <c r="A1099" i="1"/>
  <c r="L1099" i="1"/>
  <c r="R1099" i="1"/>
  <c r="Q1099" i="1"/>
  <c r="P1099" i="1"/>
  <c r="O1099" i="1"/>
  <c r="B1099" i="1"/>
  <c r="R1098" i="1"/>
  <c r="J1098" i="1"/>
  <c r="Q1098" i="1"/>
  <c r="B1098" i="1"/>
  <c r="K1098" i="1"/>
  <c r="L1098" i="1"/>
  <c r="M1098" i="1"/>
  <c r="N1098" i="1"/>
  <c r="O1098" i="1"/>
  <c r="P1098" i="1"/>
  <c r="A1098" i="1"/>
  <c r="J1097" i="1"/>
  <c r="Q1097" i="1"/>
  <c r="R1097" i="1"/>
  <c r="O1097" i="1"/>
  <c r="N1097" i="1"/>
  <c r="M1097" i="1"/>
  <c r="L1097" i="1"/>
  <c r="K1097" i="1"/>
  <c r="P1097" i="1"/>
  <c r="P1096" i="1"/>
  <c r="K1096" i="1"/>
  <c r="L1096" i="1"/>
  <c r="J1096" i="1"/>
  <c r="M1096" i="1"/>
  <c r="Q1096" i="1"/>
  <c r="B1096" i="1"/>
  <c r="O1096" i="1"/>
  <c r="N1096" i="1"/>
  <c r="R1096" i="1"/>
  <c r="A1096" i="1"/>
  <c r="L1095" i="1"/>
  <c r="M1095" i="1"/>
  <c r="N1095" i="1"/>
  <c r="P1095" i="1"/>
  <c r="Q1095" i="1"/>
  <c r="R1095" i="1"/>
  <c r="B1095" i="1"/>
  <c r="A1095" i="1"/>
  <c r="O1095" i="1"/>
  <c r="J1095" i="1"/>
  <c r="K1095" i="1"/>
  <c r="K1094" i="1"/>
  <c r="J1094" i="1"/>
  <c r="R1094" i="1"/>
  <c r="Q1094" i="1"/>
  <c r="P1094" i="1"/>
  <c r="O1094" i="1"/>
  <c r="A1094" i="1"/>
  <c r="N1094" i="1"/>
  <c r="B1094" i="1"/>
  <c r="M1094" i="1"/>
  <c r="L1094" i="1"/>
  <c r="L1093" i="1"/>
  <c r="J1093" i="1"/>
  <c r="M1093" i="1"/>
  <c r="P1093" i="1"/>
  <c r="B1093" i="1"/>
  <c r="R1093" i="1"/>
  <c r="O1093" i="1"/>
  <c r="K1093" i="1"/>
  <c r="N1093" i="1"/>
  <c r="A1093" i="1"/>
  <c r="Q1093" i="1"/>
  <c r="B1092" i="1"/>
  <c r="K1092" i="1"/>
  <c r="Q1092" i="1"/>
  <c r="O1092" i="1"/>
  <c r="R1092" i="1"/>
  <c r="A1092" i="1"/>
  <c r="N1092" i="1"/>
  <c r="M1092" i="1"/>
  <c r="P1092" i="1"/>
  <c r="L1092" i="1"/>
  <c r="J1092" i="1"/>
  <c r="K1091" i="1"/>
  <c r="M1091" i="1"/>
  <c r="R1091" i="1"/>
  <c r="N1091" i="1"/>
  <c r="L1091" i="1"/>
  <c r="Q1091" i="1"/>
  <c r="P1091" i="1"/>
  <c r="O1091" i="1"/>
  <c r="B1091" i="1"/>
  <c r="A1091" i="1"/>
  <c r="J1091" i="1"/>
  <c r="J1090" i="1"/>
  <c r="B1090" i="1"/>
  <c r="A1090" i="1"/>
  <c r="R1090" i="1"/>
  <c r="Q1090" i="1"/>
  <c r="P1090" i="1"/>
  <c r="O1090" i="1"/>
  <c r="N1090" i="1"/>
  <c r="M1090" i="1"/>
  <c r="L1090" i="1"/>
  <c r="K1090" i="1"/>
  <c r="B1089" i="1"/>
  <c r="M1089" i="1"/>
  <c r="K1089" i="1"/>
  <c r="Q1089" i="1"/>
  <c r="P1089" i="1"/>
  <c r="O1089" i="1"/>
  <c r="N1089" i="1"/>
  <c r="L1089" i="1"/>
  <c r="J1089" i="1"/>
  <c r="R1089" i="1"/>
  <c r="A1089" i="1"/>
  <c r="B1088" i="1"/>
  <c r="A1088" i="1"/>
  <c r="J1088" i="1"/>
  <c r="M1088" i="1"/>
  <c r="O1088" i="1"/>
  <c r="Q1088" i="1"/>
  <c r="R1088" i="1"/>
  <c r="P1088" i="1"/>
  <c r="N1088" i="1"/>
  <c r="L1088" i="1"/>
  <c r="K1088" i="1"/>
  <c r="L1087" i="1"/>
  <c r="J1087" i="1"/>
  <c r="B1087" i="1"/>
  <c r="A1087" i="1"/>
  <c r="R1087" i="1"/>
  <c r="P1087" i="1"/>
  <c r="Q1087" i="1"/>
  <c r="O1087" i="1"/>
  <c r="M1087" i="1"/>
  <c r="K1087" i="1"/>
  <c r="N1087" i="1"/>
  <c r="O1086" i="1"/>
  <c r="J1086" i="1"/>
  <c r="N1086" i="1"/>
  <c r="P1086" i="1"/>
  <c r="R1086" i="1"/>
  <c r="L1086" i="1"/>
  <c r="K1086" i="1"/>
  <c r="M1086" i="1"/>
  <c r="Q1086" i="1"/>
  <c r="K1085" i="1"/>
  <c r="J1085" i="1"/>
  <c r="R1085" i="1"/>
  <c r="Q1085" i="1"/>
  <c r="L1085" i="1"/>
  <c r="O1085" i="1"/>
  <c r="B1085" i="1"/>
  <c r="M1085" i="1"/>
  <c r="N1085" i="1"/>
  <c r="P1085" i="1"/>
  <c r="A1085" i="1"/>
  <c r="Q1084" i="1"/>
  <c r="K1084" i="1"/>
  <c r="N1084" i="1"/>
  <c r="P1084" i="1"/>
  <c r="J1084" i="1"/>
  <c r="L1084" i="1"/>
  <c r="M1084" i="1"/>
  <c r="R1084" i="1"/>
  <c r="O1084" i="1"/>
  <c r="A1084" i="1"/>
  <c r="B1084" i="1"/>
  <c r="N1083" i="1"/>
  <c r="J1083" i="1"/>
  <c r="B1083" i="1"/>
  <c r="M1083" i="1"/>
  <c r="L1083" i="1"/>
  <c r="K1083" i="1"/>
  <c r="R1083" i="1"/>
  <c r="A1083" i="1"/>
  <c r="O1083" i="1"/>
  <c r="Q1083" i="1"/>
  <c r="P1083" i="1"/>
  <c r="N1082" i="1"/>
  <c r="R1082" i="1"/>
  <c r="J1082" i="1"/>
  <c r="L1082" i="1"/>
  <c r="B1082" i="1"/>
  <c r="O1082" i="1"/>
  <c r="K1082" i="1"/>
  <c r="M1082" i="1"/>
  <c r="Q1082" i="1"/>
  <c r="P1082" i="1"/>
  <c r="O1081" i="1"/>
  <c r="M1081" i="1"/>
  <c r="A1081" i="1"/>
  <c r="B1081" i="1"/>
  <c r="N1081" i="1"/>
  <c r="J1081" i="1"/>
  <c r="K1081" i="1"/>
  <c r="Q1081" i="1"/>
  <c r="P1081" i="1"/>
  <c r="L1081" i="1"/>
  <c r="R1081" i="1"/>
  <c r="M1080" i="1"/>
  <c r="P1080" i="1"/>
  <c r="Q1080" i="1"/>
  <c r="R1080" i="1"/>
  <c r="O1080" i="1"/>
  <c r="J1080" i="1"/>
  <c r="N1080" i="1"/>
  <c r="L1080" i="1"/>
  <c r="K1080" i="1"/>
  <c r="K1079" i="1"/>
  <c r="J1079" i="1"/>
  <c r="M1079" i="1"/>
  <c r="A1079" i="1"/>
  <c r="P1079" i="1"/>
  <c r="B1079" i="1"/>
  <c r="N1079" i="1"/>
  <c r="R1079" i="1"/>
  <c r="O1079" i="1"/>
  <c r="Q1079" i="1"/>
  <c r="L1079" i="1"/>
  <c r="R1078" i="1"/>
  <c r="N1078" i="1"/>
  <c r="M1078" i="1"/>
  <c r="J1078" i="1"/>
  <c r="A1078" i="1"/>
  <c r="Q1078" i="1"/>
  <c r="O1078" i="1"/>
  <c r="P1078" i="1"/>
  <c r="K1078" i="1"/>
  <c r="L1078" i="1"/>
  <c r="A1077" i="1"/>
  <c r="M1077" i="1"/>
  <c r="O1077" i="1"/>
  <c r="Q1077" i="1"/>
  <c r="K1077" i="1"/>
  <c r="L1077" i="1"/>
  <c r="N1077" i="1"/>
  <c r="R1077" i="1"/>
  <c r="P1077" i="1"/>
  <c r="J1077" i="1"/>
  <c r="B1077" i="1"/>
  <c r="A1076" i="1"/>
  <c r="Q1076" i="1"/>
  <c r="N1076" i="1"/>
  <c r="J1076" i="1"/>
  <c r="K1076" i="1"/>
  <c r="M1076" i="1"/>
  <c r="R1076" i="1"/>
  <c r="P1076" i="1"/>
  <c r="L1076" i="1"/>
  <c r="O1076" i="1"/>
  <c r="M1075" i="1"/>
  <c r="R1075" i="1"/>
  <c r="J1075" i="1"/>
  <c r="O1075" i="1"/>
  <c r="N1075" i="1"/>
  <c r="B1075" i="1"/>
  <c r="Q1075" i="1"/>
  <c r="L1075" i="1"/>
  <c r="P1075" i="1"/>
  <c r="A1075" i="1"/>
  <c r="K1075" i="1"/>
  <c r="B1074" i="1"/>
  <c r="P1074" i="1"/>
  <c r="K1074" i="1"/>
  <c r="L1074" i="1"/>
  <c r="J1074" i="1"/>
  <c r="N1074" i="1"/>
  <c r="O1074" i="1"/>
  <c r="Q1074" i="1"/>
  <c r="M1074" i="1"/>
  <c r="R1074" i="1"/>
  <c r="K1073" i="1"/>
  <c r="L1073" i="1"/>
  <c r="B1073" i="1"/>
  <c r="Q1073" i="1"/>
  <c r="O1073" i="1"/>
  <c r="P1073" i="1"/>
  <c r="J1073" i="1"/>
  <c r="N1073" i="1"/>
  <c r="R1073" i="1"/>
  <c r="M1073" i="1"/>
  <c r="K1072" i="1"/>
  <c r="J1072" i="1"/>
  <c r="Q1072" i="1"/>
  <c r="L1072" i="1"/>
  <c r="P1072" i="1"/>
  <c r="N1072" i="1"/>
  <c r="R1072" i="1"/>
  <c r="O1072" i="1"/>
  <c r="M1072" i="1"/>
  <c r="M1071" i="1"/>
  <c r="P1071" i="1"/>
  <c r="R1071" i="1"/>
  <c r="L1071" i="1"/>
  <c r="J1071" i="1"/>
  <c r="Q1071" i="1"/>
  <c r="O1071" i="1"/>
  <c r="K1071" i="1"/>
  <c r="N1071" i="1"/>
  <c r="K1070" i="1"/>
  <c r="L1070" i="1"/>
  <c r="M1070" i="1"/>
  <c r="N1070" i="1"/>
  <c r="R1070" i="1"/>
  <c r="O1070" i="1"/>
  <c r="Q1070" i="1"/>
  <c r="J1070" i="1"/>
  <c r="B1070" i="1"/>
  <c r="P1070" i="1"/>
  <c r="A1070" i="1"/>
  <c r="J1069" i="1"/>
  <c r="Q1069" i="1"/>
  <c r="R1069" i="1"/>
  <c r="A1069" i="1"/>
  <c r="K1069" i="1"/>
  <c r="M1069" i="1"/>
  <c r="L1069" i="1"/>
  <c r="O1069" i="1"/>
  <c r="N1069" i="1"/>
  <c r="P1069" i="1"/>
  <c r="B1069" i="1"/>
  <c r="O1068" i="1"/>
  <c r="L1068" i="1"/>
  <c r="J1068" i="1"/>
  <c r="Q1068" i="1"/>
  <c r="M1068" i="1"/>
  <c r="N1068" i="1"/>
  <c r="K1068" i="1"/>
  <c r="P1068" i="1"/>
  <c r="R1068" i="1"/>
  <c r="L1067" i="1"/>
  <c r="J1067" i="1"/>
  <c r="N1067" i="1"/>
  <c r="P1067" i="1"/>
  <c r="Q1067" i="1"/>
  <c r="K1067" i="1"/>
  <c r="R1067" i="1"/>
  <c r="M1067" i="1"/>
  <c r="O1067" i="1"/>
  <c r="R1066" i="1"/>
  <c r="K1066" i="1"/>
  <c r="O1066" i="1"/>
  <c r="M1066" i="1"/>
  <c r="J1066" i="1"/>
  <c r="N1066" i="1"/>
  <c r="P1066" i="1"/>
  <c r="L1066" i="1"/>
  <c r="Q1066" i="1"/>
  <c r="L1065" i="1"/>
  <c r="J1065" i="1"/>
  <c r="K1065" i="1"/>
  <c r="M1065" i="1"/>
  <c r="Q1065" i="1"/>
  <c r="R1065" i="1"/>
  <c r="O1065" i="1"/>
  <c r="P1065" i="1"/>
  <c r="N1065" i="1"/>
  <c r="N1064" i="1"/>
  <c r="L1064" i="1"/>
  <c r="O1064" i="1"/>
  <c r="J1064" i="1"/>
  <c r="R1064" i="1"/>
  <c r="P1064" i="1"/>
  <c r="Q1064" i="1"/>
  <c r="M1064" i="1"/>
  <c r="K1064" i="1"/>
  <c r="J1063" i="1"/>
  <c r="N1063" i="1"/>
  <c r="R1063" i="1"/>
  <c r="L1063" i="1"/>
  <c r="P1063" i="1"/>
  <c r="M1063" i="1"/>
  <c r="K1063" i="1"/>
  <c r="O1063" i="1"/>
  <c r="Q1063" i="1"/>
  <c r="P1062" i="1"/>
  <c r="Q1062" i="1"/>
  <c r="K1062" i="1"/>
  <c r="M1062" i="1"/>
  <c r="O1062" i="1"/>
  <c r="R1062" i="1"/>
  <c r="N1062" i="1"/>
  <c r="J1062" i="1"/>
  <c r="L1062" i="1"/>
  <c r="R1061" i="1"/>
  <c r="N1061" i="1"/>
  <c r="O1061" i="1"/>
  <c r="P1061" i="1"/>
  <c r="L1061" i="1"/>
  <c r="K1061" i="1"/>
  <c r="Q1061" i="1"/>
  <c r="J1061" i="1"/>
  <c r="M1061" i="1"/>
  <c r="A1060" i="1"/>
  <c r="O1060" i="1"/>
  <c r="N1060" i="1"/>
  <c r="M1060" i="1"/>
  <c r="L1060" i="1"/>
  <c r="J1060" i="1"/>
  <c r="R1060" i="1"/>
  <c r="K1060" i="1"/>
  <c r="Q1060" i="1"/>
  <c r="P1060" i="1"/>
  <c r="B1060" i="1"/>
  <c r="P1059" i="1"/>
  <c r="R1059" i="1"/>
  <c r="A1059" i="1"/>
  <c r="M1059" i="1"/>
  <c r="Q1059" i="1"/>
  <c r="B1059" i="1"/>
  <c r="O1059" i="1"/>
  <c r="N1059" i="1"/>
  <c r="L1059" i="1"/>
  <c r="K1059" i="1"/>
  <c r="J1059" i="1"/>
  <c r="B1058" i="1"/>
  <c r="L1058" i="1"/>
  <c r="R1058" i="1"/>
  <c r="Q1058" i="1"/>
  <c r="P1058" i="1"/>
  <c r="O1058" i="1"/>
  <c r="N1058" i="1"/>
  <c r="M1058" i="1"/>
  <c r="K1058" i="1"/>
  <c r="J1058" i="1"/>
  <c r="B1057" i="1"/>
  <c r="N1057" i="1"/>
  <c r="M1057" i="1"/>
  <c r="L1057" i="1"/>
  <c r="K1057" i="1"/>
  <c r="O1057" i="1"/>
  <c r="J1057" i="1"/>
  <c r="R1057" i="1"/>
  <c r="Q1057" i="1"/>
  <c r="P1057" i="1"/>
  <c r="L1056" i="1"/>
  <c r="M1056" i="1"/>
  <c r="N1056" i="1"/>
  <c r="O1056" i="1"/>
  <c r="P1056" i="1"/>
  <c r="Q1056" i="1"/>
  <c r="R1056" i="1"/>
  <c r="J1056" i="1"/>
  <c r="K1056" i="1"/>
  <c r="M1055" i="1"/>
  <c r="N1055" i="1"/>
  <c r="O1055" i="1"/>
  <c r="L1055" i="1"/>
  <c r="Q1055" i="1"/>
  <c r="P1055" i="1"/>
  <c r="R1055" i="1"/>
  <c r="J1055" i="1"/>
  <c r="K1055" i="1"/>
  <c r="B1054" i="1"/>
  <c r="M1054" i="1"/>
  <c r="L1054" i="1"/>
  <c r="J1054" i="1"/>
  <c r="K1054" i="1"/>
  <c r="N1054" i="1"/>
  <c r="O1054" i="1"/>
  <c r="P1054" i="1"/>
  <c r="Q1054" i="1"/>
  <c r="R1054" i="1"/>
  <c r="B1053" i="1"/>
  <c r="R1053" i="1"/>
  <c r="N1053" i="1"/>
  <c r="O1053" i="1"/>
  <c r="A1053" i="1"/>
  <c r="P1053" i="1"/>
  <c r="Q1053" i="1"/>
  <c r="M1053" i="1"/>
  <c r="J1053" i="1"/>
  <c r="K1053" i="1"/>
  <c r="L1053" i="1"/>
  <c r="P1052" i="1"/>
  <c r="Q1052" i="1"/>
  <c r="J1052" i="1"/>
  <c r="K1052" i="1"/>
  <c r="L1052" i="1"/>
  <c r="M1052" i="1"/>
  <c r="N1052" i="1"/>
  <c r="O1052" i="1"/>
  <c r="R1052" i="1"/>
  <c r="B1051" i="1"/>
  <c r="L1051" i="1"/>
  <c r="N1051" i="1"/>
  <c r="M1051" i="1"/>
  <c r="K1051" i="1"/>
  <c r="P1051" i="1"/>
  <c r="R1051" i="1"/>
  <c r="O1051" i="1"/>
  <c r="J1051" i="1"/>
  <c r="Q1051" i="1"/>
  <c r="L1050" i="1"/>
  <c r="M1050" i="1"/>
  <c r="N1050" i="1"/>
  <c r="O1050" i="1"/>
  <c r="P1050" i="1"/>
  <c r="Q1050" i="1"/>
  <c r="R1050" i="1"/>
  <c r="J1050" i="1"/>
  <c r="K1050" i="1"/>
  <c r="R1049" i="1"/>
  <c r="J1049" i="1"/>
  <c r="K1049" i="1"/>
  <c r="L1049" i="1"/>
  <c r="M1049" i="1"/>
  <c r="N1049" i="1"/>
  <c r="O1049" i="1"/>
  <c r="Q1049" i="1"/>
  <c r="P1049" i="1"/>
  <c r="O1048" i="1"/>
  <c r="Q1048" i="1"/>
  <c r="R1048" i="1"/>
  <c r="N1048" i="1"/>
  <c r="M1048" i="1"/>
  <c r="P1048" i="1"/>
  <c r="J1048" i="1"/>
  <c r="L1048" i="1"/>
  <c r="K1048" i="1"/>
  <c r="J1047" i="1"/>
  <c r="R1047" i="1"/>
  <c r="Q1047" i="1"/>
  <c r="P1047" i="1"/>
  <c r="O1047" i="1"/>
  <c r="N1047" i="1"/>
  <c r="M1047" i="1"/>
  <c r="L1047" i="1"/>
  <c r="K1047" i="1"/>
  <c r="B1046" i="1"/>
  <c r="Q1046" i="1"/>
  <c r="P1046" i="1"/>
  <c r="O1046" i="1"/>
  <c r="N1046" i="1"/>
  <c r="M1046" i="1"/>
  <c r="L1046" i="1"/>
  <c r="K1046" i="1"/>
  <c r="J1046" i="1"/>
  <c r="R1046" i="1"/>
  <c r="B1045" i="1"/>
  <c r="R1045" i="1"/>
  <c r="Q1045" i="1"/>
  <c r="P1045" i="1"/>
  <c r="M1045" i="1"/>
  <c r="J1045" i="1"/>
  <c r="K1045" i="1"/>
  <c r="O1045" i="1"/>
  <c r="L1045" i="1"/>
  <c r="N1045" i="1"/>
  <c r="L1044" i="1"/>
  <c r="M1044" i="1"/>
  <c r="J1044" i="1"/>
  <c r="K1044" i="1"/>
  <c r="R1044" i="1"/>
  <c r="Q1044" i="1"/>
  <c r="P1044" i="1"/>
  <c r="O1044" i="1"/>
  <c r="N1044" i="1"/>
  <c r="N1043" i="1"/>
  <c r="O1043" i="1"/>
  <c r="P1043" i="1"/>
  <c r="Q1043" i="1"/>
  <c r="R1043" i="1"/>
  <c r="K1043" i="1"/>
  <c r="L1043" i="1"/>
  <c r="B1043" i="1"/>
  <c r="M1043" i="1"/>
  <c r="J1043" i="1"/>
  <c r="K1042" i="1"/>
  <c r="L1042" i="1"/>
  <c r="M1042" i="1"/>
  <c r="N1042" i="1"/>
  <c r="O1042" i="1"/>
  <c r="P1042" i="1"/>
  <c r="Q1042" i="1"/>
  <c r="R1042" i="1"/>
  <c r="J1042" i="1"/>
  <c r="L1041" i="1"/>
  <c r="M1041" i="1"/>
  <c r="J1041" i="1"/>
  <c r="Q1041" i="1"/>
  <c r="O1041" i="1"/>
  <c r="P1041" i="1"/>
  <c r="K1041" i="1"/>
  <c r="R1041" i="1"/>
  <c r="N1041" i="1"/>
  <c r="N1040" i="1"/>
  <c r="M1040" i="1"/>
  <c r="L1040" i="1"/>
  <c r="K1040" i="1"/>
  <c r="J1040" i="1"/>
  <c r="R1040" i="1"/>
  <c r="Q1040" i="1"/>
  <c r="P1040" i="1"/>
  <c r="O1040" i="1"/>
  <c r="B1039" i="1"/>
  <c r="N1039" i="1"/>
  <c r="J1039" i="1"/>
  <c r="K1039" i="1"/>
  <c r="L1039" i="1"/>
  <c r="M1039" i="1"/>
  <c r="A1039" i="1"/>
  <c r="R1039" i="1"/>
  <c r="Q1039" i="1"/>
  <c r="P1039" i="1"/>
  <c r="O1039" i="1"/>
  <c r="Q1038" i="1"/>
  <c r="O1038" i="1"/>
  <c r="P1038" i="1"/>
  <c r="R1038" i="1"/>
  <c r="M1038" i="1"/>
  <c r="J1038" i="1"/>
  <c r="K1038" i="1"/>
  <c r="L1038" i="1"/>
  <c r="N1038" i="1"/>
  <c r="B1037" i="1"/>
  <c r="P1037" i="1"/>
  <c r="O1037" i="1"/>
  <c r="N1037" i="1"/>
  <c r="M1037" i="1"/>
  <c r="L1037" i="1"/>
  <c r="J1037" i="1"/>
  <c r="Q1037" i="1"/>
  <c r="R1037" i="1"/>
  <c r="K1037" i="1"/>
  <c r="R1036" i="1"/>
  <c r="Q1036" i="1"/>
  <c r="K1036" i="1"/>
  <c r="L1036" i="1"/>
  <c r="M1036" i="1"/>
  <c r="N1036" i="1"/>
  <c r="O1036" i="1"/>
  <c r="P1036" i="1"/>
  <c r="J1036" i="1"/>
  <c r="B1035" i="1"/>
  <c r="Q1035" i="1"/>
  <c r="P1035" i="1"/>
  <c r="O1035" i="1"/>
  <c r="N1035" i="1"/>
  <c r="M1035" i="1"/>
  <c r="L1035" i="1"/>
  <c r="K1035" i="1"/>
  <c r="J1035" i="1"/>
  <c r="R1035" i="1"/>
  <c r="O1034" i="1"/>
  <c r="R1034" i="1"/>
  <c r="Q1034" i="1"/>
  <c r="P1034" i="1"/>
  <c r="K1034" i="1"/>
  <c r="J1034" i="1"/>
  <c r="L1034" i="1"/>
  <c r="M1034" i="1"/>
  <c r="N1034" i="1"/>
  <c r="L1033" i="1"/>
  <c r="R1033" i="1"/>
  <c r="K1033" i="1"/>
  <c r="J1033" i="1"/>
  <c r="O1033" i="1"/>
  <c r="N1033" i="1"/>
  <c r="P1033" i="1"/>
  <c r="M1033" i="1"/>
  <c r="Q1033" i="1"/>
  <c r="R1032" i="1"/>
  <c r="P1032" i="1"/>
  <c r="N1032" i="1"/>
  <c r="J1032" i="1"/>
  <c r="M1032" i="1"/>
  <c r="K1032" i="1"/>
  <c r="O1032" i="1"/>
  <c r="L1032" i="1"/>
  <c r="Q1032" i="1"/>
  <c r="O1031" i="1"/>
  <c r="K1031" i="1"/>
  <c r="Q1031" i="1"/>
  <c r="M1031" i="1"/>
  <c r="N1031" i="1"/>
  <c r="R1031" i="1"/>
  <c r="P1031" i="1"/>
  <c r="L1031" i="1"/>
  <c r="J1031" i="1"/>
  <c r="O1030" i="1"/>
  <c r="M1030" i="1"/>
  <c r="Q1030" i="1"/>
  <c r="K1030" i="1"/>
  <c r="P1030" i="1"/>
  <c r="L1030" i="1"/>
  <c r="R1030" i="1"/>
  <c r="J1030" i="1"/>
  <c r="N1030" i="1"/>
  <c r="B1029" i="1"/>
  <c r="L1029" i="1"/>
  <c r="K1029" i="1"/>
  <c r="O1029" i="1"/>
  <c r="R1029" i="1"/>
  <c r="N1029" i="1"/>
  <c r="M1029" i="1"/>
  <c r="P1029" i="1"/>
  <c r="Q1029" i="1"/>
  <c r="J1029" i="1"/>
  <c r="N1028" i="1"/>
  <c r="M1028" i="1"/>
  <c r="K1028" i="1"/>
  <c r="P1028" i="1"/>
  <c r="Q1028" i="1"/>
  <c r="J1028" i="1"/>
  <c r="R1028" i="1"/>
  <c r="L1028" i="1"/>
  <c r="O1028" i="1"/>
  <c r="L1027" i="1"/>
  <c r="M1027" i="1"/>
  <c r="P1027" i="1"/>
  <c r="O1027" i="1"/>
  <c r="R1027" i="1"/>
  <c r="Q1027" i="1"/>
  <c r="J1027" i="1"/>
  <c r="N1027" i="1"/>
  <c r="K1027" i="1"/>
  <c r="B1026" i="1"/>
  <c r="M1026" i="1"/>
  <c r="K1026" i="1"/>
  <c r="Q1026" i="1"/>
  <c r="R1026" i="1"/>
  <c r="L1026" i="1"/>
  <c r="J1026" i="1"/>
  <c r="P1026" i="1"/>
  <c r="O1026" i="1"/>
  <c r="N1026" i="1"/>
  <c r="M1025" i="1"/>
  <c r="Q1025" i="1"/>
  <c r="L1025" i="1"/>
  <c r="O1025" i="1"/>
  <c r="P1025" i="1"/>
  <c r="N1025" i="1"/>
  <c r="K1025" i="1"/>
  <c r="J1025" i="1"/>
  <c r="R1025" i="1"/>
  <c r="N1024" i="1"/>
  <c r="J1024" i="1"/>
  <c r="P1024" i="1"/>
  <c r="M1024" i="1"/>
  <c r="Q1024" i="1"/>
  <c r="O1024" i="1"/>
  <c r="L1024" i="1"/>
  <c r="K1024" i="1"/>
  <c r="R1024" i="1"/>
  <c r="R1023" i="1"/>
  <c r="M1023" i="1"/>
  <c r="B1023" i="1"/>
  <c r="O1023" i="1"/>
  <c r="P1023" i="1"/>
  <c r="J1023" i="1"/>
  <c r="Q1023" i="1"/>
  <c r="N1023" i="1"/>
  <c r="K1023" i="1"/>
  <c r="L1023" i="1"/>
  <c r="B1022" i="1"/>
  <c r="K1022" i="1"/>
  <c r="L1022" i="1"/>
  <c r="P1022" i="1"/>
  <c r="J1022" i="1"/>
  <c r="Q1022" i="1"/>
  <c r="M1022" i="1"/>
  <c r="O1022" i="1"/>
  <c r="R1022" i="1"/>
  <c r="N1022" i="1"/>
  <c r="B1021" i="1"/>
  <c r="M1021" i="1"/>
  <c r="Q1021" i="1"/>
  <c r="L1021" i="1"/>
  <c r="O1021" i="1"/>
  <c r="J1021" i="1"/>
  <c r="R1021" i="1"/>
  <c r="N1021" i="1"/>
  <c r="P1021" i="1"/>
  <c r="K1021" i="1"/>
  <c r="Q1020" i="1"/>
  <c r="K1020" i="1"/>
  <c r="O1020" i="1"/>
  <c r="N1020" i="1"/>
  <c r="P1020" i="1"/>
  <c r="J1020" i="1"/>
  <c r="M1020" i="1"/>
  <c r="L1020" i="1"/>
  <c r="R1020" i="1"/>
  <c r="O1019" i="1"/>
  <c r="K1019" i="1"/>
  <c r="Q1019" i="1"/>
  <c r="N1019" i="1"/>
  <c r="L1019" i="1"/>
  <c r="M1019" i="1"/>
  <c r="R1019" i="1"/>
  <c r="P1019" i="1"/>
  <c r="J1019" i="1"/>
  <c r="P1018" i="1"/>
  <c r="O1018" i="1"/>
  <c r="J1018" i="1"/>
  <c r="R1018" i="1"/>
  <c r="Q1018" i="1"/>
  <c r="L1018" i="1"/>
  <c r="K1018" i="1"/>
  <c r="N1018" i="1"/>
  <c r="M1018" i="1"/>
  <c r="P1017" i="1"/>
  <c r="O1017" i="1"/>
  <c r="J1017" i="1"/>
  <c r="M1017" i="1"/>
  <c r="R1017" i="1"/>
  <c r="N1017" i="1"/>
  <c r="K1017" i="1"/>
  <c r="L1017" i="1"/>
  <c r="Q1017" i="1"/>
  <c r="K1016" i="1"/>
  <c r="R1016" i="1"/>
  <c r="N1016" i="1"/>
  <c r="P1016" i="1"/>
  <c r="Q1016" i="1"/>
  <c r="J1016" i="1"/>
  <c r="M1016" i="1"/>
  <c r="O1016" i="1"/>
  <c r="L1016" i="1"/>
  <c r="B1015" i="1"/>
  <c r="J1015" i="1"/>
  <c r="P1015" i="1"/>
  <c r="R1015" i="1"/>
  <c r="L1015" i="1"/>
  <c r="Q1015" i="1"/>
  <c r="N1015" i="1"/>
  <c r="M1015" i="1"/>
  <c r="K1015" i="1"/>
  <c r="O1015" i="1"/>
  <c r="B1014" i="1"/>
  <c r="O1014" i="1"/>
  <c r="P1014" i="1"/>
  <c r="R1014" i="1"/>
  <c r="L1014" i="1"/>
  <c r="N1014" i="1"/>
  <c r="J1014" i="1"/>
  <c r="Q1014" i="1"/>
  <c r="K1014" i="1"/>
  <c r="M1014" i="1"/>
  <c r="B1013" i="1"/>
  <c r="K1013" i="1"/>
  <c r="P1013" i="1"/>
  <c r="N1013" i="1"/>
  <c r="O1013" i="1"/>
  <c r="R1013" i="1"/>
  <c r="M1013" i="1"/>
  <c r="L1013" i="1"/>
  <c r="J1013" i="1"/>
  <c r="Q1013" i="1"/>
  <c r="A1012" i="1"/>
  <c r="R1012" i="1"/>
  <c r="N1012" i="1"/>
  <c r="M1012" i="1"/>
  <c r="L1012" i="1"/>
  <c r="J1012" i="1"/>
  <c r="Q1012" i="1"/>
  <c r="K1012" i="1"/>
  <c r="O1012" i="1"/>
  <c r="P1012" i="1"/>
  <c r="B1011" i="1"/>
  <c r="P1011" i="1"/>
  <c r="L1011" i="1"/>
  <c r="M1011" i="1"/>
  <c r="O1011" i="1"/>
  <c r="J1011" i="1"/>
  <c r="K1011" i="1"/>
  <c r="Q1011" i="1"/>
  <c r="R1011" i="1"/>
  <c r="N1011" i="1"/>
  <c r="B1010" i="1"/>
  <c r="P1010" i="1"/>
  <c r="L1010" i="1"/>
  <c r="J1010" i="1"/>
  <c r="K1010" i="1"/>
  <c r="M1010" i="1"/>
  <c r="O1010" i="1"/>
  <c r="Q1010" i="1"/>
  <c r="N1010" i="1"/>
  <c r="R1010" i="1"/>
  <c r="N1009" i="1"/>
  <c r="K1009" i="1"/>
  <c r="P1009" i="1"/>
  <c r="L1009" i="1"/>
  <c r="M1009" i="1"/>
  <c r="J1009" i="1"/>
  <c r="R1009" i="1"/>
  <c r="Q1009" i="1"/>
  <c r="O1009" i="1"/>
  <c r="Q1008" i="1"/>
  <c r="M1008" i="1"/>
  <c r="L1008" i="1"/>
  <c r="K1008" i="1"/>
  <c r="P1008" i="1"/>
  <c r="O1008" i="1"/>
  <c r="R1008" i="1"/>
  <c r="N1008" i="1"/>
  <c r="J1008" i="1"/>
  <c r="B1007" i="1"/>
  <c r="O1007" i="1"/>
  <c r="R1007" i="1"/>
  <c r="K1007" i="1"/>
  <c r="N1007" i="1"/>
  <c r="L1007" i="1"/>
  <c r="J1007" i="1"/>
  <c r="M1007" i="1"/>
  <c r="P1007" i="1"/>
  <c r="Q1007" i="1"/>
  <c r="L1006" i="1"/>
  <c r="M1006" i="1"/>
  <c r="R1006" i="1"/>
  <c r="J1006" i="1"/>
  <c r="P1006" i="1"/>
  <c r="Q1006" i="1"/>
  <c r="N1006" i="1"/>
  <c r="K1006" i="1"/>
  <c r="O1006" i="1"/>
  <c r="L1005" i="1"/>
  <c r="J1005" i="1"/>
  <c r="M1005" i="1"/>
  <c r="N1005" i="1"/>
  <c r="K1005" i="1"/>
  <c r="P1005" i="1"/>
  <c r="Q1005" i="1"/>
  <c r="O1005" i="1"/>
  <c r="R1005" i="1"/>
  <c r="B1005" i="1"/>
  <c r="N1004" i="1"/>
  <c r="J1004" i="1"/>
  <c r="R1004" i="1"/>
  <c r="L1004" i="1"/>
  <c r="Q1004" i="1"/>
  <c r="K1004" i="1"/>
  <c r="O1004" i="1"/>
  <c r="P1004" i="1"/>
  <c r="M1004" i="1"/>
  <c r="B1003" i="1"/>
  <c r="K1003" i="1"/>
  <c r="P1003" i="1"/>
  <c r="Q1003" i="1"/>
  <c r="N1003" i="1"/>
  <c r="J1003" i="1"/>
  <c r="L1003" i="1"/>
  <c r="M1003" i="1"/>
  <c r="O1003" i="1"/>
  <c r="R1003" i="1"/>
  <c r="O1002" i="1"/>
  <c r="R1002" i="1"/>
  <c r="L1002" i="1"/>
  <c r="P1002" i="1"/>
  <c r="K1002" i="1"/>
  <c r="N1002" i="1"/>
  <c r="Q1002" i="1"/>
  <c r="M1002" i="1"/>
  <c r="J1002" i="1"/>
  <c r="J1001" i="1"/>
  <c r="N1001" i="1"/>
  <c r="Q1001" i="1"/>
  <c r="M1001" i="1"/>
  <c r="K1001" i="1"/>
  <c r="P1001" i="1"/>
  <c r="R1001" i="1"/>
  <c r="O1001" i="1"/>
  <c r="L1001" i="1"/>
  <c r="J1000" i="1"/>
  <c r="M1000" i="1"/>
  <c r="N1000" i="1"/>
  <c r="P1000" i="1"/>
  <c r="O1000" i="1"/>
  <c r="R1000" i="1"/>
  <c r="Q1000" i="1"/>
  <c r="L1000" i="1"/>
  <c r="K1000" i="1"/>
  <c r="R999" i="1"/>
  <c r="P999" i="1"/>
  <c r="O999" i="1"/>
  <c r="L999" i="1"/>
  <c r="K999" i="1"/>
  <c r="B999" i="1"/>
  <c r="Q999" i="1"/>
  <c r="N999" i="1"/>
  <c r="M999" i="1"/>
  <c r="J999" i="1"/>
  <c r="B998" i="1"/>
  <c r="L998" i="1"/>
  <c r="K998" i="1"/>
  <c r="M998" i="1"/>
  <c r="Q998" i="1"/>
  <c r="J998" i="1"/>
  <c r="P998" i="1"/>
  <c r="N998" i="1"/>
  <c r="O998" i="1"/>
  <c r="R998" i="1"/>
  <c r="N997" i="1"/>
  <c r="L997" i="1"/>
  <c r="J997" i="1"/>
  <c r="M997" i="1"/>
  <c r="P997" i="1"/>
  <c r="Q997" i="1"/>
  <c r="O997" i="1"/>
  <c r="K997" i="1"/>
  <c r="R997" i="1"/>
  <c r="Q996" i="1"/>
  <c r="N996" i="1"/>
  <c r="K996" i="1"/>
  <c r="L996" i="1"/>
  <c r="J996" i="1"/>
  <c r="P996" i="1"/>
  <c r="O996" i="1"/>
  <c r="M996" i="1"/>
  <c r="R996" i="1"/>
  <c r="M995" i="1"/>
  <c r="N995" i="1"/>
  <c r="K995" i="1"/>
  <c r="O995" i="1"/>
  <c r="P995" i="1"/>
  <c r="Q995" i="1"/>
  <c r="L995" i="1"/>
  <c r="J995" i="1"/>
  <c r="R995" i="1"/>
  <c r="B994" i="1"/>
  <c r="Q994" i="1"/>
  <c r="J994" i="1"/>
  <c r="O994" i="1"/>
  <c r="L994" i="1"/>
  <c r="N994" i="1"/>
  <c r="R994" i="1"/>
  <c r="M994" i="1"/>
  <c r="K994" i="1"/>
  <c r="P994" i="1"/>
  <c r="Q993" i="1"/>
  <c r="P993" i="1"/>
  <c r="O993" i="1"/>
  <c r="J993" i="1"/>
  <c r="K993" i="1"/>
  <c r="L993" i="1"/>
  <c r="M993" i="1"/>
  <c r="R993" i="1"/>
  <c r="N993" i="1"/>
  <c r="R992" i="1"/>
  <c r="J992" i="1"/>
  <c r="L992" i="1"/>
  <c r="M992" i="1"/>
  <c r="N992" i="1"/>
  <c r="O992" i="1"/>
  <c r="P992" i="1"/>
  <c r="Q992" i="1"/>
  <c r="K992" i="1"/>
  <c r="J991" i="1"/>
  <c r="Q991" i="1"/>
  <c r="P991" i="1"/>
  <c r="O991" i="1"/>
  <c r="N991" i="1"/>
  <c r="M991" i="1"/>
  <c r="R991" i="1"/>
  <c r="L991" i="1"/>
  <c r="K991" i="1"/>
  <c r="M990" i="1"/>
  <c r="L990" i="1"/>
  <c r="K990" i="1"/>
  <c r="J990" i="1"/>
  <c r="R990" i="1"/>
  <c r="Q990" i="1"/>
  <c r="P990" i="1"/>
  <c r="O990" i="1"/>
  <c r="N990" i="1"/>
  <c r="M989" i="1"/>
  <c r="N989" i="1"/>
  <c r="O989" i="1"/>
  <c r="P989" i="1"/>
  <c r="Q989" i="1"/>
  <c r="L989" i="1"/>
  <c r="J989" i="1"/>
  <c r="R989" i="1"/>
  <c r="K989" i="1"/>
  <c r="O988" i="1"/>
  <c r="P988" i="1"/>
  <c r="Q988" i="1"/>
  <c r="R988" i="1"/>
  <c r="M988" i="1"/>
  <c r="L988" i="1"/>
  <c r="K988" i="1"/>
  <c r="J988" i="1"/>
  <c r="N988" i="1"/>
  <c r="M987" i="1"/>
  <c r="L987" i="1"/>
  <c r="K987" i="1"/>
  <c r="J987" i="1"/>
  <c r="N987" i="1"/>
  <c r="R987" i="1"/>
  <c r="Q987" i="1"/>
  <c r="P987" i="1"/>
  <c r="O987" i="1"/>
  <c r="R986" i="1"/>
  <c r="Q986" i="1"/>
  <c r="P986" i="1"/>
  <c r="O986" i="1"/>
  <c r="N986" i="1"/>
  <c r="M986" i="1"/>
  <c r="L986" i="1"/>
  <c r="K986" i="1"/>
  <c r="J986" i="1"/>
  <c r="R985" i="1"/>
  <c r="Q985" i="1"/>
  <c r="P985" i="1"/>
  <c r="O985" i="1"/>
  <c r="N985" i="1"/>
  <c r="M985" i="1"/>
  <c r="L985" i="1"/>
  <c r="K985" i="1"/>
  <c r="J985" i="1"/>
  <c r="R984" i="1"/>
  <c r="Q984" i="1"/>
  <c r="P984" i="1"/>
  <c r="O984" i="1"/>
  <c r="N984" i="1"/>
  <c r="J984" i="1"/>
  <c r="M984" i="1"/>
  <c r="L984" i="1"/>
  <c r="K984" i="1"/>
  <c r="N983" i="1"/>
  <c r="O983" i="1"/>
  <c r="Q983" i="1"/>
  <c r="R983" i="1"/>
  <c r="P983" i="1"/>
  <c r="J983" i="1"/>
  <c r="K983" i="1"/>
  <c r="L983" i="1"/>
  <c r="M983" i="1"/>
  <c r="P982" i="1"/>
  <c r="O982" i="1"/>
  <c r="J982" i="1"/>
  <c r="R982" i="1"/>
  <c r="Q982" i="1"/>
  <c r="K982" i="1"/>
  <c r="L982" i="1"/>
  <c r="M982" i="1"/>
  <c r="N982" i="1"/>
  <c r="B981" i="1"/>
  <c r="P981" i="1"/>
  <c r="O981" i="1"/>
  <c r="N981" i="1"/>
  <c r="M981" i="1"/>
  <c r="L981" i="1"/>
  <c r="K981" i="1"/>
  <c r="J981" i="1"/>
  <c r="Q981" i="1"/>
  <c r="R981" i="1"/>
  <c r="R980" i="1"/>
  <c r="Q980" i="1"/>
  <c r="O980" i="1"/>
  <c r="N980" i="1"/>
  <c r="P980" i="1"/>
  <c r="J980" i="1"/>
  <c r="K980" i="1"/>
  <c r="L980" i="1"/>
  <c r="M980" i="1"/>
  <c r="Q979" i="1"/>
  <c r="P979" i="1"/>
  <c r="O979" i="1"/>
  <c r="N979" i="1"/>
  <c r="M979" i="1"/>
  <c r="L979" i="1"/>
  <c r="R979" i="1"/>
  <c r="J979" i="1"/>
  <c r="K979" i="1"/>
  <c r="K978" i="1"/>
  <c r="J978" i="1"/>
  <c r="R978" i="1"/>
  <c r="Q978" i="1"/>
  <c r="P978" i="1"/>
  <c r="O978" i="1"/>
  <c r="N978" i="1"/>
  <c r="M978" i="1"/>
  <c r="L978" i="1"/>
  <c r="O977" i="1"/>
  <c r="K977" i="1"/>
  <c r="Q977" i="1"/>
  <c r="P977" i="1"/>
  <c r="N977" i="1"/>
  <c r="M977" i="1"/>
  <c r="L977" i="1"/>
  <c r="R977" i="1"/>
  <c r="J977" i="1"/>
  <c r="Q976" i="1"/>
  <c r="K976" i="1"/>
  <c r="L976" i="1"/>
  <c r="M976" i="1"/>
  <c r="J976" i="1"/>
  <c r="N976" i="1"/>
  <c r="O976" i="1"/>
  <c r="R976" i="1"/>
  <c r="P976" i="1"/>
  <c r="N975" i="1"/>
  <c r="J975" i="1"/>
  <c r="K975" i="1"/>
  <c r="L975" i="1"/>
  <c r="M975" i="1"/>
  <c r="O975" i="1"/>
  <c r="P975" i="1"/>
  <c r="R975" i="1"/>
  <c r="B975" i="1"/>
  <c r="Q975" i="1"/>
  <c r="P974" i="1"/>
  <c r="Q974" i="1"/>
  <c r="L974" i="1"/>
  <c r="R974" i="1"/>
  <c r="K974" i="1"/>
  <c r="M974" i="1"/>
  <c r="N974" i="1"/>
  <c r="O974" i="1"/>
  <c r="J974" i="1"/>
  <c r="B973" i="1"/>
  <c r="A973" i="1"/>
  <c r="J973" i="1"/>
  <c r="R973" i="1"/>
  <c r="Q973" i="1"/>
  <c r="P973" i="1"/>
  <c r="O973" i="1"/>
  <c r="N973" i="1"/>
  <c r="M973" i="1"/>
  <c r="L973" i="1"/>
  <c r="K973" i="1"/>
  <c r="B972" i="1"/>
  <c r="J972" i="1"/>
  <c r="K972" i="1"/>
  <c r="L972" i="1"/>
  <c r="M972" i="1"/>
  <c r="N972" i="1"/>
  <c r="R972" i="1"/>
  <c r="P972" i="1"/>
  <c r="Q972" i="1"/>
  <c r="O972" i="1"/>
  <c r="B971" i="1"/>
  <c r="R971" i="1"/>
  <c r="Q971" i="1"/>
  <c r="J971" i="1"/>
  <c r="K971" i="1"/>
  <c r="L971" i="1"/>
  <c r="M971" i="1"/>
  <c r="N971" i="1"/>
  <c r="O971" i="1"/>
  <c r="P971" i="1"/>
  <c r="Q970" i="1"/>
  <c r="P970" i="1"/>
  <c r="O970" i="1"/>
  <c r="N970" i="1"/>
  <c r="R970" i="1"/>
  <c r="L970" i="1"/>
  <c r="K970" i="1"/>
  <c r="J970" i="1"/>
  <c r="M970" i="1"/>
  <c r="B969" i="1"/>
  <c r="R969" i="1"/>
  <c r="L969" i="1"/>
  <c r="J969" i="1"/>
  <c r="K969" i="1"/>
  <c r="M969" i="1"/>
  <c r="N969" i="1"/>
  <c r="O969" i="1"/>
  <c r="P969" i="1"/>
  <c r="Q969" i="1"/>
  <c r="J968" i="1"/>
  <c r="O968" i="1"/>
  <c r="N968" i="1"/>
  <c r="M968" i="1"/>
  <c r="L968" i="1"/>
  <c r="K968" i="1"/>
  <c r="P968" i="1"/>
  <c r="R968" i="1"/>
  <c r="B968" i="1"/>
  <c r="Q968" i="1"/>
  <c r="M967" i="1"/>
  <c r="R967" i="1"/>
  <c r="Q967" i="1"/>
  <c r="P967" i="1"/>
  <c r="O967" i="1"/>
  <c r="N967" i="1"/>
  <c r="L967" i="1"/>
  <c r="K967" i="1"/>
  <c r="J967" i="1"/>
  <c r="B966" i="1"/>
  <c r="O966" i="1"/>
  <c r="Q966" i="1"/>
  <c r="J966" i="1"/>
  <c r="K966" i="1"/>
  <c r="L966" i="1"/>
  <c r="R966" i="1"/>
  <c r="M966" i="1"/>
  <c r="N966" i="1"/>
  <c r="P966" i="1"/>
  <c r="P965" i="1"/>
  <c r="R965" i="1"/>
  <c r="L965" i="1"/>
  <c r="O965" i="1"/>
  <c r="N965" i="1"/>
  <c r="M965" i="1"/>
  <c r="Q965" i="1"/>
  <c r="K965" i="1"/>
  <c r="J965" i="1"/>
  <c r="N964" i="1"/>
  <c r="P964" i="1"/>
  <c r="R964" i="1"/>
  <c r="O964" i="1"/>
  <c r="Q964" i="1"/>
  <c r="J964" i="1"/>
  <c r="K964" i="1"/>
  <c r="L964" i="1"/>
  <c r="M964" i="1"/>
  <c r="Q963" i="1"/>
  <c r="K963" i="1"/>
  <c r="J963" i="1"/>
  <c r="P963" i="1"/>
  <c r="R963" i="1"/>
  <c r="O963" i="1"/>
  <c r="L963" i="1"/>
  <c r="M963" i="1"/>
  <c r="N963" i="1"/>
  <c r="B962" i="1"/>
  <c r="O962" i="1"/>
  <c r="P962" i="1"/>
  <c r="Q962" i="1"/>
  <c r="R962" i="1"/>
  <c r="N962" i="1"/>
  <c r="M962" i="1"/>
  <c r="L962" i="1"/>
  <c r="K962" i="1"/>
  <c r="J962" i="1"/>
  <c r="B961" i="1"/>
  <c r="J961" i="1"/>
  <c r="K961" i="1"/>
  <c r="N961" i="1"/>
  <c r="O961" i="1"/>
  <c r="P961" i="1"/>
  <c r="L961" i="1"/>
  <c r="M961" i="1"/>
  <c r="R961" i="1"/>
  <c r="Q961" i="1"/>
  <c r="M960" i="1"/>
  <c r="N960" i="1"/>
  <c r="O960" i="1"/>
  <c r="L960" i="1"/>
  <c r="K960" i="1"/>
  <c r="P960" i="1"/>
  <c r="J960" i="1"/>
  <c r="R960" i="1"/>
  <c r="Q960" i="1"/>
  <c r="R959" i="1"/>
  <c r="P959" i="1"/>
  <c r="K959" i="1"/>
  <c r="L959" i="1"/>
  <c r="M959" i="1"/>
  <c r="N959" i="1"/>
  <c r="O959" i="1"/>
  <c r="Q959" i="1"/>
  <c r="J959" i="1"/>
  <c r="B958" i="1"/>
  <c r="O958" i="1"/>
  <c r="R958" i="1"/>
  <c r="Q958" i="1"/>
  <c r="P958" i="1"/>
  <c r="N958" i="1"/>
  <c r="L958" i="1"/>
  <c r="K958" i="1"/>
  <c r="M958" i="1"/>
  <c r="J958" i="1"/>
  <c r="K957" i="1"/>
  <c r="J957" i="1"/>
  <c r="P957" i="1"/>
  <c r="O957" i="1"/>
  <c r="R957" i="1"/>
  <c r="N957" i="1"/>
  <c r="L957" i="1"/>
  <c r="Q957" i="1"/>
  <c r="M957" i="1"/>
  <c r="N956" i="1"/>
  <c r="P956" i="1"/>
  <c r="Q956" i="1"/>
  <c r="B956" i="1"/>
  <c r="R956" i="1"/>
  <c r="A956" i="1"/>
  <c r="M956" i="1"/>
  <c r="L956" i="1"/>
  <c r="K956" i="1"/>
  <c r="J956" i="1"/>
  <c r="O956" i="1"/>
  <c r="R955" i="1"/>
  <c r="K955" i="1"/>
  <c r="J955" i="1"/>
  <c r="L955" i="1"/>
  <c r="M955" i="1"/>
  <c r="N955" i="1"/>
  <c r="O955" i="1"/>
  <c r="Q955" i="1"/>
  <c r="P955" i="1"/>
  <c r="K954" i="1"/>
  <c r="J954" i="1"/>
  <c r="O954" i="1"/>
  <c r="Q954" i="1"/>
  <c r="N954" i="1"/>
  <c r="M954" i="1"/>
  <c r="L954" i="1"/>
  <c r="R954" i="1"/>
  <c r="P954" i="1"/>
  <c r="O953" i="1"/>
  <c r="L953" i="1"/>
  <c r="J953" i="1"/>
  <c r="R953" i="1"/>
  <c r="Q953" i="1"/>
  <c r="P953" i="1"/>
  <c r="N953" i="1"/>
  <c r="M953" i="1"/>
  <c r="B953" i="1"/>
  <c r="K953" i="1"/>
  <c r="M952" i="1"/>
  <c r="L952" i="1"/>
  <c r="P952" i="1"/>
  <c r="Q952" i="1"/>
  <c r="N952" i="1"/>
  <c r="J952" i="1"/>
  <c r="K952" i="1"/>
  <c r="O952" i="1"/>
  <c r="R952" i="1"/>
  <c r="N951" i="1"/>
  <c r="R951" i="1"/>
  <c r="P951" i="1"/>
  <c r="L951" i="1"/>
  <c r="K951" i="1"/>
  <c r="Q951" i="1"/>
  <c r="O951" i="1"/>
  <c r="M951" i="1"/>
  <c r="J951" i="1"/>
  <c r="N950" i="1"/>
  <c r="L950" i="1"/>
  <c r="J950" i="1"/>
  <c r="P950" i="1"/>
  <c r="R950" i="1"/>
  <c r="O950" i="1"/>
  <c r="M950" i="1"/>
  <c r="K950" i="1"/>
  <c r="Q950" i="1"/>
  <c r="Q949" i="1"/>
  <c r="O949" i="1"/>
  <c r="M949" i="1"/>
  <c r="J949" i="1"/>
  <c r="P949" i="1"/>
  <c r="N949" i="1"/>
  <c r="L949" i="1"/>
  <c r="K949" i="1"/>
  <c r="R949" i="1"/>
  <c r="L948" i="1"/>
  <c r="J948" i="1"/>
  <c r="R948" i="1"/>
  <c r="K948" i="1"/>
  <c r="P948" i="1"/>
  <c r="M948" i="1"/>
  <c r="Q948" i="1"/>
  <c r="O948" i="1"/>
  <c r="N948" i="1"/>
  <c r="O947" i="1"/>
  <c r="R947" i="1"/>
  <c r="P947" i="1"/>
  <c r="N947" i="1"/>
  <c r="M947" i="1"/>
  <c r="Q947" i="1"/>
  <c r="L947" i="1"/>
  <c r="K947" i="1"/>
  <c r="J947" i="1"/>
  <c r="B946" i="1"/>
  <c r="P946" i="1"/>
  <c r="N946" i="1"/>
  <c r="K946" i="1"/>
  <c r="Q946" i="1"/>
  <c r="O946" i="1"/>
  <c r="M946" i="1"/>
  <c r="L946" i="1"/>
  <c r="R946" i="1"/>
  <c r="J946" i="1"/>
  <c r="B945" i="1"/>
  <c r="A945" i="1"/>
  <c r="A1159" i="1"/>
  <c r="B1159" i="1"/>
  <c r="B1118" i="1"/>
  <c r="A1118" i="1"/>
  <c r="A1109" i="1"/>
  <c r="B1109" i="1"/>
  <c r="B1052" i="1"/>
  <c r="A1052" i="1"/>
  <c r="A1050" i="1"/>
  <c r="B1050" i="1"/>
  <c r="A1049" i="1"/>
  <c r="B1049" i="1"/>
  <c r="A1048" i="1"/>
  <c r="B1048" i="1"/>
  <c r="B1047" i="1"/>
  <c r="A1047" i="1"/>
  <c r="A1025" i="1"/>
  <c r="B1025" i="1"/>
  <c r="A1024" i="1"/>
  <c r="B1024" i="1"/>
  <c r="B997" i="1"/>
  <c r="A997" i="1"/>
  <c r="B996" i="1"/>
  <c r="A996" i="1"/>
  <c r="B995" i="1"/>
  <c r="A995" i="1"/>
  <c r="A992" i="1"/>
  <c r="B992" i="1"/>
  <c r="A985" i="1"/>
  <c r="B985" i="1"/>
  <c r="A978" i="1"/>
  <c r="B978" i="1"/>
  <c r="B918" i="1"/>
  <c r="A918" i="1"/>
  <c r="A927" i="1"/>
  <c r="B927" i="1"/>
  <c r="B892" i="1"/>
  <c r="A892" i="1"/>
  <c r="B889" i="1"/>
  <c r="A889" i="1"/>
  <c r="B884" i="1"/>
  <c r="A884" i="1"/>
  <c r="B913" i="1"/>
  <c r="A913" i="1"/>
  <c r="B886" i="1"/>
  <c r="A886" i="1"/>
  <c r="B915" i="1"/>
  <c r="A915" i="1"/>
  <c r="A940" i="1"/>
  <c r="B940" i="1"/>
  <c r="A914" i="1"/>
  <c r="B914" i="1"/>
  <c r="B902" i="1"/>
  <c r="A902" i="1"/>
  <c r="A941" i="1"/>
  <c r="B941" i="1"/>
  <c r="B882" i="1"/>
  <c r="A882" i="1"/>
  <c r="A904" i="1"/>
  <c r="B904" i="1"/>
  <c r="B931" i="1"/>
  <c r="A931" i="1"/>
  <c r="A885" i="1"/>
  <c r="B885" i="1"/>
  <c r="B877" i="1"/>
  <c r="A877" i="1"/>
  <c r="B934" i="1"/>
  <c r="A934" i="1"/>
  <c r="B916" i="1"/>
  <c r="A916" i="1"/>
  <c r="A936" i="1"/>
  <c r="B936" i="1"/>
  <c r="B891" i="1"/>
  <c r="A891" i="1"/>
  <c r="B917" i="1"/>
  <c r="A917" i="1"/>
  <c r="B912" i="1"/>
  <c r="A912" i="1"/>
  <c r="A911" i="1"/>
  <c r="B911" i="1"/>
  <c r="B893" i="1"/>
  <c r="A893" i="1"/>
  <c r="B890" i="1"/>
  <c r="A890" i="1"/>
  <c r="B876" i="1"/>
  <c r="A876" i="1"/>
  <c r="A888" i="1"/>
  <c r="B888" i="1"/>
  <c r="B907" i="1"/>
  <c r="A907" i="1"/>
  <c r="B881" i="1"/>
  <c r="A881" i="1"/>
  <c r="B899" i="1"/>
  <c r="A899" i="1"/>
  <c r="A896" i="1"/>
  <c r="B896" i="1"/>
  <c r="B943" i="1"/>
  <c r="A943" i="1"/>
  <c r="B935" i="1"/>
  <c r="A935" i="1"/>
  <c r="B924" i="1"/>
  <c r="A924" i="1"/>
  <c r="B894" i="1"/>
  <c r="A894" i="1"/>
  <c r="B874" i="1"/>
  <c r="A874" i="1"/>
  <c r="B926" i="1"/>
  <c r="A926" i="1"/>
  <c r="B871" i="1"/>
  <c r="A871" i="1"/>
  <c r="A910" i="1"/>
  <c r="B910" i="1"/>
  <c r="B879" i="1"/>
  <c r="A879" i="1"/>
  <c r="B906" i="1"/>
  <c r="A906" i="1"/>
  <c r="A897" i="1"/>
  <c r="B897" i="1"/>
  <c r="A933" i="1"/>
  <c r="B933" i="1"/>
  <c r="A923" i="1"/>
  <c r="B923" i="1"/>
  <c r="P890" i="1"/>
  <c r="O890" i="1"/>
  <c r="N890" i="1"/>
  <c r="P883" i="1"/>
  <c r="O883" i="1"/>
  <c r="N883" i="1"/>
  <c r="A883" i="1"/>
  <c r="B873" i="1"/>
  <c r="A873" i="1"/>
  <c r="P869" i="1"/>
  <c r="B869" i="1"/>
  <c r="Q918" i="1"/>
  <c r="R918" i="1"/>
  <c r="Q917" i="1"/>
  <c r="R917" i="1"/>
  <c r="P893" i="1"/>
  <c r="O893" i="1"/>
  <c r="N893" i="1"/>
  <c r="M893" i="1"/>
  <c r="L893" i="1"/>
  <c r="K893" i="1"/>
  <c r="J893" i="1"/>
  <c r="P892" i="1"/>
  <c r="O892" i="1"/>
  <c r="N892" i="1"/>
  <c r="M892" i="1"/>
  <c r="L892" i="1"/>
  <c r="K892" i="1"/>
  <c r="J892" i="1"/>
  <c r="P891" i="1"/>
  <c r="O891" i="1"/>
  <c r="N891" i="1"/>
  <c r="M891" i="1"/>
  <c r="L891" i="1"/>
  <c r="K891" i="1"/>
  <c r="J891" i="1"/>
  <c r="M890" i="1"/>
  <c r="L890" i="1"/>
  <c r="K890" i="1"/>
  <c r="J890" i="1"/>
  <c r="P889" i="1"/>
  <c r="O889" i="1"/>
  <c r="N889" i="1"/>
  <c r="M889" i="1"/>
  <c r="L889" i="1"/>
  <c r="K889" i="1"/>
  <c r="J889" i="1"/>
  <c r="P888" i="1"/>
  <c r="O888" i="1"/>
  <c r="N888" i="1"/>
  <c r="M888" i="1"/>
  <c r="L888" i="1"/>
  <c r="K888" i="1"/>
  <c r="J888" i="1"/>
  <c r="P887" i="1"/>
  <c r="O887" i="1"/>
  <c r="N887" i="1"/>
  <c r="M887" i="1"/>
  <c r="L887" i="1"/>
  <c r="K887" i="1"/>
  <c r="J887" i="1"/>
  <c r="A887" i="1"/>
  <c r="M886" i="1"/>
  <c r="L886" i="1"/>
  <c r="K886" i="1"/>
  <c r="J886" i="1"/>
  <c r="P886" i="1"/>
  <c r="O886" i="1"/>
  <c r="N886" i="1"/>
  <c r="P885" i="1"/>
  <c r="O885" i="1"/>
  <c r="N885" i="1"/>
  <c r="M885" i="1"/>
  <c r="L885" i="1"/>
  <c r="K885" i="1"/>
  <c r="J885" i="1"/>
  <c r="P884" i="1"/>
  <c r="N884" i="1"/>
  <c r="L884" i="1"/>
  <c r="J884" i="1"/>
  <c r="O884" i="1"/>
  <c r="M884" i="1"/>
  <c r="K884" i="1"/>
  <c r="M883" i="1"/>
  <c r="L883" i="1"/>
  <c r="K883" i="1"/>
  <c r="J883" i="1"/>
  <c r="P882" i="1"/>
  <c r="O882" i="1"/>
  <c r="N882" i="1"/>
  <c r="M882" i="1"/>
  <c r="L882" i="1"/>
  <c r="K882" i="1"/>
  <c r="J882" i="1"/>
  <c r="P881" i="1"/>
  <c r="O881" i="1"/>
  <c r="N881" i="1"/>
  <c r="M881" i="1"/>
  <c r="L881" i="1"/>
  <c r="K881" i="1"/>
  <c r="J881" i="1"/>
  <c r="P880" i="1"/>
  <c r="O880" i="1"/>
  <c r="N880" i="1"/>
  <c r="M880" i="1"/>
  <c r="L880" i="1"/>
  <c r="K880" i="1"/>
  <c r="J880" i="1"/>
  <c r="A880" i="1"/>
  <c r="B880" i="1"/>
  <c r="O879" i="1"/>
  <c r="P879" i="1"/>
  <c r="K879" i="1"/>
  <c r="N879" i="1"/>
  <c r="M879" i="1"/>
  <c r="L879" i="1"/>
  <c r="J879" i="1"/>
  <c r="O878" i="1"/>
  <c r="J878" i="1"/>
  <c r="L878" i="1"/>
  <c r="M878" i="1"/>
  <c r="N878" i="1"/>
  <c r="P878" i="1"/>
  <c r="K878" i="1"/>
  <c r="M877" i="1"/>
  <c r="N877" i="1"/>
  <c r="O877" i="1"/>
  <c r="P877" i="1"/>
  <c r="J877" i="1"/>
  <c r="K877" i="1"/>
  <c r="L877" i="1"/>
  <c r="J876" i="1"/>
  <c r="K876" i="1"/>
  <c r="L876" i="1"/>
  <c r="M876" i="1"/>
  <c r="N876" i="1"/>
  <c r="O876" i="1"/>
  <c r="P876" i="1"/>
  <c r="K875" i="1"/>
  <c r="M875" i="1"/>
  <c r="O875" i="1"/>
  <c r="P875" i="1"/>
  <c r="N875" i="1"/>
  <c r="L875" i="1"/>
  <c r="J875" i="1"/>
  <c r="B875" i="1"/>
  <c r="K874" i="1"/>
  <c r="L874" i="1"/>
  <c r="M874" i="1"/>
  <c r="N874" i="1"/>
  <c r="J874" i="1"/>
  <c r="O874" i="1"/>
  <c r="P874" i="1"/>
  <c r="J873" i="1"/>
  <c r="P873" i="1"/>
  <c r="O873" i="1"/>
  <c r="N873" i="1"/>
  <c r="M873" i="1"/>
  <c r="L873" i="1"/>
  <c r="K873" i="1"/>
  <c r="J872" i="1"/>
  <c r="O872" i="1"/>
  <c r="N872" i="1"/>
  <c r="K872" i="1"/>
  <c r="M872" i="1"/>
  <c r="P872" i="1"/>
  <c r="L872" i="1"/>
  <c r="O871" i="1"/>
  <c r="K871" i="1"/>
  <c r="N871" i="1"/>
  <c r="P871" i="1"/>
  <c r="M871" i="1"/>
  <c r="J871" i="1"/>
  <c r="L871" i="1"/>
  <c r="L870" i="1"/>
  <c r="N870" i="1"/>
  <c r="J870" i="1"/>
  <c r="P870" i="1"/>
  <c r="O870" i="1"/>
  <c r="M870" i="1"/>
  <c r="K870" i="1"/>
  <c r="B870" i="1"/>
  <c r="O869" i="1"/>
  <c r="N869" i="1"/>
  <c r="M869" i="1"/>
  <c r="L869" i="1"/>
  <c r="K869" i="1"/>
  <c r="J869" i="1"/>
  <c r="N918" i="1"/>
  <c r="O918" i="1"/>
  <c r="P918" i="1"/>
  <c r="M918" i="1"/>
  <c r="L918" i="1"/>
  <c r="K918" i="1"/>
  <c r="J918" i="1"/>
  <c r="P917" i="1"/>
  <c r="O917" i="1"/>
  <c r="N917" i="1"/>
  <c r="M917" i="1"/>
  <c r="L917" i="1"/>
  <c r="K917" i="1"/>
  <c r="J917" i="1"/>
  <c r="L916" i="1"/>
  <c r="K916" i="1"/>
  <c r="Q916" i="1"/>
  <c r="R916" i="1"/>
  <c r="P916" i="1"/>
  <c r="O916" i="1"/>
  <c r="N916" i="1"/>
  <c r="M916" i="1"/>
  <c r="J916" i="1"/>
  <c r="R915" i="1"/>
  <c r="Q915" i="1"/>
  <c r="P915" i="1"/>
  <c r="O915" i="1"/>
  <c r="N915" i="1"/>
  <c r="M915" i="1"/>
  <c r="L915" i="1"/>
  <c r="K915" i="1"/>
  <c r="J915" i="1"/>
  <c r="M914" i="1"/>
  <c r="N914" i="1"/>
  <c r="O914" i="1"/>
  <c r="L914" i="1"/>
  <c r="J914" i="1"/>
  <c r="Q914" i="1"/>
  <c r="R914" i="1"/>
  <c r="K914" i="1"/>
  <c r="P914" i="1"/>
  <c r="K913" i="1"/>
  <c r="L913" i="1"/>
  <c r="N913" i="1"/>
  <c r="O913" i="1"/>
  <c r="P913" i="1"/>
  <c r="Q913" i="1"/>
  <c r="R913" i="1"/>
  <c r="J913" i="1"/>
  <c r="M913" i="1"/>
  <c r="Q912" i="1"/>
  <c r="R912" i="1"/>
  <c r="P912" i="1"/>
  <c r="O912" i="1"/>
  <c r="N912" i="1"/>
  <c r="M912" i="1"/>
  <c r="L912" i="1"/>
  <c r="K912" i="1"/>
  <c r="J912" i="1"/>
  <c r="J911" i="1"/>
  <c r="R911" i="1"/>
  <c r="N911" i="1"/>
  <c r="L911" i="1"/>
  <c r="P911" i="1"/>
  <c r="O911" i="1"/>
  <c r="M911" i="1"/>
  <c r="K911" i="1"/>
  <c r="Q911" i="1"/>
  <c r="N910" i="1"/>
  <c r="J910" i="1"/>
  <c r="L910" i="1"/>
  <c r="M910" i="1"/>
  <c r="O910" i="1"/>
  <c r="P910" i="1"/>
  <c r="K910" i="1"/>
  <c r="B909" i="1"/>
  <c r="N909" i="1"/>
  <c r="P909" i="1"/>
  <c r="M909" i="1"/>
  <c r="L909" i="1"/>
  <c r="K909" i="1"/>
  <c r="J909" i="1"/>
  <c r="O909" i="1"/>
  <c r="P908" i="1"/>
  <c r="O908" i="1"/>
  <c r="N908" i="1"/>
  <c r="M908" i="1"/>
  <c r="L908" i="1"/>
  <c r="K908" i="1"/>
  <c r="A908" i="1"/>
  <c r="J908" i="1"/>
  <c r="B908" i="1"/>
  <c r="K907" i="1"/>
  <c r="M907" i="1"/>
  <c r="J907" i="1"/>
  <c r="N907" i="1"/>
  <c r="O907" i="1"/>
  <c r="P907" i="1"/>
  <c r="L907" i="1"/>
  <c r="P906" i="1"/>
  <c r="N906" i="1"/>
  <c r="M906" i="1"/>
  <c r="L906" i="1"/>
  <c r="K906" i="1"/>
  <c r="J906" i="1"/>
  <c r="O906" i="1"/>
  <c r="L905" i="1"/>
  <c r="K905" i="1"/>
  <c r="J905" i="1"/>
  <c r="P905" i="1"/>
  <c r="O905" i="1"/>
  <c r="N905" i="1"/>
  <c r="M905" i="1"/>
  <c r="P904" i="1"/>
  <c r="O904" i="1"/>
  <c r="N904" i="1"/>
  <c r="M904" i="1"/>
  <c r="L904" i="1"/>
  <c r="K904" i="1"/>
  <c r="J904" i="1"/>
  <c r="M903" i="1"/>
  <c r="N903" i="1"/>
  <c r="O903" i="1"/>
  <c r="P903" i="1"/>
  <c r="A903" i="1"/>
  <c r="B903" i="1"/>
  <c r="J903" i="1"/>
  <c r="K903" i="1"/>
  <c r="L903" i="1"/>
  <c r="M902" i="1"/>
  <c r="P902" i="1"/>
  <c r="O902" i="1"/>
  <c r="N902" i="1"/>
  <c r="L902" i="1"/>
  <c r="K902" i="1"/>
  <c r="J902" i="1"/>
  <c r="B901" i="1"/>
  <c r="J901" i="1"/>
  <c r="O901" i="1"/>
  <c r="K901" i="1"/>
  <c r="L901" i="1"/>
  <c r="M901" i="1"/>
  <c r="N901" i="1"/>
  <c r="P901" i="1"/>
  <c r="L900" i="1"/>
  <c r="P900" i="1"/>
  <c r="A900" i="1"/>
  <c r="B900" i="1"/>
  <c r="J900" i="1"/>
  <c r="K900" i="1"/>
  <c r="M900" i="1"/>
  <c r="N900" i="1"/>
  <c r="O900" i="1"/>
  <c r="N899" i="1"/>
  <c r="O899" i="1"/>
  <c r="J899" i="1"/>
  <c r="L899" i="1"/>
  <c r="K899" i="1"/>
  <c r="P899" i="1"/>
  <c r="M899" i="1"/>
  <c r="O898" i="1"/>
  <c r="J898" i="1"/>
  <c r="P898" i="1"/>
  <c r="M898" i="1"/>
  <c r="N898" i="1"/>
  <c r="L898" i="1"/>
  <c r="K898" i="1"/>
  <c r="O897" i="1"/>
  <c r="P897" i="1"/>
  <c r="L897" i="1"/>
  <c r="J897" i="1"/>
  <c r="K897" i="1"/>
  <c r="M897" i="1"/>
  <c r="N897" i="1"/>
  <c r="O896" i="1"/>
  <c r="N896" i="1"/>
  <c r="M896" i="1"/>
  <c r="L896" i="1"/>
  <c r="K896" i="1"/>
  <c r="J896" i="1"/>
  <c r="P896" i="1"/>
  <c r="A895" i="1"/>
  <c r="P895" i="1"/>
  <c r="B895" i="1"/>
  <c r="J895" i="1"/>
  <c r="K895" i="1"/>
  <c r="L895" i="1"/>
  <c r="M895" i="1"/>
  <c r="N895" i="1"/>
  <c r="O895" i="1"/>
  <c r="J894" i="1"/>
  <c r="K894" i="1"/>
  <c r="L894" i="1"/>
  <c r="M894" i="1"/>
  <c r="N894" i="1"/>
  <c r="O894" i="1"/>
  <c r="P894" i="1"/>
  <c r="A905" i="1"/>
  <c r="B905" i="1"/>
  <c r="R925" i="1"/>
  <c r="B925" i="1"/>
  <c r="A925" i="1"/>
  <c r="B938" i="1"/>
  <c r="A938" i="1"/>
  <c r="B920" i="1"/>
  <c r="A920" i="1"/>
  <c r="J2529" i="1"/>
  <c r="K2529" i="1"/>
  <c r="R941" i="1"/>
  <c r="Q941" i="1"/>
  <c r="P941" i="1"/>
  <c r="B939" i="1"/>
  <c r="A939" i="1"/>
  <c r="K937" i="1"/>
  <c r="J937" i="1"/>
  <c r="R937" i="1"/>
  <c r="Q937" i="1"/>
  <c r="P937" i="1"/>
  <c r="O937" i="1"/>
  <c r="N937" i="1"/>
  <c r="M937" i="1"/>
  <c r="L937" i="1"/>
  <c r="A937" i="1"/>
  <c r="R932" i="1"/>
  <c r="Q932" i="1"/>
  <c r="P932" i="1"/>
  <c r="B932" i="1"/>
  <c r="A932" i="1"/>
  <c r="Q930" i="1"/>
  <c r="N930" i="1"/>
  <c r="P930" i="1"/>
  <c r="L930" i="1"/>
  <c r="R930" i="1"/>
  <c r="O930" i="1"/>
  <c r="M930" i="1"/>
  <c r="B930" i="1"/>
  <c r="B929" i="1"/>
  <c r="A929" i="1"/>
  <c r="L2529" i="1"/>
  <c r="M2529" i="1"/>
  <c r="N2529" i="1"/>
  <c r="O2529" i="1"/>
  <c r="R943" i="1"/>
  <c r="Q943" i="1"/>
  <c r="P943" i="1"/>
  <c r="O943" i="1"/>
  <c r="N943" i="1"/>
  <c r="M943" i="1"/>
  <c r="L943" i="1"/>
  <c r="K943" i="1"/>
  <c r="J943" i="1"/>
  <c r="R942" i="1"/>
  <c r="Q942" i="1"/>
  <c r="P942" i="1"/>
  <c r="O942" i="1"/>
  <c r="N942" i="1"/>
  <c r="M942" i="1"/>
  <c r="L942" i="1"/>
  <c r="K942" i="1"/>
  <c r="J942" i="1"/>
  <c r="O941" i="1"/>
  <c r="N941" i="1"/>
  <c r="M941" i="1"/>
  <c r="L941" i="1"/>
  <c r="K941" i="1"/>
  <c r="J941" i="1"/>
  <c r="R940" i="1"/>
  <c r="Q940" i="1"/>
  <c r="P940" i="1"/>
  <c r="O940" i="1"/>
  <c r="N940" i="1"/>
  <c r="M940" i="1"/>
  <c r="L940" i="1"/>
  <c r="K940" i="1"/>
  <c r="J940" i="1"/>
  <c r="R939" i="1"/>
  <c r="Q939" i="1"/>
  <c r="P939" i="1"/>
  <c r="O939" i="1"/>
  <c r="N939" i="1"/>
  <c r="M939" i="1"/>
  <c r="L939" i="1"/>
  <c r="K939" i="1"/>
  <c r="J939" i="1"/>
  <c r="R938" i="1"/>
  <c r="Q938" i="1"/>
  <c r="P938" i="1"/>
  <c r="O938" i="1"/>
  <c r="N938" i="1"/>
  <c r="M938" i="1"/>
  <c r="L938" i="1"/>
  <c r="K938" i="1"/>
  <c r="J938" i="1"/>
  <c r="J936" i="1"/>
  <c r="R936" i="1"/>
  <c r="Q936" i="1"/>
  <c r="P936" i="1"/>
  <c r="O936" i="1"/>
  <c r="N936" i="1"/>
  <c r="M936" i="1"/>
  <c r="L936" i="1"/>
  <c r="K936" i="1"/>
  <c r="R935" i="1"/>
  <c r="Q935" i="1"/>
  <c r="P935" i="1"/>
  <c r="O935" i="1"/>
  <c r="N935" i="1"/>
  <c r="M935" i="1"/>
  <c r="L935" i="1"/>
  <c r="K935" i="1"/>
  <c r="J935" i="1"/>
  <c r="J934" i="1"/>
  <c r="R934" i="1"/>
  <c r="Q934" i="1"/>
  <c r="P934" i="1"/>
  <c r="O934" i="1"/>
  <c r="N934" i="1"/>
  <c r="M934" i="1"/>
  <c r="L934" i="1"/>
  <c r="K934" i="1"/>
  <c r="J933" i="1"/>
  <c r="R933" i="1"/>
  <c r="Q933" i="1"/>
  <c r="P933" i="1"/>
  <c r="O933" i="1"/>
  <c r="N933" i="1"/>
  <c r="M933" i="1"/>
  <c r="L933" i="1"/>
  <c r="K933" i="1"/>
  <c r="M932" i="1"/>
  <c r="O932" i="1"/>
  <c r="N932" i="1"/>
  <c r="L932" i="1"/>
  <c r="K932" i="1"/>
  <c r="J932" i="1"/>
  <c r="Q931" i="1"/>
  <c r="P931" i="1"/>
  <c r="O931" i="1"/>
  <c r="N931" i="1"/>
  <c r="M931" i="1"/>
  <c r="R931" i="1"/>
  <c r="L931" i="1"/>
  <c r="K931" i="1"/>
  <c r="J931" i="1"/>
  <c r="K930" i="1"/>
  <c r="J930" i="1"/>
  <c r="Q929" i="1"/>
  <c r="J929" i="1"/>
  <c r="K929" i="1"/>
  <c r="L929" i="1"/>
  <c r="M929" i="1"/>
  <c r="N929" i="1"/>
  <c r="O929" i="1"/>
  <c r="P929" i="1"/>
  <c r="R929" i="1"/>
  <c r="Q928" i="1"/>
  <c r="R928" i="1"/>
  <c r="N928" i="1"/>
  <c r="O928" i="1"/>
  <c r="P928" i="1"/>
  <c r="M928" i="1"/>
  <c r="L928" i="1"/>
  <c r="K928" i="1"/>
  <c r="J928" i="1"/>
  <c r="B928" i="1"/>
  <c r="A928" i="1"/>
  <c r="N927" i="1"/>
  <c r="R927" i="1"/>
  <c r="Q927" i="1"/>
  <c r="P927" i="1"/>
  <c r="O927" i="1"/>
  <c r="M927" i="1"/>
  <c r="L927" i="1"/>
  <c r="K927" i="1"/>
  <c r="J927" i="1"/>
  <c r="R926" i="1"/>
  <c r="Q926" i="1"/>
  <c r="P926" i="1"/>
  <c r="O926" i="1"/>
  <c r="N926" i="1"/>
  <c r="M926" i="1"/>
  <c r="L926" i="1"/>
  <c r="K926" i="1"/>
  <c r="J926" i="1"/>
  <c r="Q925" i="1"/>
  <c r="P925" i="1"/>
  <c r="O925" i="1"/>
  <c r="N925" i="1"/>
  <c r="M925" i="1"/>
  <c r="L925" i="1"/>
  <c r="K925" i="1"/>
  <c r="J925" i="1"/>
  <c r="R924" i="1"/>
  <c r="M924" i="1"/>
  <c r="K924" i="1"/>
  <c r="O924" i="1"/>
  <c r="Q924" i="1"/>
  <c r="N924" i="1"/>
  <c r="J924" i="1"/>
  <c r="P924" i="1"/>
  <c r="L924" i="1"/>
  <c r="M923" i="1"/>
  <c r="L923" i="1"/>
  <c r="K923" i="1"/>
  <c r="J923" i="1"/>
  <c r="R923" i="1"/>
  <c r="Q923" i="1"/>
  <c r="P923" i="1"/>
  <c r="O923" i="1"/>
  <c r="N923" i="1"/>
  <c r="Q922" i="1"/>
  <c r="N922" i="1"/>
  <c r="M922" i="1"/>
  <c r="A922" i="1"/>
  <c r="J922" i="1"/>
  <c r="R922" i="1"/>
  <c r="P922" i="1"/>
  <c r="O922" i="1"/>
  <c r="L922" i="1"/>
  <c r="K922" i="1"/>
  <c r="B922" i="1"/>
  <c r="N921" i="1"/>
  <c r="J921" i="1"/>
  <c r="K921" i="1"/>
  <c r="O921" i="1"/>
  <c r="Q921" i="1"/>
  <c r="M921" i="1"/>
  <c r="P921" i="1"/>
  <c r="L921" i="1"/>
  <c r="R921" i="1"/>
  <c r="J920" i="1"/>
  <c r="Q920" i="1"/>
  <c r="N920" i="1"/>
  <c r="L920" i="1"/>
  <c r="M920" i="1"/>
  <c r="P920" i="1"/>
  <c r="R920" i="1"/>
  <c r="O920" i="1"/>
  <c r="K920" i="1"/>
  <c r="M919" i="1"/>
  <c r="K919" i="1"/>
  <c r="B919" i="1"/>
  <c r="J919" i="1"/>
  <c r="L919" i="1"/>
  <c r="R919" i="1"/>
  <c r="Q919" i="1"/>
  <c r="P919" i="1"/>
  <c r="O919" i="1"/>
  <c r="N919" i="1"/>
  <c r="O2532" i="1"/>
  <c r="J2532" i="1"/>
  <c r="K2532" i="1"/>
  <c r="L2532" i="1"/>
  <c r="M2532" i="1"/>
  <c r="N2532" i="1"/>
  <c r="J2531" i="1"/>
  <c r="K2531" i="1"/>
  <c r="L2531" i="1"/>
  <c r="M2531" i="1"/>
  <c r="N2531" i="1"/>
  <c r="O2531" i="1"/>
  <c r="P2531" i="1"/>
  <c r="Q2531" i="1"/>
  <c r="R2531" i="1"/>
  <c r="J2530" i="1"/>
  <c r="K2530" i="1"/>
  <c r="L2530" i="1"/>
  <c r="M2530" i="1"/>
  <c r="N2530" i="1"/>
  <c r="O2530" i="1"/>
  <c r="P2530" i="1"/>
  <c r="R2530" i="1"/>
  <c r="Q2530" i="1"/>
  <c r="P2529" i="1"/>
  <c r="Q2529" i="1"/>
  <c r="R2529" i="1"/>
  <c r="J1452" i="1"/>
  <c r="K1452" i="1"/>
  <c r="K2534" i="1"/>
  <c r="N2534" i="1"/>
  <c r="J2534" i="1"/>
  <c r="L2534" i="1"/>
  <c r="M2534" i="1"/>
  <c r="O2534" i="1"/>
  <c r="P2534" i="1"/>
  <c r="Q2534" i="1"/>
  <c r="R2534" i="1"/>
  <c r="A2534" i="1"/>
  <c r="B2534" i="1"/>
  <c r="J2533" i="1"/>
  <c r="K2533" i="1"/>
  <c r="L2533" i="1"/>
  <c r="M2533" i="1"/>
  <c r="N2533" i="1"/>
  <c r="P2533" i="1"/>
  <c r="Q2533" i="1"/>
  <c r="R2533" i="1"/>
  <c r="O2533" i="1"/>
  <c r="A2533" i="1"/>
  <c r="B2533" i="1"/>
  <c r="Q2532" i="1"/>
  <c r="R2532" i="1"/>
  <c r="P2532" i="1"/>
  <c r="A2532" i="1"/>
  <c r="B2532" i="1"/>
  <c r="A2531" i="1"/>
  <c r="B2531" i="1"/>
  <c r="A2530" i="1"/>
  <c r="B2530" i="1"/>
  <c r="A2529" i="1"/>
  <c r="B2529" i="1"/>
  <c r="M1650" i="1"/>
  <c r="K1650" i="1"/>
  <c r="L1650" i="1"/>
  <c r="N1650" i="1"/>
  <c r="O1650" i="1"/>
  <c r="Q1650" i="1"/>
  <c r="R1650" i="1"/>
  <c r="P1650" i="1"/>
  <c r="J1650" i="1"/>
  <c r="K1649" i="1"/>
  <c r="R1649" i="1"/>
  <c r="Q1649" i="1"/>
  <c r="P1649" i="1"/>
  <c r="O1649" i="1"/>
  <c r="L1649" i="1"/>
  <c r="J1649" i="1"/>
  <c r="A1649" i="1"/>
  <c r="B1649" i="1"/>
  <c r="O1648" i="1"/>
  <c r="N1648" i="1"/>
  <c r="M1648" i="1"/>
  <c r="L1648" i="1"/>
  <c r="J1648" i="1"/>
  <c r="K1648" i="1"/>
  <c r="P1647" i="1"/>
  <c r="R1647" i="1"/>
  <c r="Q1647" i="1"/>
  <c r="O1647" i="1"/>
  <c r="N1647" i="1"/>
  <c r="B1647" i="1"/>
  <c r="L1647" i="1"/>
  <c r="K1647" i="1"/>
  <c r="J1647" i="1"/>
  <c r="M1647" i="1"/>
  <c r="A1647" i="1"/>
  <c r="Q1646" i="1"/>
  <c r="B1646" i="1"/>
  <c r="R1646" i="1"/>
  <c r="J1646" i="1"/>
  <c r="L1646" i="1"/>
  <c r="A1646" i="1"/>
  <c r="L1645" i="1"/>
  <c r="K1645" i="1"/>
  <c r="B1645" i="1"/>
  <c r="A1645" i="1"/>
  <c r="J1644" i="1"/>
  <c r="K1644" i="1"/>
  <c r="M1644" i="1"/>
  <c r="N1644" i="1"/>
  <c r="R1644" i="1"/>
  <c r="Q1644" i="1"/>
  <c r="L1644" i="1"/>
  <c r="B1644" i="1"/>
  <c r="A1644" i="1"/>
  <c r="P1644" i="1"/>
  <c r="O1644" i="1"/>
  <c r="N1643" i="1"/>
  <c r="Q1643" i="1"/>
  <c r="B1643" i="1"/>
  <c r="A1643" i="1"/>
  <c r="J1641" i="1"/>
  <c r="L1641" i="1"/>
  <c r="M1641" i="1"/>
  <c r="K1641" i="1"/>
  <c r="P1641" i="1"/>
  <c r="O1639" i="1"/>
  <c r="Q1639" i="1"/>
  <c r="O1637" i="1"/>
  <c r="M1637" i="1"/>
  <c r="K1637" i="1"/>
  <c r="Q1636" i="1"/>
  <c r="K1636" i="1"/>
  <c r="R1636" i="1"/>
  <c r="L1636" i="1"/>
  <c r="M1636" i="1"/>
  <c r="N1636" i="1"/>
  <c r="Q1635" i="1"/>
  <c r="M1635" i="1"/>
  <c r="O1635" i="1"/>
  <c r="B1635" i="1"/>
  <c r="L1635" i="1"/>
  <c r="N1635" i="1"/>
  <c r="R1635" i="1"/>
  <c r="R1634" i="1"/>
  <c r="P1634" i="1"/>
  <c r="J1634" i="1"/>
  <c r="A1634" i="1"/>
  <c r="B1634" i="1"/>
  <c r="P1633" i="1"/>
  <c r="B1633" i="1"/>
  <c r="M1633" i="1"/>
  <c r="N1633" i="1"/>
  <c r="O1633" i="1"/>
  <c r="Q1633" i="1"/>
  <c r="R1633" i="1"/>
  <c r="A1633" i="1"/>
  <c r="J1633" i="1"/>
  <c r="K1633" i="1"/>
  <c r="L1633" i="1"/>
  <c r="A1632" i="1"/>
  <c r="B1632" i="1"/>
  <c r="J1632" i="1"/>
  <c r="O1632" i="1"/>
  <c r="P1632" i="1"/>
  <c r="Q1632" i="1"/>
  <c r="R1632" i="1"/>
  <c r="B1631" i="1"/>
  <c r="J1631" i="1"/>
  <c r="K1631" i="1"/>
  <c r="M1631" i="1"/>
  <c r="B1630" i="1"/>
  <c r="O1630" i="1"/>
  <c r="R1630" i="1"/>
  <c r="Q1630" i="1"/>
  <c r="A1630" i="1"/>
  <c r="P1630" i="1"/>
  <c r="J1630" i="1"/>
  <c r="R1629" i="1"/>
  <c r="N1629" i="1"/>
  <c r="A1629" i="1"/>
  <c r="O1629" i="1"/>
  <c r="Q1629" i="1"/>
  <c r="P1629" i="1"/>
  <c r="N1628" i="1"/>
  <c r="A1628" i="1"/>
  <c r="J1628" i="1"/>
  <c r="B1628" i="1"/>
  <c r="P1628" i="1"/>
  <c r="B1627" i="1"/>
  <c r="A1627" i="1"/>
  <c r="L1627" i="1"/>
  <c r="Q1627" i="1"/>
  <c r="N1627" i="1"/>
  <c r="P1627" i="1"/>
  <c r="M1627" i="1"/>
  <c r="R1627" i="1"/>
  <c r="J1627" i="1"/>
  <c r="O1627" i="1"/>
  <c r="K1627" i="1"/>
  <c r="A1626" i="1"/>
  <c r="B1626" i="1"/>
  <c r="Q1625" i="1"/>
  <c r="M1625" i="1"/>
  <c r="L1625" i="1"/>
  <c r="O1625" i="1"/>
  <c r="K1625" i="1"/>
  <c r="J1625" i="1"/>
  <c r="B1624" i="1"/>
  <c r="A1624" i="1"/>
  <c r="Q1624" i="1"/>
  <c r="P1624" i="1"/>
  <c r="J1624" i="1"/>
  <c r="O1624" i="1"/>
  <c r="R1624" i="1"/>
  <c r="L1624" i="1"/>
  <c r="K1624" i="1"/>
  <c r="K1621" i="1"/>
  <c r="O1621" i="1"/>
  <c r="Q1621" i="1"/>
  <c r="N1621" i="1"/>
  <c r="P1621" i="1"/>
  <c r="B1620" i="1"/>
  <c r="J1620" i="1"/>
  <c r="O1620" i="1"/>
  <c r="R1620" i="1"/>
  <c r="P1620" i="1"/>
  <c r="M1620" i="1"/>
  <c r="N1620" i="1"/>
  <c r="N1616" i="1"/>
  <c r="J1616" i="1"/>
  <c r="K1616" i="1"/>
  <c r="L1616" i="1"/>
  <c r="M1616" i="1"/>
  <c r="B1614" i="1"/>
  <c r="A1614" i="1"/>
  <c r="M1614" i="1"/>
  <c r="A1613" i="1"/>
  <c r="N1613" i="1"/>
  <c r="L1613" i="1"/>
  <c r="O1613" i="1"/>
  <c r="B1613" i="1"/>
  <c r="M1613" i="1"/>
  <c r="K1613" i="1"/>
  <c r="P1612" i="1"/>
  <c r="J1612" i="1"/>
  <c r="A1612" i="1"/>
  <c r="B1612" i="1"/>
  <c r="N1612" i="1"/>
  <c r="M1612" i="1"/>
  <c r="R1612" i="1"/>
  <c r="O1612" i="1"/>
  <c r="B1611" i="1"/>
  <c r="Q1611" i="1"/>
  <c r="P1611" i="1"/>
  <c r="R1611" i="1"/>
  <c r="N1611" i="1"/>
  <c r="K1611" i="1"/>
  <c r="A1611" i="1"/>
  <c r="O1611" i="1"/>
  <c r="R1610" i="1"/>
  <c r="J1610" i="1"/>
  <c r="J1609" i="1"/>
  <c r="L1609" i="1"/>
  <c r="K1609" i="1"/>
  <c r="R1609" i="1"/>
  <c r="N1609" i="1"/>
  <c r="O1609" i="1"/>
  <c r="M1609" i="1"/>
  <c r="B1609" i="1"/>
  <c r="R1608" i="1"/>
  <c r="Q1608" i="1"/>
  <c r="O1608" i="1"/>
  <c r="L1608" i="1"/>
  <c r="P1608" i="1"/>
  <c r="J1608" i="1"/>
  <c r="O1607" i="1"/>
  <c r="K1607" i="1"/>
  <c r="Q1607" i="1"/>
  <c r="L1606" i="1"/>
  <c r="J1606" i="1"/>
  <c r="K1606" i="1"/>
  <c r="J1605" i="1"/>
  <c r="R1605" i="1"/>
  <c r="M1605" i="1"/>
  <c r="K1605" i="1"/>
  <c r="Q1605" i="1"/>
  <c r="B1605" i="1"/>
  <c r="P1605" i="1"/>
  <c r="A1605" i="1"/>
  <c r="L1604" i="1"/>
  <c r="N1604" i="1"/>
  <c r="A1604" i="1"/>
  <c r="B1604" i="1"/>
  <c r="J1604" i="1"/>
  <c r="M1604" i="1"/>
  <c r="K1604" i="1"/>
  <c r="O1603" i="1"/>
  <c r="A1603" i="1"/>
  <c r="B1603" i="1"/>
  <c r="B1602" i="1"/>
  <c r="A1602" i="1"/>
  <c r="B1601" i="1"/>
  <c r="A1601" i="1"/>
  <c r="J1601" i="1"/>
  <c r="N1601" i="1"/>
  <c r="L1601" i="1"/>
  <c r="Q1601" i="1"/>
  <c r="M1601" i="1"/>
  <c r="O1601" i="1"/>
  <c r="K1601" i="1"/>
  <c r="P1600" i="1"/>
  <c r="R1600" i="1"/>
  <c r="Q1600" i="1"/>
  <c r="R1597" i="1"/>
  <c r="K1597" i="1"/>
  <c r="P1597" i="1"/>
  <c r="L1597" i="1"/>
  <c r="J1597" i="1"/>
  <c r="M1597" i="1"/>
  <c r="Q1597" i="1"/>
  <c r="R1596" i="1"/>
  <c r="L1596" i="1"/>
  <c r="P1596" i="1"/>
  <c r="M1594" i="1"/>
  <c r="L1594" i="1"/>
  <c r="B1591" i="1"/>
  <c r="A1591" i="1"/>
  <c r="P1591" i="1"/>
  <c r="Q1591" i="1"/>
  <c r="J1591" i="1"/>
  <c r="O1591" i="1"/>
  <c r="M1591" i="1"/>
  <c r="K1591" i="1"/>
  <c r="R1591" i="1"/>
  <c r="B1590" i="1"/>
  <c r="A1590" i="1"/>
  <c r="Q1590" i="1"/>
  <c r="N1590" i="1"/>
  <c r="J1590" i="1"/>
  <c r="R1590" i="1"/>
  <c r="R1589" i="1"/>
  <c r="K1589" i="1"/>
  <c r="Q1589" i="1"/>
  <c r="J1589" i="1"/>
  <c r="P1589" i="1"/>
  <c r="L1589" i="1"/>
  <c r="N1589" i="1"/>
  <c r="O1589" i="1"/>
  <c r="M1589" i="1"/>
  <c r="A1589" i="1"/>
  <c r="B1589" i="1"/>
  <c r="L1588" i="1"/>
  <c r="N1588" i="1"/>
  <c r="M1588" i="1"/>
  <c r="A1588" i="1"/>
  <c r="B1588" i="1"/>
  <c r="J1588" i="1"/>
  <c r="K1588" i="1"/>
  <c r="M1587" i="1"/>
  <c r="B1587" i="1"/>
  <c r="K1587" i="1"/>
  <c r="R1587" i="1"/>
  <c r="A1586" i="1"/>
  <c r="L1586" i="1"/>
  <c r="M1586" i="1"/>
  <c r="J1586" i="1"/>
  <c r="N1586" i="1"/>
  <c r="P1585" i="1"/>
  <c r="N1585" i="1"/>
  <c r="O1585" i="1"/>
  <c r="Q1585" i="1"/>
  <c r="A1585" i="1"/>
  <c r="J1584" i="1"/>
  <c r="N1584" i="1"/>
  <c r="R1584" i="1"/>
  <c r="B1584" i="1"/>
  <c r="Q1584" i="1"/>
  <c r="L1584" i="1"/>
  <c r="O1583" i="1"/>
  <c r="Q1583" i="1"/>
  <c r="A1583" i="1"/>
  <c r="R1583" i="1"/>
  <c r="L1582" i="1"/>
  <c r="J1582" i="1"/>
  <c r="K1582" i="1"/>
  <c r="M1582" i="1"/>
  <c r="J1581" i="1"/>
  <c r="R1581" i="1"/>
  <c r="K1581" i="1"/>
  <c r="R1580" i="1"/>
  <c r="L1580" i="1"/>
  <c r="P1580" i="1"/>
  <c r="J1580" i="1"/>
  <c r="K1580" i="1"/>
  <c r="N1578" i="1"/>
  <c r="B1578" i="1"/>
  <c r="A1578" i="1"/>
  <c r="L1578" i="1"/>
  <c r="B1577" i="1"/>
  <c r="A1577" i="1"/>
  <c r="M1577" i="1"/>
  <c r="J1577" i="1"/>
  <c r="L1577" i="1"/>
  <c r="Q1577" i="1"/>
  <c r="K1577" i="1"/>
  <c r="M1574" i="1"/>
  <c r="J1574" i="1"/>
  <c r="R1573" i="1"/>
  <c r="N1573" i="1"/>
  <c r="L1573" i="1"/>
  <c r="M1573" i="1"/>
  <c r="O1573" i="1"/>
  <c r="Q1573" i="1"/>
  <c r="P1573" i="1"/>
  <c r="A1572" i="1"/>
  <c r="B1572" i="1"/>
  <c r="J1572" i="1"/>
  <c r="P1572" i="1"/>
  <c r="L1572" i="1"/>
  <c r="K1570" i="1"/>
  <c r="A1570" i="1"/>
  <c r="B1569" i="1"/>
  <c r="A1569" i="1"/>
  <c r="K1569" i="1"/>
  <c r="M1569" i="1"/>
  <c r="J1569" i="1"/>
  <c r="O1569" i="1"/>
  <c r="B1568" i="1"/>
  <c r="R1568" i="1"/>
  <c r="M1568" i="1"/>
  <c r="P1568" i="1"/>
  <c r="N1568" i="1"/>
  <c r="A1568" i="1"/>
  <c r="J1568" i="1"/>
  <c r="O1568" i="1"/>
  <c r="Q1568" i="1"/>
  <c r="N1567" i="1"/>
  <c r="B1567" i="1"/>
  <c r="A1567" i="1"/>
  <c r="R1567" i="1"/>
  <c r="P1567" i="1"/>
  <c r="Q1567" i="1"/>
  <c r="O1567" i="1"/>
  <c r="B1566" i="1"/>
  <c r="K1566" i="1"/>
  <c r="J1566" i="1"/>
  <c r="L1566" i="1"/>
  <c r="O1565" i="1"/>
  <c r="R1565" i="1"/>
  <c r="A1565" i="1"/>
  <c r="N1565" i="1"/>
  <c r="L1565" i="1"/>
  <c r="M1565" i="1"/>
  <c r="K1565" i="1"/>
  <c r="J1565" i="1"/>
  <c r="Q1564" i="1"/>
  <c r="K1564" i="1"/>
  <c r="N1564" i="1"/>
  <c r="L1564" i="1"/>
  <c r="R1564" i="1"/>
  <c r="P1564" i="1"/>
  <c r="O1563" i="1"/>
  <c r="B1563" i="1"/>
  <c r="Q1563" i="1"/>
  <c r="B1562" i="1"/>
  <c r="J1562" i="1"/>
  <c r="M1562" i="1"/>
  <c r="A1562" i="1"/>
  <c r="L1562" i="1"/>
  <c r="K1562" i="1"/>
  <c r="L1561" i="1"/>
  <c r="B1561" i="1"/>
  <c r="A1561" i="1"/>
  <c r="M1561" i="1"/>
  <c r="N1561" i="1"/>
  <c r="O1561" i="1"/>
  <c r="Q1561" i="1"/>
  <c r="N1560" i="1"/>
  <c r="K1560" i="1"/>
  <c r="A1560" i="1"/>
  <c r="B1560" i="1"/>
  <c r="L1560" i="1"/>
  <c r="P1560" i="1"/>
  <c r="K1558" i="1"/>
  <c r="B1558" i="1"/>
  <c r="O1558" i="1"/>
  <c r="Q1557" i="1"/>
  <c r="J1557" i="1"/>
  <c r="K1557" i="1"/>
  <c r="M1557" i="1"/>
  <c r="L1557" i="1"/>
  <c r="A1556" i="1"/>
  <c r="R1556" i="1"/>
  <c r="Q1556" i="1"/>
  <c r="L1554" i="1"/>
  <c r="J1554" i="1"/>
  <c r="K1554" i="1"/>
  <c r="M1554" i="1"/>
  <c r="J1553" i="1"/>
  <c r="K1553" i="1"/>
  <c r="M1553" i="1"/>
  <c r="Q1553" i="1"/>
  <c r="L1553" i="1"/>
  <c r="P1549" i="1"/>
  <c r="N1549" i="1"/>
  <c r="O1549" i="1"/>
  <c r="B1548" i="1"/>
  <c r="A1548" i="1"/>
  <c r="N1548" i="1"/>
  <c r="L1548" i="1"/>
  <c r="B1547" i="1"/>
  <c r="A1547" i="1"/>
  <c r="K1547" i="1"/>
  <c r="O1547" i="1"/>
  <c r="Q1547" i="1"/>
  <c r="M1547" i="1"/>
  <c r="J1547" i="1"/>
  <c r="L1547" i="1"/>
  <c r="N1547" i="1"/>
  <c r="P1547" i="1"/>
  <c r="R1547" i="1"/>
  <c r="B1546" i="1"/>
  <c r="A1546" i="1"/>
  <c r="J1546" i="1"/>
  <c r="P1546" i="1"/>
  <c r="O1546" i="1"/>
  <c r="Q1546" i="1"/>
  <c r="R1546" i="1"/>
  <c r="Q1545" i="1"/>
  <c r="L1545" i="1"/>
  <c r="B1545" i="1"/>
  <c r="M1545" i="1"/>
  <c r="B1544" i="1"/>
  <c r="A1544" i="1"/>
  <c r="Q1544" i="1"/>
  <c r="J1544" i="1"/>
  <c r="K1544" i="1"/>
  <c r="L1544" i="1"/>
  <c r="P1544" i="1"/>
  <c r="M1544" i="1"/>
  <c r="R1544" i="1"/>
  <c r="O1544" i="1"/>
  <c r="N1544" i="1"/>
  <c r="R1543" i="1"/>
  <c r="O1543" i="1"/>
  <c r="A1543" i="1"/>
  <c r="B1543" i="1"/>
  <c r="K1543" i="1"/>
  <c r="N1542" i="1"/>
  <c r="B1542" i="1"/>
  <c r="K1542" i="1"/>
  <c r="M1542" i="1"/>
  <c r="A1542" i="1"/>
  <c r="J1542" i="1"/>
  <c r="L1542" i="1"/>
  <c r="J1541" i="1"/>
  <c r="K1541" i="1"/>
  <c r="O1541" i="1"/>
  <c r="N1541" i="1"/>
  <c r="Q1540" i="1"/>
  <c r="R1540" i="1"/>
  <c r="P1540" i="1"/>
  <c r="A1540" i="1"/>
  <c r="J1540" i="1"/>
  <c r="O1540" i="1"/>
  <c r="O1539" i="1"/>
  <c r="A1539" i="1"/>
  <c r="Q1539" i="1"/>
  <c r="J1538" i="1"/>
  <c r="N1538" i="1"/>
  <c r="K1537" i="1"/>
  <c r="O1537" i="1"/>
  <c r="R1537" i="1"/>
  <c r="Q1537" i="1"/>
  <c r="R1536" i="1"/>
  <c r="O1536" i="1"/>
  <c r="K1536" i="1"/>
  <c r="P1536" i="1"/>
  <c r="L1536" i="1"/>
  <c r="A1534" i="1"/>
  <c r="B1534" i="1"/>
  <c r="B1533" i="1"/>
  <c r="N1533" i="1"/>
  <c r="O1533" i="1"/>
  <c r="Q1532" i="1"/>
  <c r="N1532" i="1"/>
  <c r="O1532" i="1"/>
  <c r="P1532" i="1"/>
  <c r="M1529" i="1"/>
  <c r="O1529" i="1"/>
  <c r="Q1529" i="1"/>
  <c r="R1529" i="1"/>
  <c r="L1529" i="1"/>
  <c r="J1528" i="1"/>
  <c r="Q1528" i="1"/>
  <c r="B1528" i="1"/>
  <c r="P1528" i="1"/>
  <c r="R1528" i="1"/>
  <c r="B1527" i="1"/>
  <c r="A1527" i="1"/>
  <c r="B1526" i="1"/>
  <c r="A1526" i="1"/>
  <c r="A1525" i="1"/>
  <c r="B1525" i="1"/>
  <c r="K1525" i="1"/>
  <c r="M1525" i="1"/>
  <c r="Q1525" i="1"/>
  <c r="R1525" i="1"/>
  <c r="P1525" i="1"/>
  <c r="R1524" i="1"/>
  <c r="Q1524" i="1"/>
  <c r="P1524" i="1"/>
  <c r="O1524" i="1"/>
  <c r="N1524" i="1"/>
  <c r="J1524" i="1"/>
  <c r="B1524" i="1"/>
  <c r="A1524" i="1"/>
  <c r="Q1523" i="1"/>
  <c r="J1523" i="1"/>
  <c r="K1523" i="1"/>
  <c r="L1523" i="1"/>
  <c r="M1523" i="1"/>
  <c r="A1523" i="1"/>
  <c r="B1523" i="1"/>
  <c r="L1522" i="1"/>
  <c r="Q1522" i="1"/>
  <c r="R1522" i="1"/>
  <c r="J1521" i="1"/>
  <c r="O1521" i="1"/>
  <c r="M1521" i="1"/>
  <c r="K1521" i="1"/>
  <c r="A1521" i="1"/>
  <c r="A1520" i="1"/>
  <c r="N1520" i="1"/>
  <c r="B1520" i="1"/>
  <c r="R1520" i="1"/>
  <c r="J1520" i="1"/>
  <c r="O1520" i="1"/>
  <c r="P1520" i="1"/>
  <c r="Q1520" i="1"/>
  <c r="K1519" i="1"/>
  <c r="B1519" i="1"/>
  <c r="R1519" i="1"/>
  <c r="O1519" i="1"/>
  <c r="N1518" i="1"/>
  <c r="P1518" i="1"/>
  <c r="R1518" i="1"/>
  <c r="P1517" i="1"/>
  <c r="K1517" i="1"/>
  <c r="M1517" i="1"/>
  <c r="N1517" i="1"/>
  <c r="O1517" i="1"/>
  <c r="L1517" i="1"/>
  <c r="R1515" i="1"/>
  <c r="Q1515" i="1"/>
  <c r="P1515" i="1"/>
  <c r="O1515" i="1"/>
  <c r="N1515" i="1"/>
  <c r="M1515" i="1"/>
  <c r="L1515" i="1"/>
  <c r="K1515" i="1"/>
  <c r="A1515" i="1"/>
  <c r="B1515" i="1"/>
  <c r="A1514" i="1"/>
  <c r="B1514" i="1"/>
  <c r="R1512" i="1"/>
  <c r="B1512" i="1"/>
  <c r="A1512" i="1"/>
  <c r="K1512" i="1"/>
  <c r="L1512" i="1"/>
  <c r="P1511" i="1"/>
  <c r="Q1511" i="1"/>
  <c r="O1511" i="1"/>
  <c r="N1511" i="1"/>
  <c r="M1511" i="1"/>
  <c r="N1508" i="1"/>
  <c r="J1508" i="1"/>
  <c r="L1508" i="1"/>
  <c r="M1508" i="1"/>
  <c r="Q1508" i="1"/>
  <c r="P1508" i="1"/>
  <c r="O1508" i="1"/>
  <c r="B1503" i="1"/>
  <c r="O1503" i="1"/>
  <c r="Q1503" i="1"/>
  <c r="R1503" i="1"/>
  <c r="P1503" i="1"/>
  <c r="N1503" i="1"/>
  <c r="L1503" i="1"/>
  <c r="A1503" i="1"/>
  <c r="J1503" i="1"/>
  <c r="K1503" i="1"/>
  <c r="M1503" i="1"/>
  <c r="N1502" i="1"/>
  <c r="R1502" i="1"/>
  <c r="M1502" i="1"/>
  <c r="P1502" i="1"/>
  <c r="B1502" i="1"/>
  <c r="A1502" i="1"/>
  <c r="K1501" i="1"/>
  <c r="O1501" i="1"/>
  <c r="M1501" i="1"/>
  <c r="A1501" i="1"/>
  <c r="B1501" i="1"/>
  <c r="J1501" i="1"/>
  <c r="K1500" i="1"/>
  <c r="O1500" i="1"/>
  <c r="P1500" i="1"/>
  <c r="M1500" i="1"/>
  <c r="A1500" i="1"/>
  <c r="J1500" i="1"/>
  <c r="B1500" i="1"/>
  <c r="N1500" i="1"/>
  <c r="L1500" i="1"/>
  <c r="Q1500" i="1"/>
  <c r="K1499" i="1"/>
  <c r="J1499" i="1"/>
  <c r="O1499" i="1"/>
  <c r="N1499" i="1"/>
  <c r="M1499" i="1"/>
  <c r="A1499" i="1"/>
  <c r="B1499" i="1"/>
  <c r="L1499" i="1"/>
  <c r="P1498" i="1"/>
  <c r="J1498" i="1"/>
  <c r="B1498" i="1"/>
  <c r="A1498" i="1"/>
  <c r="K1497" i="1"/>
  <c r="R1497" i="1"/>
  <c r="Q1497" i="1"/>
  <c r="B1497" i="1"/>
  <c r="J1496" i="1"/>
  <c r="A1496" i="1"/>
  <c r="B1496" i="1"/>
  <c r="K1496" i="1"/>
  <c r="L1496" i="1"/>
  <c r="M1496" i="1"/>
  <c r="N1496" i="1"/>
  <c r="O1496" i="1"/>
  <c r="B1495" i="1"/>
  <c r="M1495" i="1"/>
  <c r="Q1495" i="1"/>
  <c r="K1495" i="1"/>
  <c r="L1495" i="1"/>
  <c r="O1495" i="1"/>
  <c r="L1494" i="1"/>
  <c r="K1494" i="1"/>
  <c r="J1494" i="1"/>
  <c r="L1492" i="1"/>
  <c r="K1492" i="1"/>
  <c r="J1492" i="1"/>
  <c r="N1491" i="1"/>
  <c r="Q1491" i="1"/>
  <c r="O1491" i="1"/>
  <c r="M1491" i="1"/>
  <c r="P1490" i="1"/>
  <c r="O1490" i="1"/>
  <c r="R1490" i="1"/>
  <c r="Q1490" i="1"/>
  <c r="J1488" i="1"/>
  <c r="M1488" i="1"/>
  <c r="L1488" i="1"/>
  <c r="L1487" i="1"/>
  <c r="A1487" i="1"/>
  <c r="N1484" i="1"/>
  <c r="B1484" i="1"/>
  <c r="A1484" i="1"/>
  <c r="L1483" i="1"/>
  <c r="A1483" i="1"/>
  <c r="B1483" i="1"/>
  <c r="M1483" i="1"/>
  <c r="K1483" i="1"/>
  <c r="J1483" i="1"/>
  <c r="R1482" i="1"/>
  <c r="N1482" i="1"/>
  <c r="M1482" i="1"/>
  <c r="L1482" i="1"/>
  <c r="Q1482" i="1"/>
  <c r="N1481" i="1"/>
  <c r="O1481" i="1"/>
  <c r="B1481" i="1"/>
  <c r="P1481" i="1"/>
  <c r="R1481" i="1"/>
  <c r="Q1481" i="1"/>
  <c r="J1480" i="1"/>
  <c r="R1480" i="1"/>
  <c r="P1480" i="1"/>
  <c r="B1480" i="1"/>
  <c r="A1480" i="1"/>
  <c r="N1480" i="1"/>
  <c r="M1480" i="1"/>
  <c r="R1479" i="1"/>
  <c r="N1479" i="1"/>
  <c r="M1479" i="1"/>
  <c r="K1479" i="1"/>
  <c r="L1479" i="1"/>
  <c r="B1479" i="1"/>
  <c r="A1479" i="1"/>
  <c r="Q1479" i="1"/>
  <c r="P1479" i="1"/>
  <c r="O1479" i="1"/>
  <c r="J1479" i="1"/>
  <c r="A1478" i="1"/>
  <c r="N1478" i="1"/>
  <c r="R1478" i="1"/>
  <c r="B1478" i="1"/>
  <c r="J1478" i="1"/>
  <c r="Q1478" i="1"/>
  <c r="P1478" i="1"/>
  <c r="M1477" i="1"/>
  <c r="L1477" i="1"/>
  <c r="K1477" i="1"/>
  <c r="O1477" i="1"/>
  <c r="J1476" i="1"/>
  <c r="R1476" i="1"/>
  <c r="Q1475" i="1"/>
  <c r="O1475" i="1"/>
  <c r="N1475" i="1"/>
  <c r="A1474" i="1"/>
  <c r="P1474" i="1"/>
  <c r="N1474" i="1"/>
  <c r="M1474" i="1"/>
  <c r="R1474" i="1"/>
  <c r="L1474" i="1"/>
  <c r="K1474" i="1"/>
  <c r="J1474" i="1"/>
  <c r="R1473" i="1"/>
  <c r="Q1473" i="1"/>
  <c r="O1473" i="1"/>
  <c r="B1473" i="1"/>
  <c r="A1472" i="1"/>
  <c r="B1472" i="1"/>
  <c r="Q1471" i="1"/>
  <c r="J1471" i="1"/>
  <c r="L1471" i="1"/>
  <c r="K1471" i="1"/>
  <c r="A1471" i="1"/>
  <c r="B1471" i="1"/>
  <c r="B1470" i="1"/>
  <c r="Q1470" i="1"/>
  <c r="R1470" i="1"/>
  <c r="L1470" i="1"/>
  <c r="P1470" i="1"/>
  <c r="Q1469" i="1"/>
  <c r="K1469" i="1"/>
  <c r="A1469" i="1"/>
  <c r="R1466" i="1"/>
  <c r="A1466" i="1"/>
  <c r="B1466" i="1"/>
  <c r="L1465" i="1"/>
  <c r="M1465" i="1"/>
  <c r="K1465" i="1"/>
  <c r="P1464" i="1"/>
  <c r="O1464" i="1"/>
  <c r="R1464" i="1"/>
  <c r="O1461" i="1"/>
  <c r="P1461" i="1"/>
  <c r="Q1461" i="1"/>
  <c r="B1459" i="1"/>
  <c r="A1459" i="1"/>
  <c r="R1459" i="1"/>
  <c r="P1459" i="1"/>
  <c r="N1459" i="1"/>
  <c r="L1459" i="1"/>
  <c r="K1459" i="1"/>
  <c r="J1459" i="1"/>
  <c r="O1458" i="1"/>
  <c r="M1458" i="1"/>
  <c r="P1458" i="1"/>
  <c r="Q1458" i="1"/>
  <c r="R1458" i="1"/>
  <c r="B1458" i="1"/>
  <c r="A1458" i="1"/>
  <c r="Q1457" i="1"/>
  <c r="R1457" i="1"/>
  <c r="K1457" i="1"/>
  <c r="N1457" i="1"/>
  <c r="O1457" i="1"/>
  <c r="P1457" i="1"/>
  <c r="B1456" i="1"/>
  <c r="J1456" i="1"/>
  <c r="K1456" i="1"/>
  <c r="L1456" i="1"/>
  <c r="M1456" i="1"/>
  <c r="N1456" i="1"/>
  <c r="R1456" i="1"/>
  <c r="B1455" i="1"/>
  <c r="J1455" i="1"/>
  <c r="L1455" i="1"/>
  <c r="M1455" i="1"/>
  <c r="N1455" i="1"/>
  <c r="R1455" i="1"/>
  <c r="B1454" i="1"/>
  <c r="A1454" i="1"/>
  <c r="N1453" i="1"/>
  <c r="J1453" i="1"/>
  <c r="M1452" i="1"/>
  <c r="N1452" i="1"/>
  <c r="O1452" i="1"/>
  <c r="L1452" i="1"/>
  <c r="Q1452" i="1"/>
  <c r="R1452" i="1"/>
  <c r="A1452" i="1"/>
  <c r="B1452" i="1"/>
  <c r="P1452" i="1"/>
  <c r="F102" i="8"/>
  <c r="F108" i="8"/>
  <c r="F100" i="8"/>
  <c r="F99" i="8"/>
  <c r="F97" i="8"/>
  <c r="F95" i="8"/>
  <c r="F93" i="8"/>
  <c r="F91" i="8"/>
  <c r="J1559" i="1"/>
  <c r="L1559" i="1"/>
  <c r="P1559" i="1"/>
  <c r="Q1559" i="1"/>
  <c r="N1559" i="1"/>
  <c r="K1559" i="1"/>
  <c r="M1559" i="1"/>
  <c r="O1559" i="1"/>
  <c r="R1559" i="1"/>
  <c r="L1466" i="1"/>
  <c r="O1482" i="1"/>
  <c r="P1482" i="1"/>
  <c r="A1482" i="1"/>
  <c r="B1482" i="1"/>
  <c r="J1482" i="1"/>
  <c r="O1592" i="1"/>
  <c r="P1592" i="1"/>
  <c r="K1592" i="1"/>
  <c r="L1592" i="1"/>
  <c r="B1592" i="1"/>
  <c r="O1636" i="1"/>
  <c r="P1636" i="1"/>
  <c r="A1636" i="1"/>
  <c r="B1636" i="1"/>
  <c r="A1461" i="1"/>
  <c r="R1461" i="1"/>
  <c r="B1461" i="1"/>
  <c r="J1527" i="1"/>
  <c r="R1527" i="1"/>
  <c r="L1527" i="1"/>
  <c r="N1527" i="1"/>
  <c r="M1527" i="1"/>
  <c r="P1527" i="1"/>
  <c r="O1527" i="1"/>
  <c r="K1527" i="1"/>
  <c r="Q1527" i="1"/>
  <c r="A1571" i="1"/>
  <c r="J1571" i="1"/>
  <c r="K1571" i="1"/>
  <c r="Q1571" i="1"/>
  <c r="R1571" i="1"/>
  <c r="N1571" i="1"/>
  <c r="O1571" i="1"/>
  <c r="L1571" i="1"/>
  <c r="M1571" i="1"/>
  <c r="P1571" i="1"/>
  <c r="N1615" i="1"/>
  <c r="P1615" i="1"/>
  <c r="K1615" i="1"/>
  <c r="J1615" i="1"/>
  <c r="L1615" i="1"/>
  <c r="M1615" i="1"/>
  <c r="O1615" i="1"/>
  <c r="Q1615" i="1"/>
  <c r="R1615" i="1"/>
  <c r="N1461" i="1"/>
  <c r="O1616" i="1"/>
  <c r="Q1616" i="1"/>
  <c r="Q1593" i="1"/>
  <c r="L1570" i="1"/>
  <c r="L1528" i="1"/>
  <c r="O1507" i="1"/>
  <c r="K1488" i="1"/>
  <c r="L1461" i="1"/>
  <c r="A1508" i="1"/>
  <c r="K1508" i="1"/>
  <c r="B1508" i="1"/>
  <c r="R1508" i="1"/>
  <c r="J1470" i="1"/>
  <c r="K1461" i="1"/>
  <c r="O1504" i="1"/>
  <c r="P1504" i="1"/>
  <c r="K1504" i="1"/>
  <c r="M1504" i="1"/>
  <c r="Q1504" i="1"/>
  <c r="R1504" i="1"/>
  <c r="A1504" i="1"/>
  <c r="K1482" i="1"/>
  <c r="P1483" i="1"/>
  <c r="R1483" i="1"/>
  <c r="N1483" i="1"/>
  <c r="Q1483" i="1"/>
  <c r="O1483" i="1"/>
  <c r="L1505" i="1"/>
  <c r="N1505" i="1"/>
  <c r="A1505" i="1"/>
  <c r="P1505" i="1"/>
  <c r="R1505" i="1"/>
  <c r="Q1505" i="1"/>
  <c r="K1505" i="1"/>
  <c r="M1505" i="1"/>
  <c r="O1505" i="1"/>
  <c r="J1505" i="1"/>
  <c r="B1505" i="1"/>
  <c r="J1549" i="1"/>
  <c r="L1549" i="1"/>
  <c r="M1549" i="1"/>
  <c r="K1549" i="1"/>
  <c r="B1549" i="1"/>
  <c r="A1549" i="1"/>
  <c r="R1593" i="1"/>
  <c r="J1593" i="1"/>
  <c r="L1593" i="1"/>
  <c r="N1593" i="1"/>
  <c r="O1593" i="1"/>
  <c r="A1593" i="1"/>
  <c r="B1593" i="1"/>
  <c r="J1637" i="1"/>
  <c r="L1637" i="1"/>
  <c r="N1637" i="1"/>
  <c r="P1637" i="1"/>
  <c r="R1637" i="1"/>
  <c r="A1637" i="1"/>
  <c r="B1637" i="1"/>
  <c r="Q1637" i="1"/>
  <c r="K1462" i="1"/>
  <c r="M1462" i="1"/>
  <c r="Q1462" i="1"/>
  <c r="J1462" i="1"/>
  <c r="A1462" i="1"/>
  <c r="L1462" i="1"/>
  <c r="O1462" i="1"/>
  <c r="R1462" i="1"/>
  <c r="B1462" i="1"/>
  <c r="P1462" i="1"/>
  <c r="A1506" i="1"/>
  <c r="B1506" i="1"/>
  <c r="K1506" i="1"/>
  <c r="L1506" i="1"/>
  <c r="N1506" i="1"/>
  <c r="J1506" i="1"/>
  <c r="P1506" i="1"/>
  <c r="M1506" i="1"/>
  <c r="O1506" i="1"/>
  <c r="Q1550" i="1"/>
  <c r="O1550" i="1"/>
  <c r="P1550" i="1"/>
  <c r="A1550" i="1"/>
  <c r="R1550" i="1"/>
  <c r="B1550" i="1"/>
  <c r="N1550" i="1"/>
  <c r="K1594" i="1"/>
  <c r="O1594" i="1"/>
  <c r="P1594" i="1"/>
  <c r="R1594" i="1"/>
  <c r="B1594" i="1"/>
  <c r="Q1594" i="1"/>
  <c r="A1594" i="1"/>
  <c r="N1594" i="1"/>
  <c r="J1463" i="1"/>
  <c r="K1463" i="1"/>
  <c r="L1463" i="1"/>
  <c r="N1463" i="1"/>
  <c r="O1463" i="1"/>
  <c r="M1463" i="1"/>
  <c r="A1463" i="1"/>
  <c r="P1463" i="1"/>
  <c r="Q1463" i="1"/>
  <c r="R1463" i="1"/>
  <c r="B1463" i="1"/>
  <c r="J1529" i="1"/>
  <c r="K1529" i="1"/>
  <c r="N1529" i="1"/>
  <c r="P1529" i="1"/>
  <c r="A1529" i="1"/>
  <c r="B1529" i="1"/>
  <c r="J1573" i="1"/>
  <c r="K1573" i="1"/>
  <c r="A1552" i="1"/>
  <c r="K1552" i="1"/>
  <c r="B1552" i="1"/>
  <c r="L1552" i="1"/>
  <c r="O1552" i="1"/>
  <c r="P1552" i="1"/>
  <c r="N1552" i="1"/>
  <c r="M1552" i="1"/>
  <c r="J1552" i="1"/>
  <c r="N1465" i="1"/>
  <c r="O1465" i="1"/>
  <c r="J1465" i="1"/>
  <c r="R1465" i="1"/>
  <c r="P1465" i="1"/>
  <c r="Q1465" i="1"/>
  <c r="A1465" i="1"/>
  <c r="B1465" i="1"/>
  <c r="N1531" i="1"/>
  <c r="O1531" i="1"/>
  <c r="J1531" i="1"/>
  <c r="L1531" i="1"/>
  <c r="M1531" i="1"/>
  <c r="B1531" i="1"/>
  <c r="K1531" i="1"/>
  <c r="R1531" i="1"/>
  <c r="P1531" i="1"/>
  <c r="Q1531" i="1"/>
  <c r="A1618" i="1"/>
  <c r="R1506" i="1"/>
  <c r="M1487" i="1"/>
  <c r="O1488" i="1"/>
  <c r="P1488" i="1"/>
  <c r="Q1488" i="1"/>
  <c r="R1488" i="1"/>
  <c r="N1488" i="1"/>
  <c r="K1532" i="1"/>
  <c r="M1532" i="1"/>
  <c r="A1532" i="1"/>
  <c r="J1532" i="1"/>
  <c r="L1532" i="1"/>
  <c r="J1576" i="1"/>
  <c r="A1576" i="1"/>
  <c r="M1576" i="1"/>
  <c r="L1576" i="1"/>
  <c r="K1576" i="1"/>
  <c r="Q1620" i="1"/>
  <c r="K1620" i="1"/>
  <c r="L1620" i="1"/>
  <c r="A1620" i="1"/>
  <c r="M1642" i="1"/>
  <c r="A1642" i="1"/>
  <c r="P1642" i="1"/>
  <c r="Q1642" i="1"/>
  <c r="J1642" i="1"/>
  <c r="L1642" i="1"/>
  <c r="K1642" i="1"/>
  <c r="N1642" i="1"/>
  <c r="O1642" i="1"/>
  <c r="R1642" i="1"/>
  <c r="B1617" i="1"/>
  <c r="B1559" i="1"/>
  <c r="Q1506" i="1"/>
  <c r="R1460" i="1"/>
  <c r="R1467" i="1"/>
  <c r="N1467" i="1"/>
  <c r="P1467" i="1"/>
  <c r="L1467" i="1"/>
  <c r="M1467" i="1"/>
  <c r="O1467" i="1"/>
  <c r="Q1467" i="1"/>
  <c r="K1467" i="1"/>
  <c r="R1489" i="1"/>
  <c r="J1489" i="1"/>
  <c r="L1489" i="1"/>
  <c r="N1489" i="1"/>
  <c r="P1489" i="1"/>
  <c r="K1489" i="1"/>
  <c r="M1489" i="1"/>
  <c r="O1489" i="1"/>
  <c r="Q1489" i="1"/>
  <c r="R1511" i="1"/>
  <c r="J1511" i="1"/>
  <c r="K1511" i="1"/>
  <c r="L1511" i="1"/>
  <c r="A1511" i="1"/>
  <c r="B1511" i="1"/>
  <c r="R1533" i="1"/>
  <c r="P1533" i="1"/>
  <c r="Q1533" i="1"/>
  <c r="R1555" i="1"/>
  <c r="J1555" i="1"/>
  <c r="K1555" i="1"/>
  <c r="Q1555" i="1"/>
  <c r="P1555" i="1"/>
  <c r="L1555" i="1"/>
  <c r="M1555" i="1"/>
  <c r="O1555" i="1"/>
  <c r="B1555" i="1"/>
  <c r="N1555" i="1"/>
  <c r="A1555" i="1"/>
  <c r="R1577" i="1"/>
  <c r="P1577" i="1"/>
  <c r="N1577" i="1"/>
  <c r="O1577" i="1"/>
  <c r="R1599" i="1"/>
  <c r="L1599" i="1"/>
  <c r="N1599" i="1"/>
  <c r="J1599" i="1"/>
  <c r="M1599" i="1"/>
  <c r="O1599" i="1"/>
  <c r="P1599" i="1"/>
  <c r="Q1599" i="1"/>
  <c r="B1599" i="1"/>
  <c r="K1599" i="1"/>
  <c r="A1599" i="1"/>
  <c r="R1621" i="1"/>
  <c r="J1621" i="1"/>
  <c r="L1621" i="1"/>
  <c r="M1621" i="1"/>
  <c r="B1621" i="1"/>
  <c r="A1621" i="1"/>
  <c r="R1643" i="1"/>
  <c r="K1643" i="1"/>
  <c r="M1643" i="1"/>
  <c r="O1643" i="1"/>
  <c r="P1643" i="1"/>
  <c r="J1643" i="1"/>
  <c r="L1643" i="1"/>
  <c r="A1640" i="1"/>
  <c r="A1617" i="1"/>
  <c r="B1576" i="1"/>
  <c r="A1559" i="1"/>
  <c r="A1533" i="1"/>
  <c r="A1489" i="1"/>
  <c r="N1640" i="1"/>
  <c r="R1617" i="1"/>
  <c r="R1592" i="1"/>
  <c r="R1576" i="1"/>
  <c r="L1558" i="1"/>
  <c r="L1550" i="1"/>
  <c r="M1533" i="1"/>
  <c r="K1513" i="1"/>
  <c r="N1504" i="1"/>
  <c r="R1486" i="1"/>
  <c r="O1460" i="1"/>
  <c r="P1460" i="1"/>
  <c r="N1460" i="1"/>
  <c r="J1460" i="1"/>
  <c r="L1460" i="1"/>
  <c r="M1460" i="1"/>
  <c r="B1460" i="1"/>
  <c r="A1460" i="1"/>
  <c r="K1460" i="1"/>
  <c r="O1526" i="1"/>
  <c r="P1526" i="1"/>
  <c r="Q1526" i="1"/>
  <c r="J1526" i="1"/>
  <c r="K1526" i="1"/>
  <c r="N1526" i="1"/>
  <c r="R1526" i="1"/>
  <c r="L1526" i="1"/>
  <c r="M1526" i="1"/>
  <c r="O1570" i="1"/>
  <c r="P1570" i="1"/>
  <c r="J1570" i="1"/>
  <c r="Q1570" i="1"/>
  <c r="B1570" i="1"/>
  <c r="R1570" i="1"/>
  <c r="N1570" i="1"/>
  <c r="O1614" i="1"/>
  <c r="P1614" i="1"/>
  <c r="K1614" i="1"/>
  <c r="L1614" i="1"/>
  <c r="J1614" i="1"/>
  <c r="Q1614" i="1"/>
  <c r="R1614" i="1"/>
  <c r="N1614" i="1"/>
  <c r="J1636" i="1"/>
  <c r="K1528" i="1"/>
  <c r="A1528" i="1"/>
  <c r="M1528" i="1"/>
  <c r="N1528" i="1"/>
  <c r="M1570" i="1"/>
  <c r="J1485" i="1"/>
  <c r="K1485" i="1"/>
  <c r="A1485" i="1"/>
  <c r="P1485" i="1"/>
  <c r="Q1485" i="1"/>
  <c r="R1485" i="1"/>
  <c r="O1485" i="1"/>
  <c r="L1485" i="1"/>
  <c r="M1485" i="1"/>
  <c r="N1485" i="1"/>
  <c r="J1551" i="1"/>
  <c r="K1551" i="1"/>
  <c r="L1551" i="1"/>
  <c r="P1551" i="1"/>
  <c r="R1551" i="1"/>
  <c r="A1551" i="1"/>
  <c r="Q1551" i="1"/>
  <c r="M1551" i="1"/>
  <c r="B1551" i="1"/>
  <c r="N1551" i="1"/>
  <c r="O1551" i="1"/>
  <c r="J1595" i="1"/>
  <c r="K1595" i="1"/>
  <c r="R1595" i="1"/>
  <c r="P1595" i="1"/>
  <c r="Q1595" i="1"/>
  <c r="A1595" i="1"/>
  <c r="N1595" i="1"/>
  <c r="O1595" i="1"/>
  <c r="B1595" i="1"/>
  <c r="L1595" i="1"/>
  <c r="M1595" i="1"/>
  <c r="J1639" i="1"/>
  <c r="K1639" i="1"/>
  <c r="P1639" i="1"/>
  <c r="R1639" i="1"/>
  <c r="L1639" i="1"/>
  <c r="M1639" i="1"/>
  <c r="B1639" i="1"/>
  <c r="N1639" i="1"/>
  <c r="A1639" i="1"/>
  <c r="N1509" i="1"/>
  <c r="O1509" i="1"/>
  <c r="J1509" i="1"/>
  <c r="L1509" i="1"/>
  <c r="K1509" i="1"/>
  <c r="M1509" i="1"/>
  <c r="P1509" i="1"/>
  <c r="A1509" i="1"/>
  <c r="B1509" i="1"/>
  <c r="Q1509" i="1"/>
  <c r="R1509" i="1"/>
  <c r="N1597" i="1"/>
  <c r="O1597" i="1"/>
  <c r="B1597" i="1"/>
  <c r="A1597" i="1"/>
  <c r="O1510" i="1"/>
  <c r="Q1510" i="1"/>
  <c r="K1510" i="1"/>
  <c r="M1510" i="1"/>
  <c r="P1510" i="1"/>
  <c r="R1510" i="1"/>
  <c r="J1510" i="1"/>
  <c r="L1510" i="1"/>
  <c r="A1510" i="1"/>
  <c r="B1510" i="1"/>
  <c r="N1510" i="1"/>
  <c r="K1593" i="1"/>
  <c r="J1468" i="1"/>
  <c r="Q1468" i="1"/>
  <c r="B1468" i="1"/>
  <c r="M1468" i="1"/>
  <c r="O1468" i="1"/>
  <c r="K1468" i="1"/>
  <c r="L1468" i="1"/>
  <c r="N1468" i="1"/>
  <c r="P1468" i="1"/>
  <c r="J1600" i="1"/>
  <c r="L1600" i="1"/>
  <c r="K1600" i="1"/>
  <c r="M1600" i="1"/>
  <c r="B1488" i="1"/>
  <c r="Q1592" i="1"/>
  <c r="Q1576" i="1"/>
  <c r="K1550" i="1"/>
  <c r="L1533" i="1"/>
  <c r="L1504" i="1"/>
  <c r="J1467" i="1"/>
  <c r="O1548" i="1"/>
  <c r="P1548" i="1"/>
  <c r="K1548" i="1"/>
  <c r="M1548" i="1"/>
  <c r="Q1548" i="1"/>
  <c r="R1548" i="1"/>
  <c r="J1548" i="1"/>
  <c r="K1484" i="1"/>
  <c r="L1484" i="1"/>
  <c r="J1484" i="1"/>
  <c r="M1484" i="1"/>
  <c r="P1484" i="1"/>
  <c r="Q1484" i="1"/>
  <c r="R1484" i="1"/>
  <c r="O1484" i="1"/>
  <c r="M1572" i="1"/>
  <c r="O1572" i="1"/>
  <c r="K1572" i="1"/>
  <c r="N1572" i="1"/>
  <c r="Q1572" i="1"/>
  <c r="R1572" i="1"/>
  <c r="J1638" i="1"/>
  <c r="K1638" i="1"/>
  <c r="L1638" i="1"/>
  <c r="N1638" i="1"/>
  <c r="R1638" i="1"/>
  <c r="M1638" i="1"/>
  <c r="Q1638" i="1"/>
  <c r="B1638" i="1"/>
  <c r="O1638" i="1"/>
  <c r="A1638" i="1"/>
  <c r="P1638" i="1"/>
  <c r="J1594" i="1"/>
  <c r="O1528" i="1"/>
  <c r="M1461" i="1"/>
  <c r="J1507" i="1"/>
  <c r="K1507" i="1"/>
  <c r="R1507" i="1"/>
  <c r="L1507" i="1"/>
  <c r="N1507" i="1"/>
  <c r="P1507" i="1"/>
  <c r="Q1507" i="1"/>
  <c r="A1507" i="1"/>
  <c r="B1507" i="1"/>
  <c r="J1617" i="1"/>
  <c r="K1617" i="1"/>
  <c r="L1617" i="1"/>
  <c r="M1617" i="1"/>
  <c r="P1617" i="1"/>
  <c r="Q1617" i="1"/>
  <c r="A1464" i="1"/>
  <c r="B1464" i="1"/>
  <c r="Q1464" i="1"/>
  <c r="L1464" i="1"/>
  <c r="K1464" i="1"/>
  <c r="M1464" i="1"/>
  <c r="J1464" i="1"/>
  <c r="N1464" i="1"/>
  <c r="A1486" i="1"/>
  <c r="B1486" i="1"/>
  <c r="M1486" i="1"/>
  <c r="O1486" i="1"/>
  <c r="N1486" i="1"/>
  <c r="Q1486" i="1"/>
  <c r="A1530" i="1"/>
  <c r="Q1530" i="1"/>
  <c r="O1530" i="1"/>
  <c r="R1530" i="1"/>
  <c r="P1530" i="1"/>
  <c r="K1530" i="1"/>
  <c r="L1530" i="1"/>
  <c r="M1530" i="1"/>
  <c r="N1530" i="1"/>
  <c r="J1530" i="1"/>
  <c r="A1574" i="1"/>
  <c r="B1574" i="1"/>
  <c r="K1574" i="1"/>
  <c r="L1574" i="1"/>
  <c r="O1574" i="1"/>
  <c r="P1574" i="1"/>
  <c r="Q1574" i="1"/>
  <c r="R1574" i="1"/>
  <c r="N1574" i="1"/>
  <c r="O1596" i="1"/>
  <c r="Q1596" i="1"/>
  <c r="K1596" i="1"/>
  <c r="B1596" i="1"/>
  <c r="M1596" i="1"/>
  <c r="N1596" i="1"/>
  <c r="A1596" i="1"/>
  <c r="J1596" i="1"/>
  <c r="K1618" i="1"/>
  <c r="M1618" i="1"/>
  <c r="B1618" i="1"/>
  <c r="O1618" i="1"/>
  <c r="P1618" i="1"/>
  <c r="Q1618" i="1"/>
  <c r="R1618" i="1"/>
  <c r="N1618" i="1"/>
  <c r="M1640" i="1"/>
  <c r="O1640" i="1"/>
  <c r="B1640" i="1"/>
  <c r="Q1640" i="1"/>
  <c r="R1640" i="1"/>
  <c r="N1487" i="1"/>
  <c r="O1487" i="1"/>
  <c r="J1487" i="1"/>
  <c r="K1487" i="1"/>
  <c r="P1487" i="1"/>
  <c r="R1487" i="1"/>
  <c r="Q1487" i="1"/>
  <c r="N1553" i="1"/>
  <c r="O1553" i="1"/>
  <c r="P1553" i="1"/>
  <c r="R1553" i="1"/>
  <c r="A1553" i="1"/>
  <c r="B1553" i="1"/>
  <c r="N1619" i="1"/>
  <c r="O1619" i="1"/>
  <c r="P1619" i="1"/>
  <c r="R1619" i="1"/>
  <c r="B1619" i="1"/>
  <c r="Q1619" i="1"/>
  <c r="J1619" i="1"/>
  <c r="K1619" i="1"/>
  <c r="L1619" i="1"/>
  <c r="M1619" i="1"/>
  <c r="J1461" i="1"/>
  <c r="Q1598" i="1"/>
  <c r="A1598" i="1"/>
  <c r="M1598" i="1"/>
  <c r="N1598" i="1"/>
  <c r="P1598" i="1"/>
  <c r="O1598" i="1"/>
  <c r="R1598" i="1"/>
  <c r="B1598" i="1"/>
  <c r="L1598" i="1"/>
  <c r="M1550" i="1"/>
  <c r="J1512" i="1"/>
  <c r="O1512" i="1"/>
  <c r="Q1512" i="1"/>
  <c r="P1512" i="1"/>
  <c r="B1616" i="1"/>
  <c r="B1532" i="1"/>
  <c r="P1491" i="1"/>
  <c r="R1491" i="1"/>
  <c r="J1491" i="1"/>
  <c r="K1491" i="1"/>
  <c r="A1491" i="1"/>
  <c r="L1491" i="1"/>
  <c r="B1491" i="1"/>
  <c r="J1579" i="1"/>
  <c r="B1579" i="1"/>
  <c r="K1579" i="1"/>
  <c r="Q1579" i="1"/>
  <c r="R1579" i="1"/>
  <c r="N1579" i="1"/>
  <c r="O1579" i="1"/>
  <c r="L1579" i="1"/>
  <c r="M1579" i="1"/>
  <c r="A1579" i="1"/>
  <c r="P1579" i="1"/>
  <c r="J1645" i="1"/>
  <c r="R1645" i="1"/>
  <c r="N1645" i="1"/>
  <c r="O1645" i="1"/>
  <c r="Q1645" i="1"/>
  <c r="P1645" i="1"/>
  <c r="M1645" i="1"/>
  <c r="A1616" i="1"/>
  <c r="B1600" i="1"/>
  <c r="B1573" i="1"/>
  <c r="A1557" i="1"/>
  <c r="A1531" i="1"/>
  <c r="A1488" i="1"/>
  <c r="A1468" i="1"/>
  <c r="K1640" i="1"/>
  <c r="N1617" i="1"/>
  <c r="N1600" i="1"/>
  <c r="N1592" i="1"/>
  <c r="P1576" i="1"/>
  <c r="J1550" i="1"/>
  <c r="K1533" i="1"/>
  <c r="N1512" i="1"/>
  <c r="J1504" i="1"/>
  <c r="L1486" i="1"/>
  <c r="N1575" i="1"/>
  <c r="O1575" i="1"/>
  <c r="J1575" i="1"/>
  <c r="L1575" i="1"/>
  <c r="K1575" i="1"/>
  <c r="P1575" i="1"/>
  <c r="R1575" i="1"/>
  <c r="B1575" i="1"/>
  <c r="M1575" i="1"/>
  <c r="Q1575" i="1"/>
  <c r="N1641" i="1"/>
  <c r="O1641" i="1"/>
  <c r="B1641" i="1"/>
  <c r="R1641" i="1"/>
  <c r="Q1641" i="1"/>
  <c r="M1593" i="1"/>
  <c r="Q1552" i="1"/>
  <c r="K1466" i="1"/>
  <c r="M1466" i="1"/>
  <c r="N1466" i="1"/>
  <c r="J1466" i="1"/>
  <c r="O1466" i="1"/>
  <c r="O1554" i="1"/>
  <c r="Q1554" i="1"/>
  <c r="P1554" i="1"/>
  <c r="R1554" i="1"/>
  <c r="B1554" i="1"/>
  <c r="A1554" i="1"/>
  <c r="N1554" i="1"/>
  <c r="A1641" i="1"/>
  <c r="J1618" i="1"/>
  <c r="J1490" i="1"/>
  <c r="K1490" i="1"/>
  <c r="L1490" i="1"/>
  <c r="B1490" i="1"/>
  <c r="M1490" i="1"/>
  <c r="N1490" i="1"/>
  <c r="A1490" i="1"/>
  <c r="J1534" i="1"/>
  <c r="Q1534" i="1"/>
  <c r="K1534" i="1"/>
  <c r="M1534" i="1"/>
  <c r="N1534" i="1"/>
  <c r="O1534" i="1"/>
  <c r="R1534" i="1"/>
  <c r="P1534" i="1"/>
  <c r="L1534" i="1"/>
  <c r="J1556" i="1"/>
  <c r="M1556" i="1"/>
  <c r="O1556" i="1"/>
  <c r="K1556" i="1"/>
  <c r="L1556" i="1"/>
  <c r="P1556" i="1"/>
  <c r="N1556" i="1"/>
  <c r="J1578" i="1"/>
  <c r="K1578" i="1"/>
  <c r="M1578" i="1"/>
  <c r="O1578" i="1"/>
  <c r="Q1578" i="1"/>
  <c r="R1578" i="1"/>
  <c r="P1578" i="1"/>
  <c r="J1622" i="1"/>
  <c r="O1622" i="1"/>
  <c r="Q1622" i="1"/>
  <c r="B1622" i="1"/>
  <c r="M1622" i="1"/>
  <c r="N1622" i="1"/>
  <c r="A1622" i="1"/>
  <c r="R1622" i="1"/>
  <c r="P1622" i="1"/>
  <c r="L1622" i="1"/>
  <c r="L1640" i="1"/>
  <c r="O1600" i="1"/>
  <c r="J1469" i="1"/>
  <c r="L1469" i="1"/>
  <c r="B1469" i="1"/>
  <c r="M1469" i="1"/>
  <c r="N1469" i="1"/>
  <c r="O1469" i="1"/>
  <c r="P1469" i="1"/>
  <c r="R1469" i="1"/>
  <c r="L1513" i="1"/>
  <c r="N1513" i="1"/>
  <c r="J1513" i="1"/>
  <c r="M1513" i="1"/>
  <c r="P1513" i="1"/>
  <c r="Q1513" i="1"/>
  <c r="R1513" i="1"/>
  <c r="O1513" i="1"/>
  <c r="J1535" i="1"/>
  <c r="B1535" i="1"/>
  <c r="K1535" i="1"/>
  <c r="N1535" i="1"/>
  <c r="R1535" i="1"/>
  <c r="O1535" i="1"/>
  <c r="P1535" i="1"/>
  <c r="L1535" i="1"/>
  <c r="M1535" i="1"/>
  <c r="Q1535" i="1"/>
  <c r="A1535" i="1"/>
  <c r="N1557" i="1"/>
  <c r="P1557" i="1"/>
  <c r="R1557" i="1"/>
  <c r="B1557" i="1"/>
  <c r="R1601" i="1"/>
  <c r="P1601" i="1"/>
  <c r="N1623" i="1"/>
  <c r="P1623" i="1"/>
  <c r="J1623" i="1"/>
  <c r="K1623" i="1"/>
  <c r="A1623" i="1"/>
  <c r="L1623" i="1"/>
  <c r="B1623" i="1"/>
  <c r="M1623" i="1"/>
  <c r="O1623" i="1"/>
  <c r="R1623" i="1"/>
  <c r="Q1623" i="1"/>
  <c r="M1470" i="1"/>
  <c r="N1470" i="1"/>
  <c r="K1470" i="1"/>
  <c r="O1470" i="1"/>
  <c r="A1470" i="1"/>
  <c r="M1492" i="1"/>
  <c r="N1492" i="1"/>
  <c r="O1492" i="1"/>
  <c r="Q1492" i="1"/>
  <c r="R1492" i="1"/>
  <c r="A1492" i="1"/>
  <c r="B1492" i="1"/>
  <c r="P1492" i="1"/>
  <c r="M1514" i="1"/>
  <c r="N1514" i="1"/>
  <c r="J1514" i="1"/>
  <c r="O1514" i="1"/>
  <c r="P1514" i="1"/>
  <c r="R1514" i="1"/>
  <c r="K1514" i="1"/>
  <c r="L1514" i="1"/>
  <c r="Q1514" i="1"/>
  <c r="M1536" i="1"/>
  <c r="N1536" i="1"/>
  <c r="Q1536" i="1"/>
  <c r="A1536" i="1"/>
  <c r="B1536" i="1"/>
  <c r="J1536" i="1"/>
  <c r="M1558" i="1"/>
  <c r="N1558" i="1"/>
  <c r="J1558" i="1"/>
  <c r="A1558" i="1"/>
  <c r="Q1558" i="1"/>
  <c r="R1558" i="1"/>
  <c r="P1558" i="1"/>
  <c r="M1580" i="1"/>
  <c r="N1580" i="1"/>
  <c r="O1580" i="1"/>
  <c r="Q1580" i="1"/>
  <c r="A1580" i="1"/>
  <c r="B1580" i="1"/>
  <c r="M1602" i="1"/>
  <c r="N1602" i="1"/>
  <c r="K1602" i="1"/>
  <c r="J1602" i="1"/>
  <c r="O1602" i="1"/>
  <c r="P1602" i="1"/>
  <c r="Q1602" i="1"/>
  <c r="R1602" i="1"/>
  <c r="L1602" i="1"/>
  <c r="B1615" i="1"/>
  <c r="A1600" i="1"/>
  <c r="A1573" i="1"/>
  <c r="B1556" i="1"/>
  <c r="B1530" i="1"/>
  <c r="A1513" i="1"/>
  <c r="B1487" i="1"/>
  <c r="B1467" i="1"/>
  <c r="J1640" i="1"/>
  <c r="R1616" i="1"/>
  <c r="K1598" i="1"/>
  <c r="M1592" i="1"/>
  <c r="O1576" i="1"/>
  <c r="O1557" i="1"/>
  <c r="R1549" i="1"/>
  <c r="J1533" i="1"/>
  <c r="M1512" i="1"/>
  <c r="K1486" i="1"/>
  <c r="Q1466" i="1"/>
  <c r="A1592" i="1"/>
  <c r="P1616" i="1"/>
  <c r="J1592" i="1"/>
  <c r="Q1549" i="1"/>
  <c r="R1532" i="1"/>
  <c r="J1486" i="1"/>
  <c r="P1466" i="1"/>
  <c r="B1493" i="1"/>
  <c r="J1493" i="1"/>
  <c r="K1493" i="1"/>
  <c r="J1515" i="1"/>
  <c r="Q1538" i="1"/>
  <c r="R1538" i="1"/>
  <c r="K1538" i="1"/>
  <c r="M1538" i="1"/>
  <c r="L1538" i="1"/>
  <c r="Q1582" i="1"/>
  <c r="R1582" i="1"/>
  <c r="B1625" i="1"/>
  <c r="B1582" i="1"/>
  <c r="P1583" i="1"/>
  <c r="Q1628" i="1"/>
  <c r="M1628" i="1"/>
  <c r="O1628" i="1"/>
  <c r="R1628" i="1"/>
  <c r="K1628" i="1"/>
  <c r="L1628" i="1"/>
  <c r="A1625" i="1"/>
  <c r="A1606" i="1"/>
  <c r="N1582" i="1"/>
  <c r="N1562" i="1"/>
  <c r="O1538" i="1"/>
  <c r="P1496" i="1"/>
  <c r="M1471" i="1"/>
  <c r="Q1472" i="1"/>
  <c r="R1472" i="1"/>
  <c r="K1472" i="1"/>
  <c r="L1472" i="1"/>
  <c r="Q1560" i="1"/>
  <c r="R1560" i="1"/>
  <c r="M1560" i="1"/>
  <c r="O1560" i="1"/>
  <c r="Q1648" i="1"/>
  <c r="R1648" i="1"/>
  <c r="P1648" i="1"/>
  <c r="A1648" i="1"/>
  <c r="J1560" i="1"/>
  <c r="P1472" i="1"/>
  <c r="N1537" i="1"/>
  <c r="P1537" i="1"/>
  <c r="J1537" i="1"/>
  <c r="L1537" i="1"/>
  <c r="M1537" i="1"/>
  <c r="L1603" i="1"/>
  <c r="M1603" i="1"/>
  <c r="N1625" i="1"/>
  <c r="P1625" i="1"/>
  <c r="R1625" i="1"/>
  <c r="R1603" i="1"/>
  <c r="Q1494" i="1"/>
  <c r="R1494" i="1"/>
  <c r="M1494" i="1"/>
  <c r="O1494" i="1"/>
  <c r="B1494" i="1"/>
  <c r="N1494" i="1"/>
  <c r="P1494" i="1"/>
  <c r="Q1626" i="1"/>
  <c r="R1626" i="1"/>
  <c r="K1626" i="1"/>
  <c r="M1626" i="1"/>
  <c r="J1626" i="1"/>
  <c r="P1561" i="1"/>
  <c r="R1561" i="1"/>
  <c r="J1561" i="1"/>
  <c r="K1561" i="1"/>
  <c r="O1472" i="1"/>
  <c r="O1474" i="1"/>
  <c r="Q1474" i="1"/>
  <c r="O1518" i="1"/>
  <c r="Q1518" i="1"/>
  <c r="A1518" i="1"/>
  <c r="B1518" i="1"/>
  <c r="K1540" i="1"/>
  <c r="M1540" i="1"/>
  <c r="L1540" i="1"/>
  <c r="B1540" i="1"/>
  <c r="N1540" i="1"/>
  <c r="O1606" i="1"/>
  <c r="P1606" i="1"/>
  <c r="N1472" i="1"/>
  <c r="L1541" i="1"/>
  <c r="M1541" i="1"/>
  <c r="A1541" i="1"/>
  <c r="B1541" i="1"/>
  <c r="P1541" i="1"/>
  <c r="R1541" i="1"/>
  <c r="Q1541" i="1"/>
  <c r="A1494" i="1"/>
  <c r="P1497" i="1"/>
  <c r="M1472" i="1"/>
  <c r="M1498" i="1"/>
  <c r="O1498" i="1"/>
  <c r="Q1498" i="1"/>
  <c r="R1498" i="1"/>
  <c r="K1498" i="1"/>
  <c r="L1498" i="1"/>
  <c r="N1498" i="1"/>
  <c r="L1581" i="1"/>
  <c r="N1581" i="1"/>
  <c r="P1581" i="1"/>
  <c r="Q1581" i="1"/>
  <c r="M1581" i="1"/>
  <c r="O1581" i="1"/>
  <c r="B1517" i="1"/>
  <c r="A1517" i="1"/>
  <c r="J1517" i="1"/>
  <c r="P1539" i="1"/>
  <c r="R1539" i="1"/>
  <c r="B1539" i="1"/>
  <c r="L1583" i="1"/>
  <c r="N1583" i="1"/>
  <c r="B1583" i="1"/>
  <c r="B1538" i="1"/>
  <c r="L1519" i="1"/>
  <c r="M1519" i="1"/>
  <c r="A1519" i="1"/>
  <c r="J1519" i="1"/>
  <c r="N1519" i="1"/>
  <c r="P1519" i="1"/>
  <c r="Q1519" i="1"/>
  <c r="L1607" i="1"/>
  <c r="M1607" i="1"/>
  <c r="N1607" i="1"/>
  <c r="P1607" i="1"/>
  <c r="R1607" i="1"/>
  <c r="B1607" i="1"/>
  <c r="J1607" i="1"/>
  <c r="N1603" i="1"/>
  <c r="L1518" i="1"/>
  <c r="J1454" i="1"/>
  <c r="L1454" i="1"/>
  <c r="M1454" i="1"/>
  <c r="P1454" i="1"/>
  <c r="Q1454" i="1"/>
  <c r="R1454" i="1"/>
  <c r="O1476" i="1"/>
  <c r="B1476" i="1"/>
  <c r="P1476" i="1"/>
  <c r="Q1476" i="1"/>
  <c r="Q1542" i="1"/>
  <c r="O1542" i="1"/>
  <c r="R1542" i="1"/>
  <c r="K1586" i="1"/>
  <c r="B1586" i="1"/>
  <c r="K1608" i="1"/>
  <c r="M1608" i="1"/>
  <c r="B1608" i="1"/>
  <c r="N1608" i="1"/>
  <c r="A1537" i="1"/>
  <c r="A1493" i="1"/>
  <c r="P1626" i="1"/>
  <c r="R1606" i="1"/>
  <c r="K1603" i="1"/>
  <c r="R1586" i="1"/>
  <c r="K1583" i="1"/>
  <c r="R1562" i="1"/>
  <c r="L1539" i="1"/>
  <c r="N1522" i="1"/>
  <c r="K1518" i="1"/>
  <c r="O1497" i="1"/>
  <c r="N1493" i="1"/>
  <c r="N1476" i="1"/>
  <c r="J1472" i="1"/>
  <c r="O1454" i="1"/>
  <c r="P1455" i="1"/>
  <c r="Q1455" i="1"/>
  <c r="O1455" i="1"/>
  <c r="A1455" i="1"/>
  <c r="K1455" i="1"/>
  <c r="P1477" i="1"/>
  <c r="Q1477" i="1"/>
  <c r="N1477" i="1"/>
  <c r="R1477" i="1"/>
  <c r="A1477" i="1"/>
  <c r="J1477" i="1"/>
  <c r="P1499" i="1"/>
  <c r="Q1499" i="1"/>
  <c r="R1499" i="1"/>
  <c r="P1521" i="1"/>
  <c r="Q1521" i="1"/>
  <c r="L1521" i="1"/>
  <c r="N1521" i="1"/>
  <c r="P1543" i="1"/>
  <c r="Q1543" i="1"/>
  <c r="J1543" i="1"/>
  <c r="L1543" i="1"/>
  <c r="M1543" i="1"/>
  <c r="P1565" i="1"/>
  <c r="Q1565" i="1"/>
  <c r="P1587" i="1"/>
  <c r="Q1587" i="1"/>
  <c r="J1587" i="1"/>
  <c r="L1587" i="1"/>
  <c r="N1587" i="1"/>
  <c r="O1587" i="1"/>
  <c r="A1587" i="1"/>
  <c r="P1609" i="1"/>
  <c r="Q1609" i="1"/>
  <c r="A1609" i="1"/>
  <c r="P1631" i="1"/>
  <c r="Q1631" i="1"/>
  <c r="N1631" i="1"/>
  <c r="R1631" i="1"/>
  <c r="L1631" i="1"/>
  <c r="O1631" i="1"/>
  <c r="A1631" i="1"/>
  <c r="A1608" i="1"/>
  <c r="B1522" i="1"/>
  <c r="B1477" i="1"/>
  <c r="M1630" i="1"/>
  <c r="O1626" i="1"/>
  <c r="Q1606" i="1"/>
  <c r="J1603" i="1"/>
  <c r="Q1586" i="1"/>
  <c r="J1583" i="1"/>
  <c r="Q1562" i="1"/>
  <c r="N1543" i="1"/>
  <c r="K1539" i="1"/>
  <c r="J1518" i="1"/>
  <c r="M1493" i="1"/>
  <c r="M1476" i="1"/>
  <c r="N1454" i="1"/>
  <c r="N1495" i="1"/>
  <c r="P1495" i="1"/>
  <c r="R1495" i="1"/>
  <c r="A1495" i="1"/>
  <c r="J1495" i="1"/>
  <c r="Q1493" i="1"/>
  <c r="A1582" i="1"/>
  <c r="N1539" i="1"/>
  <c r="M1518" i="1"/>
  <c r="L1475" i="1"/>
  <c r="A1475" i="1"/>
  <c r="M1475" i="1"/>
  <c r="B1475" i="1"/>
  <c r="P1475" i="1"/>
  <c r="R1475" i="1"/>
  <c r="J1475" i="1"/>
  <c r="K1475" i="1"/>
  <c r="L1497" i="1"/>
  <c r="M1497" i="1"/>
  <c r="J1497" i="1"/>
  <c r="A1497" i="1"/>
  <c r="N1497" i="1"/>
  <c r="L1585" i="1"/>
  <c r="M1585" i="1"/>
  <c r="R1585" i="1"/>
  <c r="B1585" i="1"/>
  <c r="J1585" i="1"/>
  <c r="K1585" i="1"/>
  <c r="L1629" i="1"/>
  <c r="M1629" i="1"/>
  <c r="J1629" i="1"/>
  <c r="B1629" i="1"/>
  <c r="K1629" i="1"/>
  <c r="B1650" i="1"/>
  <c r="M1583" i="1"/>
  <c r="M1564" i="1"/>
  <c r="O1564" i="1"/>
  <c r="A1564" i="1"/>
  <c r="J1564" i="1"/>
  <c r="B1564" i="1"/>
  <c r="A1581" i="1"/>
  <c r="M1478" i="1"/>
  <c r="O1478" i="1"/>
  <c r="K1478" i="1"/>
  <c r="L1478" i="1"/>
  <c r="P1471" i="1"/>
  <c r="R1471" i="1"/>
  <c r="Q1516" i="1"/>
  <c r="R1516" i="1"/>
  <c r="K1516" i="1"/>
  <c r="J1516" i="1"/>
  <c r="M1516" i="1"/>
  <c r="B1516" i="1"/>
  <c r="O1516" i="1"/>
  <c r="P1516" i="1"/>
  <c r="L1516" i="1"/>
  <c r="N1516" i="1"/>
  <c r="Q1604" i="1"/>
  <c r="R1604" i="1"/>
  <c r="O1604" i="1"/>
  <c r="P1604" i="1"/>
  <c r="Q1603" i="1"/>
  <c r="R1493" i="1"/>
  <c r="J1473" i="1"/>
  <c r="A1473" i="1"/>
  <c r="L1473" i="1"/>
  <c r="K1473" i="1"/>
  <c r="M1473" i="1"/>
  <c r="N1473" i="1"/>
  <c r="P1473" i="1"/>
  <c r="P1603" i="1"/>
  <c r="K1584" i="1"/>
  <c r="M1584" i="1"/>
  <c r="O1584" i="1"/>
  <c r="P1584" i="1"/>
  <c r="A1584" i="1"/>
  <c r="A1538" i="1"/>
  <c r="P1493" i="1"/>
  <c r="L1453" i="1"/>
  <c r="A1453" i="1"/>
  <c r="M1453" i="1"/>
  <c r="B1453" i="1"/>
  <c r="K1453" i="1"/>
  <c r="Q1453" i="1"/>
  <c r="O1453" i="1"/>
  <c r="R1453" i="1"/>
  <c r="L1563" i="1"/>
  <c r="M1563" i="1"/>
  <c r="A1563" i="1"/>
  <c r="N1563" i="1"/>
  <c r="P1563" i="1"/>
  <c r="R1563" i="1"/>
  <c r="J1563" i="1"/>
  <c r="K1563" i="1"/>
  <c r="B1581" i="1"/>
  <c r="B1537" i="1"/>
  <c r="M1539" i="1"/>
  <c r="O1493" i="1"/>
  <c r="K1520" i="1"/>
  <c r="M1520" i="1"/>
  <c r="L1520" i="1"/>
  <c r="A1650" i="1"/>
  <c r="N1630" i="1"/>
  <c r="O1456" i="1"/>
  <c r="Q1456" i="1"/>
  <c r="P1456" i="1"/>
  <c r="A1456" i="1"/>
  <c r="K1522" i="1"/>
  <c r="M1522" i="1"/>
  <c r="O1522" i="1"/>
  <c r="P1522" i="1"/>
  <c r="M1566" i="1"/>
  <c r="O1566" i="1"/>
  <c r="Q1566" i="1"/>
  <c r="R1566" i="1"/>
  <c r="O1588" i="1"/>
  <c r="Q1588" i="1"/>
  <c r="P1588" i="1"/>
  <c r="R1588" i="1"/>
  <c r="K1610" i="1"/>
  <c r="M1610" i="1"/>
  <c r="Q1610" i="1"/>
  <c r="L1610" i="1"/>
  <c r="A1610" i="1"/>
  <c r="B1610" i="1"/>
  <c r="N1610" i="1"/>
  <c r="K1632" i="1"/>
  <c r="L1632" i="1"/>
  <c r="M1632" i="1"/>
  <c r="N1632" i="1"/>
  <c r="A1607" i="1"/>
  <c r="A1566" i="1"/>
  <c r="A1522" i="1"/>
  <c r="A1476" i="1"/>
  <c r="L1630" i="1"/>
  <c r="N1626" i="1"/>
  <c r="P1610" i="1"/>
  <c r="N1606" i="1"/>
  <c r="P1586" i="1"/>
  <c r="P1582" i="1"/>
  <c r="P1566" i="1"/>
  <c r="P1562" i="1"/>
  <c r="J1539" i="1"/>
  <c r="J1522" i="1"/>
  <c r="R1517" i="1"/>
  <c r="R1496" i="1"/>
  <c r="L1493" i="1"/>
  <c r="L1476" i="1"/>
  <c r="O1471" i="1"/>
  <c r="K1454" i="1"/>
  <c r="J1457" i="1"/>
  <c r="L1457" i="1"/>
  <c r="A1457" i="1"/>
  <c r="M1457" i="1"/>
  <c r="B1457" i="1"/>
  <c r="L1501" i="1"/>
  <c r="N1501" i="1"/>
  <c r="P1501" i="1"/>
  <c r="Q1501" i="1"/>
  <c r="R1501" i="1"/>
  <c r="R1523" i="1"/>
  <c r="N1523" i="1"/>
  <c r="P1523" i="1"/>
  <c r="O1523" i="1"/>
  <c r="N1545" i="1"/>
  <c r="P1545" i="1"/>
  <c r="O1545" i="1"/>
  <c r="R1545" i="1"/>
  <c r="J1545" i="1"/>
  <c r="K1545" i="1"/>
  <c r="A1545" i="1"/>
  <c r="J1567" i="1"/>
  <c r="L1567" i="1"/>
  <c r="K1567" i="1"/>
  <c r="M1567" i="1"/>
  <c r="J1611" i="1"/>
  <c r="L1611" i="1"/>
  <c r="M1611" i="1"/>
  <c r="B1648" i="1"/>
  <c r="B1606" i="1"/>
  <c r="B1565" i="1"/>
  <c r="B1521" i="1"/>
  <c r="B1474" i="1"/>
  <c r="K1630" i="1"/>
  <c r="L1626" i="1"/>
  <c r="O1610" i="1"/>
  <c r="M1606" i="1"/>
  <c r="O1586" i="1"/>
  <c r="O1582" i="1"/>
  <c r="N1566" i="1"/>
  <c r="O1562" i="1"/>
  <c r="P1542" i="1"/>
  <c r="P1538" i="1"/>
  <c r="R1521" i="1"/>
  <c r="Q1517" i="1"/>
  <c r="R1500" i="1"/>
  <c r="Q1496" i="1"/>
  <c r="K1476" i="1"/>
  <c r="N1471" i="1"/>
  <c r="P1453" i="1"/>
  <c r="K1502" i="1"/>
  <c r="L1502" i="1"/>
  <c r="O1502" i="1"/>
  <c r="Q1502" i="1"/>
  <c r="K1546" i="1"/>
  <c r="L1546" i="1"/>
  <c r="M1546" i="1"/>
  <c r="N1546" i="1"/>
  <c r="K1590" i="1"/>
  <c r="L1590" i="1"/>
  <c r="M1590" i="1"/>
  <c r="O1590" i="1"/>
  <c r="P1590" i="1"/>
  <c r="K1612" i="1"/>
  <c r="L1612" i="1"/>
  <c r="Q1612" i="1"/>
  <c r="K1634" i="1"/>
  <c r="L1634" i="1"/>
  <c r="M1634" i="1"/>
  <c r="O1634" i="1"/>
  <c r="N1634" i="1"/>
  <c r="Q1634" i="1"/>
  <c r="J1502" i="1"/>
  <c r="K1458" i="1"/>
  <c r="L1458" i="1"/>
  <c r="J1458" i="1"/>
  <c r="K1480" i="1"/>
  <c r="L1480" i="1"/>
  <c r="O1480" i="1"/>
  <c r="Q1480" i="1"/>
  <c r="K1524" i="1"/>
  <c r="L1524" i="1"/>
  <c r="M1524" i="1"/>
  <c r="K1568" i="1"/>
  <c r="L1568" i="1"/>
  <c r="M1459" i="1"/>
  <c r="O1459" i="1"/>
  <c r="Q1459" i="1"/>
  <c r="J1481" i="1"/>
  <c r="L1481" i="1"/>
  <c r="A1481" i="1"/>
  <c r="K1481" i="1"/>
  <c r="M1481" i="1"/>
  <c r="J1525" i="1"/>
  <c r="L1525" i="1"/>
  <c r="N1525" i="1"/>
  <c r="O1525" i="1"/>
  <c r="P1569" i="1"/>
  <c r="R1569" i="1"/>
  <c r="L1569" i="1"/>
  <c r="N1569" i="1"/>
  <c r="Q1569" i="1"/>
  <c r="L1591" i="1"/>
  <c r="N1591" i="1"/>
  <c r="J1613" i="1"/>
  <c r="P1613" i="1"/>
  <c r="R1613" i="1"/>
  <c r="J1635" i="1"/>
  <c r="K1635" i="1"/>
  <c r="A1635" i="1"/>
  <c r="P1635" i="1"/>
  <c r="Q1613" i="1"/>
  <c r="N1458" i="1"/>
  <c r="M1624" i="1"/>
  <c r="N1624" i="1"/>
  <c r="M1646" i="1"/>
  <c r="N1646" i="1"/>
  <c r="N1649" i="1"/>
  <c r="P1646" i="1"/>
  <c r="O1605" i="1"/>
  <c r="M1649" i="1"/>
  <c r="O1646" i="1"/>
  <c r="N1605" i="1"/>
  <c r="K1646" i="1"/>
  <c r="L1605" i="1"/>
  <c r="J2201" i="1"/>
  <c r="K2201" i="1"/>
  <c r="L2201" i="1"/>
  <c r="M2201" i="1"/>
  <c r="N2201" i="1"/>
  <c r="O2201" i="1"/>
  <c r="P2201" i="1"/>
  <c r="Q2201" i="1"/>
  <c r="R2201" i="1"/>
  <c r="A2201" i="1"/>
  <c r="B2201" i="1"/>
  <c r="C2225" i="1"/>
  <c r="C2224" i="1"/>
  <c r="A2224" i="1" s="1"/>
  <c r="C2223" i="1"/>
  <c r="J2223" i="1" s="1"/>
  <c r="C2222" i="1"/>
  <c r="C2221" i="1"/>
  <c r="A2221" i="1" s="1"/>
  <c r="C2220" i="1"/>
  <c r="O2220" i="1" s="1"/>
  <c r="C2219" i="1"/>
  <c r="M2219" i="1" s="1"/>
  <c r="C2218" i="1"/>
  <c r="K2218" i="1" s="1"/>
  <c r="C2217" i="1"/>
  <c r="M2217" i="1" s="1"/>
  <c r="C2216" i="1"/>
  <c r="B2216" i="1" s="1"/>
  <c r="C2215" i="1"/>
  <c r="P2215" i="1" s="1"/>
  <c r="C2214" i="1"/>
  <c r="J2214" i="1" s="1"/>
  <c r="C2213" i="1"/>
  <c r="L2213" i="1" s="1"/>
  <c r="C2212" i="1"/>
  <c r="L2212" i="1" s="1"/>
  <c r="C2211" i="1"/>
  <c r="C2210" i="1"/>
  <c r="C2209" i="1"/>
  <c r="C2208" i="1"/>
  <c r="C2207" i="1"/>
  <c r="C2206" i="1"/>
  <c r="C2205" i="1"/>
  <c r="C2204" i="1"/>
  <c r="C2203" i="1"/>
  <c r="C2202" i="1"/>
  <c r="C2150" i="1"/>
  <c r="C2149" i="1"/>
  <c r="C2148" i="1"/>
  <c r="Q2148" i="1" s="1"/>
  <c r="C2147" i="1"/>
  <c r="C2146" i="1"/>
  <c r="M2146" i="1" s="1"/>
  <c r="C2145" i="1"/>
  <c r="Q2145" i="1" s="1"/>
  <c r="C2144" i="1"/>
  <c r="P2144" i="1" s="1"/>
  <c r="C2143" i="1"/>
  <c r="N2143" i="1" s="1"/>
  <c r="C2142" i="1"/>
  <c r="A2142" i="1" s="1"/>
  <c r="C2141" i="1"/>
  <c r="K2141" i="1" s="1"/>
  <c r="C2140" i="1"/>
  <c r="Q2140" i="1" s="1"/>
  <c r="C2139" i="1"/>
  <c r="C2138" i="1"/>
  <c r="C2137" i="1"/>
  <c r="B2137" i="1" s="1"/>
  <c r="C2136" i="1"/>
  <c r="Q2136" i="1" s="1"/>
  <c r="C2135" i="1"/>
  <c r="C2134" i="1"/>
  <c r="A2134" i="1" s="1"/>
  <c r="C2133" i="1"/>
  <c r="J2133" i="1" s="1"/>
  <c r="C2132" i="1"/>
  <c r="K2132" i="1" s="1"/>
  <c r="C2131" i="1"/>
  <c r="C2130" i="1"/>
  <c r="C2129" i="1"/>
  <c r="N2129" i="1" s="1"/>
  <c r="C2128" i="1"/>
  <c r="C2127" i="1"/>
  <c r="O2127" i="1" s="1"/>
  <c r="C2126" i="1"/>
  <c r="C2125" i="1"/>
  <c r="A2125" i="1" s="1"/>
  <c r="C2124" i="1"/>
  <c r="Q2124" i="1" s="1"/>
  <c r="C2123" i="1"/>
  <c r="A2123" i="1" s="1"/>
  <c r="C2122" i="1"/>
  <c r="P2122" i="1" s="1"/>
  <c r="C2121" i="1"/>
  <c r="Q2121" i="1" s="1"/>
  <c r="C2120" i="1"/>
  <c r="O2120" i="1" s="1"/>
  <c r="C2119" i="1"/>
  <c r="A2119" i="1" s="1"/>
  <c r="C2118" i="1"/>
  <c r="P2118" i="1" s="1"/>
  <c r="C2117" i="1"/>
  <c r="O2117" i="1" s="1"/>
  <c r="C2116" i="1"/>
  <c r="C2115" i="1"/>
  <c r="N2115" i="1" s="1"/>
  <c r="C2114" i="1"/>
  <c r="O2114" i="1" s="1"/>
  <c r="C2113" i="1"/>
  <c r="Q2113" i="1" s="1"/>
  <c r="C2112" i="1"/>
  <c r="N2112" i="1" s="1"/>
  <c r="C2111" i="1"/>
  <c r="C2110" i="1"/>
  <c r="R2110" i="1" s="1"/>
  <c r="C2109" i="1"/>
  <c r="Q2109" i="1" s="1"/>
  <c r="C2108" i="1"/>
  <c r="R2108" i="1" s="1"/>
  <c r="C2107" i="1"/>
  <c r="A2107" i="1" s="1"/>
  <c r="C2106" i="1"/>
  <c r="B2106" i="1" s="1"/>
  <c r="C2105" i="1"/>
  <c r="M2105" i="1" s="1"/>
  <c r="C2104" i="1"/>
  <c r="Q2104" i="1" s="1"/>
  <c r="C2103" i="1"/>
  <c r="K2103" i="1" s="1"/>
  <c r="C2102" i="1"/>
  <c r="L2102" i="1" s="1"/>
  <c r="C2101" i="1"/>
  <c r="R2101" i="1" s="1"/>
  <c r="C2100" i="1"/>
  <c r="L2100" i="1" s="1"/>
  <c r="C2099" i="1"/>
  <c r="B2099" i="1" s="1"/>
  <c r="C2098" i="1"/>
  <c r="A2098" i="1" s="1"/>
  <c r="C2097" i="1"/>
  <c r="B2097" i="1" s="1"/>
  <c r="C2096" i="1"/>
  <c r="R2096" i="1" s="1"/>
  <c r="C2095" i="1"/>
  <c r="C2094" i="1"/>
  <c r="C2093" i="1"/>
  <c r="C2092" i="1"/>
  <c r="K2092" i="1" s="1"/>
  <c r="C2091" i="1"/>
  <c r="A2091" i="1" s="1"/>
  <c r="C2090" i="1"/>
  <c r="R2090" i="1" s="1"/>
  <c r="C2089" i="1"/>
  <c r="B2089" i="1" s="1"/>
  <c r="C2088" i="1"/>
  <c r="B2088" i="1" s="1"/>
  <c r="C2087" i="1"/>
  <c r="Q2087" i="1" s="1"/>
  <c r="C2086" i="1"/>
  <c r="Q2086" i="1" s="1"/>
  <c r="C2085" i="1"/>
  <c r="N2085" i="1" s="1"/>
  <c r="C2084" i="1"/>
  <c r="J2084" i="1" s="1"/>
  <c r="C2083" i="1"/>
  <c r="K2083" i="1" s="1"/>
  <c r="C2082" i="1"/>
  <c r="B2082" i="1" s="1"/>
  <c r="C2081" i="1"/>
  <c r="A2081" i="1" s="1"/>
  <c r="C2080" i="1"/>
  <c r="Q2080" i="1" s="1"/>
  <c r="C2079" i="1"/>
  <c r="C2078" i="1"/>
  <c r="O2078" i="1" s="1"/>
  <c r="C2077" i="1"/>
  <c r="O2077" i="1" s="1"/>
  <c r="C2076" i="1"/>
  <c r="R2076" i="1" s="1"/>
  <c r="C2075" i="1"/>
  <c r="M2075" i="1" s="1"/>
  <c r="C2074" i="1"/>
  <c r="O2074" i="1" s="1"/>
  <c r="C2073" i="1"/>
  <c r="C2072" i="1"/>
  <c r="C2071" i="1"/>
  <c r="O2071" i="1" s="1"/>
  <c r="C2070" i="1"/>
  <c r="K2070" i="1" s="1"/>
  <c r="C2069" i="1"/>
  <c r="A2069" i="1" s="1"/>
  <c r="C2068" i="1"/>
  <c r="A2068" i="1" s="1"/>
  <c r="C2067" i="1"/>
  <c r="J2067" i="1" s="1"/>
  <c r="C2066" i="1"/>
  <c r="O2066" i="1" s="1"/>
  <c r="C2065" i="1"/>
  <c r="C2064" i="1"/>
  <c r="C2063" i="1"/>
  <c r="K2063" i="1" s="1"/>
  <c r="C2062" i="1"/>
  <c r="B2062" i="1" s="1"/>
  <c r="C2061" i="1"/>
  <c r="K2061" i="1" s="1"/>
  <c r="C2060" i="1"/>
  <c r="A2060" i="1" s="1"/>
  <c r="C2059" i="1"/>
  <c r="O2059" i="1" s="1"/>
  <c r="C2058" i="1"/>
  <c r="P2058" i="1" s="1"/>
  <c r="C2057" i="1"/>
  <c r="O2057" i="1" s="1"/>
  <c r="C2056" i="1"/>
  <c r="Q2056" i="1" s="1"/>
  <c r="C2055" i="1"/>
  <c r="B2055" i="1" s="1"/>
  <c r="C2054" i="1"/>
  <c r="R2054" i="1" s="1"/>
  <c r="C2053" i="1"/>
  <c r="P2053" i="1" s="1"/>
  <c r="C2052" i="1"/>
  <c r="P2052" i="1" s="1"/>
  <c r="C2051" i="1"/>
  <c r="B2051" i="1" s="1"/>
  <c r="C2050" i="1"/>
  <c r="R2050" i="1" s="1"/>
  <c r="C2049" i="1"/>
  <c r="A2049" i="1" s="1"/>
  <c r="C2048" i="1"/>
  <c r="C2047" i="1"/>
  <c r="A2047" i="1" s="1"/>
  <c r="C2046" i="1"/>
  <c r="C2045" i="1"/>
  <c r="C2044" i="1"/>
  <c r="K2044" i="1" s="1"/>
  <c r="C2043" i="1"/>
  <c r="C2042" i="1"/>
  <c r="C2041" i="1"/>
  <c r="R2041" i="1" s="1"/>
  <c r="C2040" i="1"/>
  <c r="O2040" i="1" s="1"/>
  <c r="C2039" i="1"/>
  <c r="C2038" i="1"/>
  <c r="N2038" i="1" s="1"/>
  <c r="C2037" i="1"/>
  <c r="N2037" i="1" s="1"/>
  <c r="C2036" i="1"/>
  <c r="C2035" i="1"/>
  <c r="A2035" i="1" s="1"/>
  <c r="C2034" i="1"/>
  <c r="C2033" i="1"/>
  <c r="A2033" i="1" s="1"/>
  <c r="C2032" i="1"/>
  <c r="R2032" i="1" s="1"/>
  <c r="C2031" i="1"/>
  <c r="A2031" i="1" s="1"/>
  <c r="C2030" i="1"/>
  <c r="O2030" i="1" s="1"/>
  <c r="C2029" i="1"/>
  <c r="A2029" i="1" s="1"/>
  <c r="C2028" i="1"/>
  <c r="N2028" i="1" s="1"/>
  <c r="C2027" i="1"/>
  <c r="Q2027" i="1" s="1"/>
  <c r="C2026" i="1"/>
  <c r="C2025" i="1"/>
  <c r="C2024" i="1"/>
  <c r="A2024" i="1" s="1"/>
  <c r="C2023" i="1"/>
  <c r="M2023" i="1" s="1"/>
  <c r="C2022" i="1"/>
  <c r="O2022" i="1" s="1"/>
  <c r="C2021" i="1"/>
  <c r="B2021" i="1" s="1"/>
  <c r="C2020" i="1"/>
  <c r="B2020" i="1" s="1"/>
  <c r="C2019" i="1"/>
  <c r="J2019" i="1" s="1"/>
  <c r="C2018" i="1"/>
  <c r="M2018" i="1" s="1"/>
  <c r="C2017" i="1"/>
  <c r="C2016" i="1"/>
  <c r="O2016" i="1" s="1"/>
  <c r="C2015" i="1"/>
  <c r="K2015" i="1" s="1"/>
  <c r="C2014" i="1"/>
  <c r="N2014" i="1" s="1"/>
  <c r="C2013" i="1"/>
  <c r="C2012" i="1"/>
  <c r="M2012" i="1" s="1"/>
  <c r="C2011" i="1"/>
  <c r="A2011" i="1" s="1"/>
  <c r="C2010" i="1"/>
  <c r="R2010" i="1" s="1"/>
  <c r="C2009" i="1"/>
  <c r="B2009" i="1" s="1"/>
  <c r="C2008" i="1"/>
  <c r="P2008" i="1" s="1"/>
  <c r="C2007" i="1"/>
  <c r="L2007" i="1" s="1"/>
  <c r="C2006" i="1"/>
  <c r="K2006" i="1" s="1"/>
  <c r="C2005" i="1"/>
  <c r="Q2005" i="1" s="1"/>
  <c r="C2004" i="1"/>
  <c r="C2003" i="1"/>
  <c r="O2003" i="1" s="1"/>
  <c r="C2002" i="1"/>
  <c r="N2002" i="1" s="1"/>
  <c r="C2001" i="1"/>
  <c r="A2001" i="1" s="1"/>
  <c r="C2000" i="1"/>
  <c r="K2000" i="1" s="1"/>
  <c r="C1999" i="1"/>
  <c r="P1999" i="1" s="1"/>
  <c r="C1998" i="1"/>
  <c r="R1998" i="1" s="1"/>
  <c r="C1997" i="1"/>
  <c r="N1997" i="1" s="1"/>
  <c r="C1996" i="1"/>
  <c r="B1996" i="1" s="1"/>
  <c r="C1995" i="1"/>
  <c r="M1995" i="1" s="1"/>
  <c r="C1994" i="1"/>
  <c r="R1994" i="1" s="1"/>
  <c r="C1993" i="1"/>
  <c r="L1993" i="1" s="1"/>
  <c r="C1992" i="1"/>
  <c r="Q1992" i="1" s="1"/>
  <c r="C1991" i="1"/>
  <c r="A1991" i="1" s="1"/>
  <c r="C1990" i="1"/>
  <c r="K1990" i="1" s="1"/>
  <c r="C1989" i="1"/>
  <c r="Q1989" i="1" s="1"/>
  <c r="C1988" i="1"/>
  <c r="A1988" i="1" s="1"/>
  <c r="C1987" i="1"/>
  <c r="A1987" i="1" s="1"/>
  <c r="C1986" i="1"/>
  <c r="B1986" i="1" s="1"/>
  <c r="C1985" i="1"/>
  <c r="P1985" i="1" s="1"/>
  <c r="C1984" i="1"/>
  <c r="C1983" i="1"/>
  <c r="B1983" i="1" s="1"/>
  <c r="C1982" i="1"/>
  <c r="J1982" i="1" s="1"/>
  <c r="C1981" i="1"/>
  <c r="C1980" i="1"/>
  <c r="B1980" i="1" s="1"/>
  <c r="C1979" i="1"/>
  <c r="K1979" i="1" s="1"/>
  <c r="C1978" i="1"/>
  <c r="P1978" i="1" s="1"/>
  <c r="C1977" i="1"/>
  <c r="K1977" i="1" s="1"/>
  <c r="C1976" i="1"/>
  <c r="Q1976" i="1" s="1"/>
  <c r="C1975" i="1"/>
  <c r="B1975" i="1" s="1"/>
  <c r="C1974" i="1"/>
  <c r="C1973" i="1"/>
  <c r="C1972" i="1"/>
  <c r="O1972" i="1" s="1"/>
  <c r="C1971" i="1"/>
  <c r="B1971" i="1" s="1"/>
  <c r="C1970" i="1"/>
  <c r="A1970" i="1" s="1"/>
  <c r="C1969" i="1"/>
  <c r="A1969" i="1" s="1"/>
  <c r="C1968" i="1"/>
  <c r="R1968" i="1" s="1"/>
  <c r="C1967" i="1"/>
  <c r="R1967" i="1" s="1"/>
  <c r="C1966" i="1"/>
  <c r="B1966" i="1" s="1"/>
  <c r="C1965" i="1"/>
  <c r="Q1965" i="1" s="1"/>
  <c r="C1964" i="1"/>
  <c r="B1964" i="1" s="1"/>
  <c r="C1963" i="1"/>
  <c r="N1963" i="1" s="1"/>
  <c r="C1962" i="1"/>
  <c r="C1961" i="1"/>
  <c r="C1960" i="1"/>
  <c r="C1959" i="1"/>
  <c r="A1959" i="1" s="1"/>
  <c r="C1958" i="1"/>
  <c r="C1957" i="1"/>
  <c r="R1957" i="1" s="1"/>
  <c r="C1956" i="1"/>
  <c r="A1956" i="1" s="1"/>
  <c r="C1955" i="1"/>
  <c r="A1955" i="1" s="1"/>
  <c r="C1954" i="1"/>
  <c r="O1954" i="1" s="1"/>
  <c r="C1953" i="1"/>
  <c r="P1953" i="1" s="1"/>
  <c r="C1952" i="1"/>
  <c r="R1951" i="1"/>
  <c r="Q1951" i="1"/>
  <c r="P1951" i="1"/>
  <c r="O1951" i="1"/>
  <c r="N1951" i="1"/>
  <c r="M1951" i="1"/>
  <c r="L1951" i="1"/>
  <c r="K1951" i="1"/>
  <c r="J1951" i="1"/>
  <c r="B1951" i="1"/>
  <c r="A1951" i="1"/>
  <c r="C701" i="1"/>
  <c r="C649" i="1"/>
  <c r="C659" i="1"/>
  <c r="C2857" i="1"/>
  <c r="C2856" i="1"/>
  <c r="C2855" i="1"/>
  <c r="C2854" i="1"/>
  <c r="C2853" i="1"/>
  <c r="C2852" i="1"/>
  <c r="C2851" i="1"/>
  <c r="C2850" i="1"/>
  <c r="K2850" i="1" s="1"/>
  <c r="C2849" i="1"/>
  <c r="C2848" i="1"/>
  <c r="C2847" i="1"/>
  <c r="C2846" i="1"/>
  <c r="C2845" i="1"/>
  <c r="C2844" i="1"/>
  <c r="C2843" i="1"/>
  <c r="C2842" i="1"/>
  <c r="K2842" i="1" s="1"/>
  <c r="C2841" i="1"/>
  <c r="C2840" i="1"/>
  <c r="C2839" i="1"/>
  <c r="C2838" i="1"/>
  <c r="K2838" i="1" s="1"/>
  <c r="C2837" i="1"/>
  <c r="C2836" i="1"/>
  <c r="C2835" i="1"/>
  <c r="C2834" i="1"/>
  <c r="C2833" i="1"/>
  <c r="C2832" i="1"/>
  <c r="C2831" i="1"/>
  <c r="C2830" i="1"/>
  <c r="C2829" i="1"/>
  <c r="C2828" i="1"/>
  <c r="C2827" i="1"/>
  <c r="C2826" i="1"/>
  <c r="C2825" i="1"/>
  <c r="C2824" i="1"/>
  <c r="C2823" i="1"/>
  <c r="C2822" i="1"/>
  <c r="C2821" i="1"/>
  <c r="C2820" i="1"/>
  <c r="K2820" i="1" s="1"/>
  <c r="C2819" i="1"/>
  <c r="C2818" i="1"/>
  <c r="C2817" i="1"/>
  <c r="C2816" i="1"/>
  <c r="C2815" i="1"/>
  <c r="K2815" i="1" s="1"/>
  <c r="C2814" i="1"/>
  <c r="C2813" i="1"/>
  <c r="C2812" i="1"/>
  <c r="C2811" i="1"/>
  <c r="C2810" i="1"/>
  <c r="C2809" i="1"/>
  <c r="R3022" i="1"/>
  <c r="O3022" i="1"/>
  <c r="N3022" i="1"/>
  <c r="M3022" i="1"/>
  <c r="L3022" i="1"/>
  <c r="K3022" i="1"/>
  <c r="J3022" i="1"/>
  <c r="R3017" i="1"/>
  <c r="O3017" i="1"/>
  <c r="N3017" i="1"/>
  <c r="M3017" i="1"/>
  <c r="L3017" i="1"/>
  <c r="K3017" i="1"/>
  <c r="J3017" i="1"/>
  <c r="I3026" i="1"/>
  <c r="I3025" i="1"/>
  <c r="I3024" i="1"/>
  <c r="I3023" i="1"/>
  <c r="I3021" i="1"/>
  <c r="I3020" i="1"/>
  <c r="I3019" i="1"/>
  <c r="I3018" i="1"/>
  <c r="A3017" i="1"/>
  <c r="B3017" i="1"/>
  <c r="A3022" i="1"/>
  <c r="B3022" i="1"/>
  <c r="C3026" i="1"/>
  <c r="R3026" i="1" s="1"/>
  <c r="C3025" i="1"/>
  <c r="B3025" i="1" s="1"/>
  <c r="C3024" i="1"/>
  <c r="N3024" i="1" s="1"/>
  <c r="C3023" i="1"/>
  <c r="A3023" i="1" s="1"/>
  <c r="C3021" i="1"/>
  <c r="R3021" i="1" s="1"/>
  <c r="C3020" i="1"/>
  <c r="R3020" i="1" s="1"/>
  <c r="C3019" i="1"/>
  <c r="O3019" i="1" s="1"/>
  <c r="C3018" i="1"/>
  <c r="R3018" i="1" s="1"/>
  <c r="K154" i="19"/>
  <c r="Q3022" i="1" s="1"/>
  <c r="K153" i="19"/>
  <c r="Q3017" i="1" s="1"/>
  <c r="J154" i="19"/>
  <c r="P3022" i="1" s="1"/>
  <c r="J153" i="19"/>
  <c r="P3017" i="1" s="1"/>
  <c r="B174" i="1"/>
  <c r="B186" i="1"/>
  <c r="B187" i="1"/>
  <c r="B188" i="1"/>
  <c r="B200" i="1"/>
  <c r="B215" i="1"/>
  <c r="B233" i="1"/>
  <c r="B234" i="1"/>
  <c r="B235" i="1"/>
  <c r="B238" i="1"/>
  <c r="B241" i="1"/>
  <c r="B244" i="1"/>
  <c r="B245" i="1"/>
  <c r="B248" i="1"/>
  <c r="B254" i="1"/>
  <c r="B278" i="1"/>
  <c r="B302" i="1"/>
  <c r="B304" i="1"/>
  <c r="B305" i="1"/>
  <c r="B306" i="1"/>
  <c r="B307" i="1"/>
  <c r="B331" i="1"/>
  <c r="B332" i="1"/>
  <c r="B356" i="1"/>
  <c r="B357" i="1"/>
  <c r="B358" i="1"/>
  <c r="B381" i="1"/>
  <c r="B382" i="1"/>
  <c r="B406" i="1"/>
  <c r="B430" i="1"/>
  <c r="B454" i="1"/>
  <c r="B478" i="1"/>
  <c r="B481" i="1"/>
  <c r="B482" i="1"/>
  <c r="B506" i="1"/>
  <c r="B530" i="1"/>
  <c r="B531" i="1"/>
  <c r="B532" i="1"/>
  <c r="B533" i="1"/>
  <c r="B557" i="1"/>
  <c r="B558" i="1"/>
  <c r="B559" i="1"/>
  <c r="B584" i="1"/>
  <c r="B634" i="1"/>
  <c r="B635" i="1"/>
  <c r="B660" i="1"/>
  <c r="B686" i="1"/>
  <c r="B690" i="1"/>
  <c r="B694" i="1"/>
  <c r="B944" i="1"/>
  <c r="B1194" i="1"/>
  <c r="B1195" i="1"/>
  <c r="B1196" i="1"/>
  <c r="B1197" i="1"/>
  <c r="B1198" i="1"/>
  <c r="B1201" i="1"/>
  <c r="B1701" i="1"/>
  <c r="B2226" i="1"/>
  <c r="B2476" i="1"/>
  <c r="B2479" i="1"/>
  <c r="B2483" i="1"/>
  <c r="B2487" i="1"/>
  <c r="B2488" i="1"/>
  <c r="B2506" i="1"/>
  <c r="B2515" i="1"/>
  <c r="B2516" i="1"/>
  <c r="B2517" i="1"/>
  <c r="B2518" i="1"/>
  <c r="B2519" i="1"/>
  <c r="B2520" i="1"/>
  <c r="B2521" i="1"/>
  <c r="B2522" i="1"/>
  <c r="B2523" i="1"/>
  <c r="B2524" i="1"/>
  <c r="B2525" i="1"/>
  <c r="B2526" i="1"/>
  <c r="B2527" i="1"/>
  <c r="B2535" i="1"/>
  <c r="B2541" i="1"/>
  <c r="B2562" i="1"/>
  <c r="B2587" i="1"/>
  <c r="B2588" i="1"/>
  <c r="B2591" i="1"/>
  <c r="B2603" i="1"/>
  <c r="B2618" i="1"/>
  <c r="B2754" i="1"/>
  <c r="B2755" i="1"/>
  <c r="B2756" i="1"/>
  <c r="B2757" i="1"/>
  <c r="B2907" i="1"/>
  <c r="B2908" i="1"/>
  <c r="B2909" i="1"/>
  <c r="B2972" i="1"/>
  <c r="B2977" i="1"/>
  <c r="B2982" i="1"/>
  <c r="B2987" i="1"/>
  <c r="B2992" i="1"/>
  <c r="B2997" i="1"/>
  <c r="B3002" i="1"/>
  <c r="B3007" i="1"/>
  <c r="B3012" i="1"/>
  <c r="B3032" i="1"/>
  <c r="B3037" i="1"/>
  <c r="B3042" i="1"/>
  <c r="B3043" i="1"/>
  <c r="M2048" i="1" l="1"/>
  <c r="N2048" i="1"/>
  <c r="J2048" i="1"/>
  <c r="Q2046" i="1"/>
  <c r="A2046" i="1"/>
  <c r="M2045" i="1"/>
  <c r="R2045" i="1"/>
  <c r="J2039" i="1"/>
  <c r="M2039" i="1"/>
  <c r="L2039" i="1"/>
  <c r="K2039" i="1"/>
  <c r="N2036" i="1"/>
  <c r="O2036" i="1"/>
  <c r="J2036" i="1"/>
  <c r="R2036" i="1"/>
  <c r="L2034" i="1"/>
  <c r="N2034" i="1"/>
  <c r="M2034" i="1"/>
  <c r="N1974" i="1"/>
  <c r="J1974" i="1"/>
  <c r="K1974" i="1"/>
  <c r="B1973" i="1"/>
  <c r="Q1973" i="1"/>
  <c r="O1973" i="1"/>
  <c r="Q1961" i="1"/>
  <c r="P1961" i="1"/>
  <c r="J1958" i="1"/>
  <c r="P1958" i="1"/>
  <c r="O1958" i="1"/>
  <c r="N2225" i="1"/>
  <c r="M2225" i="1"/>
  <c r="L2225" i="1"/>
  <c r="K2225" i="1"/>
  <c r="A2222" i="1"/>
  <c r="O2222" i="1"/>
  <c r="Q2222" i="1"/>
  <c r="P2222" i="1"/>
  <c r="J2211" i="1"/>
  <c r="R2211" i="1"/>
  <c r="Q2210" i="1"/>
  <c r="O2210" i="1"/>
  <c r="L2210" i="1"/>
  <c r="R2210" i="1"/>
  <c r="M2210" i="1"/>
  <c r="J2210" i="1"/>
  <c r="N2210" i="1"/>
  <c r="K2210" i="1"/>
  <c r="P2210" i="1"/>
  <c r="B2209" i="1"/>
  <c r="N2209" i="1"/>
  <c r="M2208" i="1"/>
  <c r="J2208" i="1"/>
  <c r="K2208" i="1"/>
  <c r="L2207" i="1"/>
  <c r="Q2207" i="1"/>
  <c r="J2207" i="1"/>
  <c r="K2207" i="1"/>
  <c r="R2207" i="1"/>
  <c r="J2206" i="1"/>
  <c r="A2206" i="1"/>
  <c r="B2206" i="1"/>
  <c r="J2205" i="1"/>
  <c r="R2205" i="1"/>
  <c r="A2205" i="1"/>
  <c r="B2205" i="1"/>
  <c r="P2205" i="1"/>
  <c r="O2204" i="1"/>
  <c r="A2204" i="1"/>
  <c r="R2204" i="1"/>
  <c r="P2204" i="1"/>
  <c r="N2203" i="1"/>
  <c r="L2203" i="1"/>
  <c r="M2203" i="1"/>
  <c r="K2203" i="1"/>
  <c r="J2203" i="1"/>
  <c r="A2202" i="1"/>
  <c r="Q2202" i="1"/>
  <c r="R2202" i="1"/>
  <c r="N2202" i="1"/>
  <c r="A2150" i="1"/>
  <c r="B2150" i="1"/>
  <c r="K2149" i="1"/>
  <c r="J2149" i="1"/>
  <c r="Q2147" i="1"/>
  <c r="R2147" i="1"/>
  <c r="N2147" i="1"/>
  <c r="L2147" i="1"/>
  <c r="P2147" i="1"/>
  <c r="M2147" i="1"/>
  <c r="B2128" i="1"/>
  <c r="M2128" i="1"/>
  <c r="J2128" i="1"/>
  <c r="L2111" i="1"/>
  <c r="A2111" i="1"/>
  <c r="N2094" i="1"/>
  <c r="Q2094" i="1"/>
  <c r="K2212" i="1"/>
  <c r="Q1963" i="1"/>
  <c r="N2222" i="1"/>
  <c r="K2048" i="1"/>
  <c r="M2222" i="1"/>
  <c r="L2208" i="1"/>
  <c r="P2202" i="1"/>
  <c r="O1985" i="1"/>
  <c r="L2222" i="1"/>
  <c r="O2202" i="1"/>
  <c r="J2212" i="1"/>
  <c r="M1963" i="1"/>
  <c r="Q1985" i="1"/>
  <c r="N2220" i="1"/>
  <c r="R1963" i="1"/>
  <c r="A2212" i="1"/>
  <c r="Q2212" i="1"/>
  <c r="J2007" i="1"/>
  <c r="N2081" i="1"/>
  <c r="A2208" i="1"/>
  <c r="P2212" i="1"/>
  <c r="P2207" i="1"/>
  <c r="K2050" i="1"/>
  <c r="M2007" i="1"/>
  <c r="Q2081" i="1"/>
  <c r="A2207" i="1"/>
  <c r="N2212" i="1"/>
  <c r="N2207" i="1"/>
  <c r="B2212" i="1"/>
  <c r="R2212" i="1"/>
  <c r="A2051" i="1"/>
  <c r="P2081" i="1"/>
  <c r="O2212" i="1"/>
  <c r="O2094" i="1"/>
  <c r="M2212" i="1"/>
  <c r="M2207" i="1"/>
  <c r="J1963" i="1"/>
  <c r="L1963" i="1"/>
  <c r="B2207" i="1"/>
  <c r="O2207" i="1"/>
  <c r="M2030" i="1"/>
  <c r="P2094" i="1"/>
  <c r="B1987" i="1"/>
  <c r="M2053" i="1"/>
  <c r="Q2053" i="1"/>
  <c r="L2202" i="1"/>
  <c r="K2202" i="1"/>
  <c r="R1971" i="1"/>
  <c r="M1994" i="1"/>
  <c r="Q2016" i="1"/>
  <c r="B2040" i="1"/>
  <c r="A2062" i="1"/>
  <c r="B2121" i="1"/>
  <c r="B2219" i="1"/>
  <c r="R2224" i="1"/>
  <c r="Q2214" i="1"/>
  <c r="Q2205" i="1"/>
  <c r="M2009" i="1"/>
  <c r="R2097" i="1"/>
  <c r="R1965" i="1"/>
  <c r="B2016" i="1"/>
  <c r="J2061" i="1"/>
  <c r="B2119" i="1"/>
  <c r="A2219" i="1"/>
  <c r="P2214" i="1"/>
  <c r="K1971" i="1"/>
  <c r="N1994" i="1"/>
  <c r="B2018" i="1"/>
  <c r="K2075" i="1"/>
  <c r="M2127" i="1"/>
  <c r="B2214" i="1"/>
  <c r="P2224" i="1"/>
  <c r="O2214" i="1"/>
  <c r="O2205" i="1"/>
  <c r="J2009" i="1"/>
  <c r="J1987" i="1"/>
  <c r="M2220" i="1"/>
  <c r="K1987" i="1"/>
  <c r="R2053" i="1"/>
  <c r="L2220" i="1"/>
  <c r="A1965" i="1"/>
  <c r="L1987" i="1"/>
  <c r="R2015" i="1"/>
  <c r="Q2060" i="1"/>
  <c r="N2039" i="1"/>
  <c r="K2016" i="1"/>
  <c r="N2061" i="1"/>
  <c r="R1970" i="1"/>
  <c r="P1987" i="1"/>
  <c r="M2016" i="1"/>
  <c r="R2039" i="1"/>
  <c r="R2061" i="1"/>
  <c r="J2225" i="1"/>
  <c r="O2062" i="1"/>
  <c r="L2127" i="1"/>
  <c r="J1973" i="1"/>
  <c r="O1994" i="1"/>
  <c r="J2018" i="1"/>
  <c r="Q2075" i="1"/>
  <c r="N2127" i="1"/>
  <c r="O2224" i="1"/>
  <c r="N2214" i="1"/>
  <c r="N2205" i="1"/>
  <c r="B2052" i="1"/>
  <c r="L1964" i="1"/>
  <c r="R2009" i="1"/>
  <c r="K2220" i="1"/>
  <c r="J2220" i="1"/>
  <c r="N1987" i="1"/>
  <c r="J2218" i="1"/>
  <c r="L2016" i="1"/>
  <c r="P2119" i="1"/>
  <c r="R2217" i="1"/>
  <c r="L1994" i="1"/>
  <c r="Q2224" i="1"/>
  <c r="K1973" i="1"/>
  <c r="A1995" i="1"/>
  <c r="N2023" i="1"/>
  <c r="R2075" i="1"/>
  <c r="P2127" i="1"/>
  <c r="N2224" i="1"/>
  <c r="M2214" i="1"/>
  <c r="R2209" i="1"/>
  <c r="M2205" i="1"/>
  <c r="P1970" i="1"/>
  <c r="O1987" i="1"/>
  <c r="Q2061" i="1"/>
  <c r="Q2120" i="1"/>
  <c r="L1973" i="1"/>
  <c r="B1995" i="1"/>
  <c r="K2081" i="1"/>
  <c r="Q2127" i="1"/>
  <c r="A2210" i="1"/>
  <c r="L2224" i="1"/>
  <c r="K2214" i="1"/>
  <c r="Q2209" i="1"/>
  <c r="L2205" i="1"/>
  <c r="A2100" i="1"/>
  <c r="O2039" i="1"/>
  <c r="A1971" i="1"/>
  <c r="A2220" i="1"/>
  <c r="R2214" i="1"/>
  <c r="J1971" i="1"/>
  <c r="A2018" i="1"/>
  <c r="M1973" i="1"/>
  <c r="K1995" i="1"/>
  <c r="A2030" i="1"/>
  <c r="L2048" i="1"/>
  <c r="L2081" i="1"/>
  <c r="R2127" i="1"/>
  <c r="A2209" i="1"/>
  <c r="K2224" i="1"/>
  <c r="K2213" i="1"/>
  <c r="P2209" i="1"/>
  <c r="K2205" i="1"/>
  <c r="A2052" i="1"/>
  <c r="K2009" i="1"/>
  <c r="Q2097" i="1"/>
  <c r="M1987" i="1"/>
  <c r="P2039" i="1"/>
  <c r="N1958" i="1"/>
  <c r="N1973" i="1"/>
  <c r="L1995" i="1"/>
  <c r="R2030" i="1"/>
  <c r="M2081" i="1"/>
  <c r="A2128" i="1"/>
  <c r="B2208" i="1"/>
  <c r="R2222" i="1"/>
  <c r="J2213" i="1"/>
  <c r="O2209" i="1"/>
  <c r="A2054" i="1"/>
  <c r="Q2010" i="1"/>
  <c r="Q2036" i="1"/>
  <c r="P2055" i="1"/>
  <c r="B2122" i="1"/>
  <c r="O2122" i="1"/>
  <c r="A2216" i="1"/>
  <c r="O2219" i="1"/>
  <c r="O1971" i="1"/>
  <c r="L1974" i="1"/>
  <c r="P1989" i="1"/>
  <c r="N1995" i="1"/>
  <c r="L2012" i="1"/>
  <c r="K2018" i="1"/>
  <c r="L2037" i="1"/>
  <c r="J2056" i="1"/>
  <c r="J2082" i="1"/>
  <c r="M2103" i="1"/>
  <c r="R2122" i="1"/>
  <c r="O2128" i="1"/>
  <c r="B2215" i="1"/>
  <c r="B2204" i="1"/>
  <c r="M2224" i="1"/>
  <c r="R2221" i="1"/>
  <c r="N2219" i="1"/>
  <c r="J2217" i="1"/>
  <c r="Q2204" i="1"/>
  <c r="M2202" i="1"/>
  <c r="B1988" i="1"/>
  <c r="B2217" i="1"/>
  <c r="R2081" i="1"/>
  <c r="N2122" i="1"/>
  <c r="Q2219" i="1"/>
  <c r="M1971" i="1"/>
  <c r="L1989" i="1"/>
  <c r="B2056" i="1"/>
  <c r="L2217" i="1"/>
  <c r="O1989" i="1"/>
  <c r="J2222" i="1"/>
  <c r="R1989" i="1"/>
  <c r="O2018" i="1"/>
  <c r="O2103" i="1"/>
  <c r="M1966" i="1"/>
  <c r="B1972" i="1"/>
  <c r="O1974" i="1"/>
  <c r="L1996" i="1"/>
  <c r="O2012" i="1"/>
  <c r="P2037" i="1"/>
  <c r="A2059" i="1"/>
  <c r="K2077" i="1"/>
  <c r="O2082" i="1"/>
  <c r="R2103" i="1"/>
  <c r="K2124" i="1"/>
  <c r="K2143" i="1"/>
  <c r="A2225" i="1"/>
  <c r="A2214" i="1"/>
  <c r="A2203" i="1"/>
  <c r="J2224" i="1"/>
  <c r="O2221" i="1"/>
  <c r="K2219" i="1"/>
  <c r="P2216" i="1"/>
  <c r="L2214" i="1"/>
  <c r="Q2211" i="1"/>
  <c r="M2209" i="1"/>
  <c r="R2206" i="1"/>
  <c r="N2204" i="1"/>
  <c r="J2202" i="1"/>
  <c r="P2121" i="1"/>
  <c r="A2056" i="1"/>
  <c r="J2037" i="1"/>
  <c r="K2222" i="1"/>
  <c r="K2037" i="1"/>
  <c r="N2012" i="1"/>
  <c r="L2082" i="1"/>
  <c r="P2221" i="1"/>
  <c r="A1967" i="1"/>
  <c r="M1972" i="1"/>
  <c r="P1974" i="1"/>
  <c r="M1996" i="1"/>
  <c r="R2014" i="1"/>
  <c r="Q2037" i="1"/>
  <c r="J2059" i="1"/>
  <c r="K2078" i="1"/>
  <c r="Q2082" i="1"/>
  <c r="N2104" i="1"/>
  <c r="J2125" i="1"/>
  <c r="O2143" i="1"/>
  <c r="B2224" i="1"/>
  <c r="B2213" i="1"/>
  <c r="B2202" i="1"/>
  <c r="R2223" i="1"/>
  <c r="N2221" i="1"/>
  <c r="J2219" i="1"/>
  <c r="O2216" i="1"/>
  <c r="P2211" i="1"/>
  <c r="L2209" i="1"/>
  <c r="Q2206" i="1"/>
  <c r="M2204" i="1"/>
  <c r="M2215" i="1"/>
  <c r="J1988" i="1"/>
  <c r="A2082" i="1"/>
  <c r="P1967" i="1"/>
  <c r="J1972" i="1"/>
  <c r="Q1974" i="1"/>
  <c r="A1993" i="1"/>
  <c r="O1996" i="1"/>
  <c r="P2014" i="1"/>
  <c r="R2037" i="1"/>
  <c r="K2059" i="1"/>
  <c r="L2078" i="1"/>
  <c r="J2105" i="1"/>
  <c r="K2125" i="1"/>
  <c r="P2143" i="1"/>
  <c r="A2213" i="1"/>
  <c r="Q2223" i="1"/>
  <c r="M2221" i="1"/>
  <c r="R2218" i="1"/>
  <c r="N2216" i="1"/>
  <c r="O2211" i="1"/>
  <c r="K2209" i="1"/>
  <c r="P2206" i="1"/>
  <c r="L2204" i="1"/>
  <c r="N2215" i="1"/>
  <c r="J2215" i="1"/>
  <c r="N1971" i="1"/>
  <c r="A1966" i="1"/>
  <c r="M2037" i="1"/>
  <c r="J1996" i="1"/>
  <c r="P2057" i="1"/>
  <c r="B2124" i="1"/>
  <c r="Q1967" i="1"/>
  <c r="K1972" i="1"/>
  <c r="R1974" i="1"/>
  <c r="B1993" i="1"/>
  <c r="Q1996" i="1"/>
  <c r="A2015" i="1"/>
  <c r="A2038" i="1"/>
  <c r="M2059" i="1"/>
  <c r="M2078" i="1"/>
  <c r="A2084" i="1"/>
  <c r="L2105" i="1"/>
  <c r="L2125" i="1"/>
  <c r="Q2143" i="1"/>
  <c r="B2223" i="1"/>
  <c r="P2223" i="1"/>
  <c r="L2221" i="1"/>
  <c r="Q2218" i="1"/>
  <c r="M2216" i="1"/>
  <c r="R2213" i="1"/>
  <c r="N2211" i="1"/>
  <c r="J2209" i="1"/>
  <c r="O2206" i="1"/>
  <c r="K2204" i="1"/>
  <c r="O2215" i="1"/>
  <c r="K2121" i="1"/>
  <c r="B2218" i="1"/>
  <c r="L2215" i="1"/>
  <c r="P2010" i="1"/>
  <c r="A2218" i="1"/>
  <c r="O2217" i="1"/>
  <c r="R2219" i="1"/>
  <c r="A2217" i="1"/>
  <c r="Q2221" i="1"/>
  <c r="A1972" i="1"/>
  <c r="L2219" i="1"/>
  <c r="L1972" i="1"/>
  <c r="R1993" i="1"/>
  <c r="J2015" i="1"/>
  <c r="B2038" i="1"/>
  <c r="N2059" i="1"/>
  <c r="N2078" i="1"/>
  <c r="B2084" i="1"/>
  <c r="M2125" i="1"/>
  <c r="R2143" i="1"/>
  <c r="A2223" i="1"/>
  <c r="O2223" i="1"/>
  <c r="K2221" i="1"/>
  <c r="P2218" i="1"/>
  <c r="L2216" i="1"/>
  <c r="Q2213" i="1"/>
  <c r="M2211" i="1"/>
  <c r="R2208" i="1"/>
  <c r="N2206" i="1"/>
  <c r="J2204" i="1"/>
  <c r="O2010" i="1"/>
  <c r="P2217" i="1"/>
  <c r="B2102" i="1"/>
  <c r="K2217" i="1"/>
  <c r="K2082" i="1"/>
  <c r="N2103" i="1"/>
  <c r="B2143" i="1"/>
  <c r="A1968" i="1"/>
  <c r="P1972" i="1"/>
  <c r="K1993" i="1"/>
  <c r="L2015" i="1"/>
  <c r="P2030" i="1"/>
  <c r="J2038" i="1"/>
  <c r="P2059" i="1"/>
  <c r="L2084" i="1"/>
  <c r="P2125" i="1"/>
  <c r="B2222" i="1"/>
  <c r="B2211" i="1"/>
  <c r="R2225" i="1"/>
  <c r="N2223" i="1"/>
  <c r="J2221" i="1"/>
  <c r="O2218" i="1"/>
  <c r="K2216" i="1"/>
  <c r="P2213" i="1"/>
  <c r="L2211" i="1"/>
  <c r="Q2208" i="1"/>
  <c r="M2206" i="1"/>
  <c r="R2203" i="1"/>
  <c r="K2012" i="1"/>
  <c r="M1974" i="1"/>
  <c r="A2215" i="1"/>
  <c r="Q2216" i="1"/>
  <c r="B1968" i="1"/>
  <c r="Q1972" i="1"/>
  <c r="M1993" i="1"/>
  <c r="M2015" i="1"/>
  <c r="K2038" i="1"/>
  <c r="Q2059" i="1"/>
  <c r="B2080" i="1"/>
  <c r="Q2125" i="1"/>
  <c r="A2211" i="1"/>
  <c r="Q2225" i="1"/>
  <c r="M2223" i="1"/>
  <c r="R2220" i="1"/>
  <c r="N2218" i="1"/>
  <c r="J2216" i="1"/>
  <c r="O2213" i="1"/>
  <c r="K2211" i="1"/>
  <c r="P2208" i="1"/>
  <c r="L2206" i="1"/>
  <c r="Q2203" i="1"/>
  <c r="B2100" i="1"/>
  <c r="K2215" i="1"/>
  <c r="L1971" i="1"/>
  <c r="B2225" i="1"/>
  <c r="B2203" i="1"/>
  <c r="K1968" i="1"/>
  <c r="R1972" i="1"/>
  <c r="N1993" i="1"/>
  <c r="N2015" i="1"/>
  <c r="O2038" i="1"/>
  <c r="R2059" i="1"/>
  <c r="L2080" i="1"/>
  <c r="R2125" i="1"/>
  <c r="A2147" i="1"/>
  <c r="B2221" i="1"/>
  <c r="B2210" i="1"/>
  <c r="P2225" i="1"/>
  <c r="L2223" i="1"/>
  <c r="Q2220" i="1"/>
  <c r="M2218" i="1"/>
  <c r="R2215" i="1"/>
  <c r="N2213" i="1"/>
  <c r="O2208" i="1"/>
  <c r="K2206" i="1"/>
  <c r="P2203" i="1"/>
  <c r="N2100" i="1"/>
  <c r="Q2101" i="1"/>
  <c r="N2217" i="1"/>
  <c r="M1988" i="1"/>
  <c r="A2037" i="1"/>
  <c r="P2219" i="1"/>
  <c r="R2216" i="1"/>
  <c r="B2077" i="1"/>
  <c r="A1973" i="1"/>
  <c r="A1994" i="1"/>
  <c r="O2015" i="1"/>
  <c r="Q2038" i="1"/>
  <c r="B2060" i="1"/>
  <c r="M2080" i="1"/>
  <c r="J2127" i="1"/>
  <c r="J2147" i="1"/>
  <c r="O2225" i="1"/>
  <c r="K2223" i="1"/>
  <c r="P2220" i="1"/>
  <c r="L2218" i="1"/>
  <c r="Q2215" i="1"/>
  <c r="M2213" i="1"/>
  <c r="N2208" i="1"/>
  <c r="O2203" i="1"/>
  <c r="Q2217" i="1"/>
  <c r="L2103" i="1"/>
  <c r="P1971" i="1"/>
  <c r="O2037" i="1"/>
  <c r="B1994" i="1"/>
  <c r="P2015" i="1"/>
  <c r="N2060" i="1"/>
  <c r="J2081" i="1"/>
  <c r="N2120" i="1"/>
  <c r="K2127" i="1"/>
  <c r="K2147" i="1"/>
  <c r="B2220" i="1"/>
  <c r="N2111" i="1"/>
  <c r="Q1987" i="1"/>
  <c r="O2111" i="1"/>
  <c r="A1964" i="1"/>
  <c r="N1972" i="1"/>
  <c r="R1987" i="1"/>
  <c r="J1994" i="1"/>
  <c r="N2016" i="1"/>
  <c r="M2038" i="1"/>
  <c r="M2067" i="1"/>
  <c r="A2118" i="1"/>
  <c r="O2132" i="1"/>
  <c r="M2111" i="1"/>
  <c r="R2003" i="1"/>
  <c r="K1978" i="1"/>
  <c r="K1994" i="1"/>
  <c r="N2067" i="1"/>
  <c r="B2118" i="1"/>
  <c r="J2124" i="1"/>
  <c r="P2132" i="1"/>
  <c r="B2111" i="1"/>
  <c r="L1978" i="1"/>
  <c r="Q2132" i="1"/>
  <c r="B1965" i="1"/>
  <c r="J2119" i="1"/>
  <c r="A2133" i="1"/>
  <c r="J1965" i="1"/>
  <c r="Q1970" i="1"/>
  <c r="B1979" i="1"/>
  <c r="P1994" i="1"/>
  <c r="R2008" i="1"/>
  <c r="B2014" i="1"/>
  <c r="L2036" i="1"/>
  <c r="J2052" i="1"/>
  <c r="A2074" i="1"/>
  <c r="A2096" i="1"/>
  <c r="A2104" i="1"/>
  <c r="K2119" i="1"/>
  <c r="A2141" i="1"/>
  <c r="P2067" i="1"/>
  <c r="B2008" i="1"/>
  <c r="Q1994" i="1"/>
  <c r="J2008" i="1"/>
  <c r="K2052" i="1"/>
  <c r="B2074" i="1"/>
  <c r="Q2096" i="1"/>
  <c r="B2104" i="1"/>
  <c r="M2119" i="1"/>
  <c r="B2141" i="1"/>
  <c r="A1979" i="1"/>
  <c r="M2052" i="1"/>
  <c r="R2068" i="1"/>
  <c r="K1965" i="1"/>
  <c r="R1982" i="1"/>
  <c r="L1965" i="1"/>
  <c r="K2008" i="1"/>
  <c r="J2014" i="1"/>
  <c r="P2036" i="1"/>
  <c r="L2052" i="1"/>
  <c r="K2074" i="1"/>
  <c r="J2104" i="1"/>
  <c r="R2119" i="1"/>
  <c r="P2141" i="1"/>
  <c r="L2008" i="1"/>
  <c r="L2074" i="1"/>
  <c r="A2097" i="1"/>
  <c r="K2104" i="1"/>
  <c r="J2141" i="1"/>
  <c r="M1965" i="1"/>
  <c r="R2052" i="1"/>
  <c r="N1965" i="1"/>
  <c r="J1986" i="1"/>
  <c r="M2008" i="1"/>
  <c r="Q2014" i="1"/>
  <c r="B2023" i="1"/>
  <c r="A2053" i="1"/>
  <c r="M2074" i="1"/>
  <c r="P2097" i="1"/>
  <c r="L2104" i="1"/>
  <c r="P2120" i="1"/>
  <c r="M2141" i="1"/>
  <c r="M1978" i="1"/>
  <c r="R2132" i="1"/>
  <c r="K1958" i="1"/>
  <c r="O1965" i="1"/>
  <c r="K1986" i="1"/>
  <c r="J2023" i="1"/>
  <c r="B2053" i="1"/>
  <c r="J2097" i="1"/>
  <c r="Q2141" i="1"/>
  <c r="M1986" i="1"/>
  <c r="A2009" i="1"/>
  <c r="K2023" i="1"/>
  <c r="J2053" i="1"/>
  <c r="P2075" i="1"/>
  <c r="K2097" i="1"/>
  <c r="O2104" i="1"/>
  <c r="R2120" i="1"/>
  <c r="B2142" i="1"/>
  <c r="Q2008" i="1"/>
  <c r="B2075" i="1"/>
  <c r="L1958" i="1"/>
  <c r="P1965" i="1"/>
  <c r="M1958" i="1"/>
  <c r="R1992" i="1"/>
  <c r="L2023" i="1"/>
  <c r="K2053" i="1"/>
  <c r="J2075" i="1"/>
  <c r="M2097" i="1"/>
  <c r="P2023" i="1"/>
  <c r="M2112" i="1"/>
  <c r="B1953" i="1"/>
  <c r="O2085" i="1"/>
  <c r="L2115" i="1"/>
  <c r="K2136" i="1"/>
  <c r="M2024" i="1"/>
  <c r="P2085" i="1"/>
  <c r="L2136" i="1"/>
  <c r="A2085" i="1"/>
  <c r="K1953" i="1"/>
  <c r="P1982" i="1"/>
  <c r="M1997" i="1"/>
  <c r="L1953" i="1"/>
  <c r="Q1982" i="1"/>
  <c r="O1997" i="1"/>
  <c r="J2027" i="1"/>
  <c r="Q2085" i="1"/>
  <c r="P2136" i="1"/>
  <c r="Q2133" i="1"/>
  <c r="Q2134" i="1"/>
  <c r="L1982" i="1"/>
  <c r="A1983" i="1"/>
  <c r="P1997" i="1"/>
  <c r="A2019" i="1"/>
  <c r="R2085" i="1"/>
  <c r="J2085" i="1"/>
  <c r="K2085" i="1"/>
  <c r="R1958" i="1"/>
  <c r="A1953" i="1"/>
  <c r="M1953" i="1"/>
  <c r="O1953" i="1"/>
  <c r="R1997" i="1"/>
  <c r="K2019" i="1"/>
  <c r="A2063" i="1"/>
  <c r="Q2089" i="1"/>
  <c r="B2129" i="1"/>
  <c r="O2023" i="1"/>
  <c r="L2019" i="1"/>
  <c r="B2063" i="1"/>
  <c r="P2089" i="1"/>
  <c r="K2129" i="1"/>
  <c r="A2112" i="1"/>
  <c r="A1957" i="1"/>
  <c r="O1999" i="1"/>
  <c r="M2019" i="1"/>
  <c r="A2045" i="1"/>
  <c r="R2089" i="1"/>
  <c r="B2107" i="1"/>
  <c r="L2129" i="1"/>
  <c r="B2085" i="1"/>
  <c r="B1957" i="1"/>
  <c r="N2019" i="1"/>
  <c r="Q2045" i="1"/>
  <c r="P2066" i="1"/>
  <c r="A2090" i="1"/>
  <c r="M2129" i="1"/>
  <c r="P2111" i="1"/>
  <c r="A1997" i="1"/>
  <c r="Q1997" i="1"/>
  <c r="K1997" i="1"/>
  <c r="M2085" i="1"/>
  <c r="L1997" i="1"/>
  <c r="K1957" i="1"/>
  <c r="A1975" i="1"/>
  <c r="B2000" i="1"/>
  <c r="O2019" i="1"/>
  <c r="J2045" i="1"/>
  <c r="Q2066" i="1"/>
  <c r="M2090" i="1"/>
  <c r="B2109" i="1"/>
  <c r="O2129" i="1"/>
  <c r="K2133" i="1"/>
  <c r="P2019" i="1"/>
  <c r="P2129" i="1"/>
  <c r="R2023" i="1"/>
  <c r="L1975" i="1"/>
  <c r="K2045" i="1"/>
  <c r="R2066" i="1"/>
  <c r="Q2090" i="1"/>
  <c r="A1958" i="1"/>
  <c r="B1978" i="1"/>
  <c r="Q2015" i="1"/>
  <c r="Q2019" i="1"/>
  <c r="Q2030" i="1"/>
  <c r="N2045" i="1"/>
  <c r="Q2052" i="1"/>
  <c r="L2059" i="1"/>
  <c r="B2067" i="1"/>
  <c r="B2110" i="1"/>
  <c r="Q2119" i="1"/>
  <c r="Q2129" i="1"/>
  <c r="R2141" i="1"/>
  <c r="Q1958" i="1"/>
  <c r="L2085" i="1"/>
  <c r="B1958" i="1"/>
  <c r="A1978" i="1"/>
  <c r="A2002" i="1"/>
  <c r="R2019" i="1"/>
  <c r="O2045" i="1"/>
  <c r="K2067" i="1"/>
  <c r="M2094" i="1"/>
  <c r="Q2110" i="1"/>
  <c r="R2129" i="1"/>
  <c r="Q2023" i="1"/>
  <c r="J1978" i="1"/>
  <c r="A2021" i="1"/>
  <c r="P2045" i="1"/>
  <c r="L2067" i="1"/>
  <c r="M2042" i="1"/>
  <c r="K2042" i="1"/>
  <c r="B2042" i="1"/>
  <c r="J2042" i="1"/>
  <c r="P2042" i="1"/>
  <c r="Q2042" i="1"/>
  <c r="A2042" i="1"/>
  <c r="B2065" i="1"/>
  <c r="K2065" i="1"/>
  <c r="P2050" i="1"/>
  <c r="O2050" i="1"/>
  <c r="L2050" i="1"/>
  <c r="N2050" i="1"/>
  <c r="M2050" i="1"/>
  <c r="Q2050" i="1"/>
  <c r="J2095" i="1"/>
  <c r="B2095" i="1"/>
  <c r="A2095" i="1"/>
  <c r="J2064" i="1"/>
  <c r="P2064" i="1"/>
  <c r="R2130" i="1"/>
  <c r="K2130" i="1"/>
  <c r="J2130" i="1"/>
  <c r="P2130" i="1"/>
  <c r="B2130" i="1"/>
  <c r="R1999" i="1"/>
  <c r="Q1999" i="1"/>
  <c r="Q2043" i="1"/>
  <c r="R2043" i="1"/>
  <c r="K2043" i="1"/>
  <c r="J2043" i="1"/>
  <c r="J2131" i="1"/>
  <c r="M2131" i="1"/>
  <c r="B2131" i="1"/>
  <c r="A2131" i="1"/>
  <c r="R2131" i="1"/>
  <c r="P2131" i="1"/>
  <c r="Q2131" i="1"/>
  <c r="K2131" i="1"/>
  <c r="B2043" i="1"/>
  <c r="M2086" i="1"/>
  <c r="R1981" i="1"/>
  <c r="A1981" i="1"/>
  <c r="Q2003" i="1"/>
  <c r="P2003" i="1"/>
  <c r="L2003" i="1"/>
  <c r="K2003" i="1"/>
  <c r="J2003" i="1"/>
  <c r="Q2025" i="1"/>
  <c r="P2025" i="1"/>
  <c r="O2025" i="1"/>
  <c r="K2025" i="1"/>
  <c r="R2025" i="1"/>
  <c r="P2087" i="1"/>
  <c r="M1960" i="1"/>
  <c r="K1960" i="1"/>
  <c r="A1982" i="1"/>
  <c r="O1982" i="1"/>
  <c r="N1982" i="1"/>
  <c r="B1982" i="1"/>
  <c r="J2004" i="1"/>
  <c r="A2004" i="1"/>
  <c r="P2004" i="1"/>
  <c r="O2004" i="1"/>
  <c r="K2004" i="1"/>
  <c r="A2026" i="1"/>
  <c r="O2026" i="1"/>
  <c r="N2026" i="1"/>
  <c r="J2026" i="1"/>
  <c r="R2048" i="1"/>
  <c r="Q2048" i="1"/>
  <c r="O2048" i="1"/>
  <c r="P2048" i="1"/>
  <c r="A2048" i="1"/>
  <c r="R2070" i="1"/>
  <c r="O2070" i="1"/>
  <c r="N2070" i="1"/>
  <c r="L2070" i="1"/>
  <c r="M2070" i="1"/>
  <c r="A2136" i="1"/>
  <c r="O2136" i="1"/>
  <c r="M2136" i="1"/>
  <c r="N2136" i="1"/>
  <c r="J2136" i="1"/>
  <c r="B1954" i="1"/>
  <c r="N2003" i="1"/>
  <c r="N2043" i="1"/>
  <c r="R1961" i="1"/>
  <c r="N1961" i="1"/>
  <c r="M1961" i="1"/>
  <c r="L1961" i="1"/>
  <c r="R1983" i="1"/>
  <c r="N1983" i="1"/>
  <c r="L1983" i="1"/>
  <c r="K1983" i="1"/>
  <c r="N2005" i="1"/>
  <c r="M2005" i="1"/>
  <c r="L2005" i="1"/>
  <c r="O2027" i="1"/>
  <c r="N2027" i="1"/>
  <c r="L2027" i="1"/>
  <c r="M2027" i="1"/>
  <c r="M1954" i="1"/>
  <c r="P1959" i="1"/>
  <c r="A1976" i="1"/>
  <c r="J1984" i="1"/>
  <c r="B1984" i="1"/>
  <c r="A1984" i="1"/>
  <c r="L1984" i="1"/>
  <c r="O2006" i="1"/>
  <c r="N2006" i="1"/>
  <c r="M2006" i="1"/>
  <c r="L2006" i="1"/>
  <c r="L2072" i="1"/>
  <c r="K2072" i="1"/>
  <c r="J2072" i="1"/>
  <c r="N2072" i="1"/>
  <c r="M2116" i="1"/>
  <c r="L2116" i="1"/>
  <c r="B1976" i="1"/>
  <c r="L2004" i="1"/>
  <c r="P2043" i="1"/>
  <c r="A2070" i="1"/>
  <c r="K1963" i="1"/>
  <c r="P1963" i="1"/>
  <c r="O1963" i="1"/>
  <c r="R1985" i="1"/>
  <c r="J1985" i="1"/>
  <c r="K1985" i="1"/>
  <c r="O2007" i="1"/>
  <c r="B2007" i="1"/>
  <c r="L2029" i="1"/>
  <c r="K2029" i="1"/>
  <c r="J2029" i="1"/>
  <c r="B2029" i="1"/>
  <c r="O2029" i="1"/>
  <c r="M2051" i="1"/>
  <c r="J2051" i="1"/>
  <c r="M2073" i="1"/>
  <c r="A2073" i="1"/>
  <c r="L2073" i="1"/>
  <c r="O2139" i="1"/>
  <c r="M2139" i="1"/>
  <c r="L2139" i="1"/>
  <c r="R1960" i="1"/>
  <c r="M2025" i="1"/>
  <c r="J2070" i="1"/>
  <c r="A2130" i="1"/>
  <c r="A2139" i="1"/>
  <c r="B1955" i="1"/>
  <c r="P1976" i="1"/>
  <c r="P1983" i="1"/>
  <c r="N2004" i="1"/>
  <c r="A2064" i="1"/>
  <c r="M2130" i="1"/>
  <c r="Q1983" i="1"/>
  <c r="B2064" i="1"/>
  <c r="P2070" i="1"/>
  <c r="Q2130" i="1"/>
  <c r="N1984" i="1"/>
  <c r="L2026" i="1"/>
  <c r="K2064" i="1"/>
  <c r="Q2070" i="1"/>
  <c r="J2114" i="1"/>
  <c r="N2131" i="1"/>
  <c r="M1955" i="1"/>
  <c r="A1961" i="1"/>
  <c r="O1984" i="1"/>
  <c r="A2005" i="1"/>
  <c r="M2026" i="1"/>
  <c r="M2064" i="1"/>
  <c r="P2072" i="1"/>
  <c r="N2114" i="1"/>
  <c r="O2131" i="1"/>
  <c r="P2012" i="1"/>
  <c r="J2012" i="1"/>
  <c r="R2034" i="1"/>
  <c r="Q2034" i="1"/>
  <c r="P2034" i="1"/>
  <c r="O2034" i="1"/>
  <c r="K2034" i="1"/>
  <c r="J2034" i="1"/>
  <c r="A2034" i="1"/>
  <c r="B2034" i="1"/>
  <c r="L2056" i="1"/>
  <c r="M2056" i="1"/>
  <c r="P2078" i="1"/>
  <c r="R2078" i="1"/>
  <c r="J2078" i="1"/>
  <c r="Q2078" i="1"/>
  <c r="M2122" i="1"/>
  <c r="K2122" i="1"/>
  <c r="L2122" i="1"/>
  <c r="A2122" i="1"/>
  <c r="K2144" i="1"/>
  <c r="J2144" i="1"/>
  <c r="B2144" i="1"/>
  <c r="A2144" i="1"/>
  <c r="L2144" i="1"/>
  <c r="B1961" i="1"/>
  <c r="Q1984" i="1"/>
  <c r="B2005" i="1"/>
  <c r="P2026" i="1"/>
  <c r="Q2064" i="1"/>
  <c r="B2073" i="1"/>
  <c r="J2092" i="1"/>
  <c r="J2100" i="1"/>
  <c r="J1969" i="1"/>
  <c r="B1969" i="1"/>
  <c r="R1991" i="1"/>
  <c r="B1991" i="1"/>
  <c r="M2013" i="1"/>
  <c r="A2013" i="1"/>
  <c r="R2057" i="1"/>
  <c r="Q2057" i="1"/>
  <c r="N2057" i="1"/>
  <c r="M2057" i="1"/>
  <c r="M2079" i="1"/>
  <c r="A2079" i="1"/>
  <c r="P2101" i="1"/>
  <c r="O2101" i="1"/>
  <c r="A2101" i="1"/>
  <c r="N2101" i="1"/>
  <c r="O2123" i="1"/>
  <c r="M2123" i="1"/>
  <c r="N2123" i="1"/>
  <c r="M2145" i="1"/>
  <c r="R2145" i="1"/>
  <c r="R1954" i="1"/>
  <c r="Q1954" i="1"/>
  <c r="P1954" i="1"/>
  <c r="L1954" i="1"/>
  <c r="K1954" i="1"/>
  <c r="J1954" i="1"/>
  <c r="K1998" i="1"/>
  <c r="J1998" i="1"/>
  <c r="B1998" i="1"/>
  <c r="A1998" i="1"/>
  <c r="Q1998" i="1"/>
  <c r="R2086" i="1"/>
  <c r="K2086" i="1"/>
  <c r="J2086" i="1"/>
  <c r="B2086" i="1"/>
  <c r="P2086" i="1"/>
  <c r="A2043" i="1"/>
  <c r="A2086" i="1"/>
  <c r="L2043" i="1"/>
  <c r="M2114" i="1"/>
  <c r="L2114" i="1"/>
  <c r="K2114" i="1"/>
  <c r="B2069" i="1"/>
  <c r="R2136" i="1"/>
  <c r="O2115" i="1"/>
  <c r="Q2115" i="1"/>
  <c r="K2115" i="1"/>
  <c r="J2115" i="1"/>
  <c r="A2115" i="1"/>
  <c r="B2115" i="1"/>
  <c r="M1983" i="1"/>
  <c r="N2069" i="1"/>
  <c r="A2137" i="1"/>
  <c r="Q1962" i="1"/>
  <c r="K1962" i="1"/>
  <c r="R2138" i="1"/>
  <c r="Q2138" i="1"/>
  <c r="P2138" i="1"/>
  <c r="O2138" i="1"/>
  <c r="N1954" i="1"/>
  <c r="A1960" i="1"/>
  <c r="A2117" i="1"/>
  <c r="B2117" i="1"/>
  <c r="O1976" i="1"/>
  <c r="O1983" i="1"/>
  <c r="M2004" i="1"/>
  <c r="J1960" i="1"/>
  <c r="N2025" i="1"/>
  <c r="J2139" i="1"/>
  <c r="J1955" i="1"/>
  <c r="O1960" i="1"/>
  <c r="Q2004" i="1"/>
  <c r="K2026" i="1"/>
  <c r="A2114" i="1"/>
  <c r="K1955" i="1"/>
  <c r="Q1960" i="1"/>
  <c r="R2004" i="1"/>
  <c r="J1961" i="1"/>
  <c r="L1985" i="1"/>
  <c r="J2005" i="1"/>
  <c r="Q2026" i="1"/>
  <c r="R2064" i="1"/>
  <c r="O2073" i="1"/>
  <c r="P2114" i="1"/>
  <c r="M1976" i="1"/>
  <c r="L1976" i="1"/>
  <c r="K1976" i="1"/>
  <c r="J1976" i="1"/>
  <c r="R1976" i="1"/>
  <c r="N1976" i="1"/>
  <c r="A2108" i="1"/>
  <c r="Q2108" i="1"/>
  <c r="M2108" i="1"/>
  <c r="K2108" i="1"/>
  <c r="B2108" i="1"/>
  <c r="N2087" i="1"/>
  <c r="M2087" i="1"/>
  <c r="L2087" i="1"/>
  <c r="K2087" i="1"/>
  <c r="R2087" i="1"/>
  <c r="O2087" i="1"/>
  <c r="R2042" i="1"/>
  <c r="M2135" i="1"/>
  <c r="B2135" i="1"/>
  <c r="A2135" i="1"/>
  <c r="A1954" i="1"/>
  <c r="M2003" i="1"/>
  <c r="M2043" i="1"/>
  <c r="P2092" i="1"/>
  <c r="L2092" i="1"/>
  <c r="O2092" i="1"/>
  <c r="N2092" i="1"/>
  <c r="M2092" i="1"/>
  <c r="A2092" i="1"/>
  <c r="Q2092" i="1"/>
  <c r="B2093" i="1"/>
  <c r="K2093" i="1"/>
  <c r="O2043" i="1"/>
  <c r="R2094" i="1"/>
  <c r="J2094" i="1"/>
  <c r="J1983" i="1"/>
  <c r="L2025" i="1"/>
  <c r="K1961" i="1"/>
  <c r="M1985" i="1"/>
  <c r="K2005" i="1"/>
  <c r="J2020" i="1"/>
  <c r="R2026" i="1"/>
  <c r="A2065" i="1"/>
  <c r="R2092" i="1"/>
  <c r="P2108" i="1"/>
  <c r="Q2114" i="1"/>
  <c r="O1961" i="1"/>
  <c r="N1985" i="1"/>
  <c r="O2005" i="1"/>
  <c r="B2027" i="1"/>
  <c r="A2093" i="1"/>
  <c r="J2108" i="1"/>
  <c r="R2114" i="1"/>
  <c r="Q2122" i="1"/>
  <c r="O2014" i="1"/>
  <c r="R2022" i="1"/>
  <c r="K2140" i="1"/>
  <c r="P2103" i="1"/>
  <c r="N2125" i="1"/>
  <c r="B1956" i="1"/>
  <c r="N2030" i="1"/>
  <c r="M2036" i="1"/>
  <c r="A2008" i="1"/>
  <c r="O2081" i="1"/>
  <c r="Q2103" i="1"/>
  <c r="O2125" i="1"/>
  <c r="N1978" i="1"/>
  <c r="N2008" i="1"/>
  <c r="N2052" i="1"/>
  <c r="N2074" i="1"/>
  <c r="B2133" i="1"/>
  <c r="O2147" i="1"/>
  <c r="O1978" i="1"/>
  <c r="A1986" i="1"/>
  <c r="O2008" i="1"/>
  <c r="B2044" i="1"/>
  <c r="O2052" i="1"/>
  <c r="B2066" i="1"/>
  <c r="A2014" i="1"/>
  <c r="A2075" i="1"/>
  <c r="A2124" i="1"/>
  <c r="K2014" i="1"/>
  <c r="A2022" i="1"/>
  <c r="N2080" i="1"/>
  <c r="N2124" i="1"/>
  <c r="L2014" i="1"/>
  <c r="B2022" i="1"/>
  <c r="B2058" i="1"/>
  <c r="P2080" i="1"/>
  <c r="A2103" i="1"/>
  <c r="P2124" i="1"/>
  <c r="A1992" i="1"/>
  <c r="M2014" i="1"/>
  <c r="K2022" i="1"/>
  <c r="J2103" i="1"/>
  <c r="A2140" i="1"/>
  <c r="J1975" i="1"/>
  <c r="B2017" i="1"/>
  <c r="A2017" i="1"/>
  <c r="Q2017" i="1"/>
  <c r="K2028" i="1"/>
  <c r="R2091" i="1"/>
  <c r="O2091" i="1"/>
  <c r="Q2091" i="1"/>
  <c r="P2091" i="1"/>
  <c r="N2091" i="1"/>
  <c r="M2091" i="1"/>
  <c r="L2091" i="1"/>
  <c r="J2091" i="1"/>
  <c r="B2091" i="1"/>
  <c r="Q2098" i="1"/>
  <c r="P2098" i="1"/>
  <c r="O2098" i="1"/>
  <c r="N2098" i="1"/>
  <c r="L2098" i="1"/>
  <c r="M2098" i="1"/>
  <c r="J2098" i="1"/>
  <c r="B2098" i="1"/>
  <c r="R2098" i="1"/>
  <c r="R2102" i="1"/>
  <c r="O2102" i="1"/>
  <c r="Q2102" i="1"/>
  <c r="N2102" i="1"/>
  <c r="A2102" i="1"/>
  <c r="K1956" i="1"/>
  <c r="M1980" i="1"/>
  <c r="R1995" i="1"/>
  <c r="P1995" i="1"/>
  <c r="B2006" i="1"/>
  <c r="A2006" i="1"/>
  <c r="R2006" i="1"/>
  <c r="P2006" i="1"/>
  <c r="J2017" i="1"/>
  <c r="K2091" i="1"/>
  <c r="L2118" i="1"/>
  <c r="K2055" i="1"/>
  <c r="K2058" i="1"/>
  <c r="L2076" i="1"/>
  <c r="O2079" i="1"/>
  <c r="J2118" i="1"/>
  <c r="K1975" i="1"/>
  <c r="A1990" i="1"/>
  <c r="N2011" i="1"/>
  <c r="M2011" i="1"/>
  <c r="L2011" i="1"/>
  <c r="J2011" i="1"/>
  <c r="R2011" i="1"/>
  <c r="Q2011" i="1"/>
  <c r="P2011" i="1"/>
  <c r="K2011" i="1"/>
  <c r="O2011" i="1"/>
  <c r="B2011" i="1"/>
  <c r="L2028" i="1"/>
  <c r="O2055" i="1"/>
  <c r="M2058" i="1"/>
  <c r="R2074" i="1"/>
  <c r="P2074" i="1"/>
  <c r="M2076" i="1"/>
  <c r="Q2079" i="1"/>
  <c r="K2098" i="1"/>
  <c r="J2102" i="1"/>
  <c r="L1956" i="1"/>
  <c r="Q1968" i="1"/>
  <c r="P1968" i="1"/>
  <c r="O1968" i="1"/>
  <c r="N1968" i="1"/>
  <c r="M1968" i="1"/>
  <c r="L1968" i="1"/>
  <c r="J1968" i="1"/>
  <c r="R1973" i="1"/>
  <c r="P1973" i="1"/>
  <c r="N1980" i="1"/>
  <c r="B1990" i="1"/>
  <c r="J1993" i="1"/>
  <c r="J1995" i="1"/>
  <c r="B2001" i="1"/>
  <c r="J2006" i="1"/>
  <c r="A2012" i="1"/>
  <c r="B2012" i="1"/>
  <c r="K2017" i="1"/>
  <c r="M2028" i="1"/>
  <c r="J2074" i="1"/>
  <c r="N2076" i="1"/>
  <c r="K2102" i="1"/>
  <c r="M2118" i="1"/>
  <c r="Q2144" i="1"/>
  <c r="R2144" i="1"/>
  <c r="O2144" i="1"/>
  <c r="N2144" i="1"/>
  <c r="M2144" i="1"/>
  <c r="P1975" i="1"/>
  <c r="R1975" i="1"/>
  <c r="Q1975" i="1"/>
  <c r="N1975" i="1"/>
  <c r="N2099" i="1"/>
  <c r="M2099" i="1"/>
  <c r="L2099" i="1"/>
  <c r="J2099" i="1"/>
  <c r="A2099" i="1"/>
  <c r="P2099" i="1"/>
  <c r="P2076" i="1"/>
  <c r="N2088" i="1"/>
  <c r="M2088" i="1"/>
  <c r="L2088" i="1"/>
  <c r="J2088" i="1"/>
  <c r="A2088" i="1"/>
  <c r="Q2088" i="1"/>
  <c r="K2001" i="1"/>
  <c r="K2113" i="1"/>
  <c r="R2017" i="1"/>
  <c r="J2062" i="1"/>
  <c r="K1969" i="1"/>
  <c r="P1981" i="1"/>
  <c r="O2065" i="1"/>
  <c r="Q2071" i="1"/>
  <c r="B2116" i="1"/>
  <c r="A2116" i="1"/>
  <c r="Q2116" i="1"/>
  <c r="P2116" i="1"/>
  <c r="O2116" i="1"/>
  <c r="R1977" i="1"/>
  <c r="N1977" i="1"/>
  <c r="Q1977" i="1"/>
  <c r="P1977" i="1"/>
  <c r="O1977" i="1"/>
  <c r="L1977" i="1"/>
  <c r="N2055" i="1"/>
  <c r="M2055" i="1"/>
  <c r="L2055" i="1"/>
  <c r="J2055" i="1"/>
  <c r="A2055" i="1"/>
  <c r="P2031" i="1"/>
  <c r="O2031" i="1"/>
  <c r="N2031" i="1"/>
  <c r="L2031" i="1"/>
  <c r="R2031" i="1"/>
  <c r="Q2031" i="1"/>
  <c r="M2031" i="1"/>
  <c r="J2031" i="1"/>
  <c r="K2031" i="1"/>
  <c r="B2031" i="1"/>
  <c r="J2001" i="1"/>
  <c r="P2102" i="1"/>
  <c r="R1980" i="1"/>
  <c r="O2017" i="1"/>
  <c r="Q1959" i="1"/>
  <c r="P2017" i="1"/>
  <c r="N2071" i="1"/>
  <c r="L2083" i="1"/>
  <c r="R1959" i="1"/>
  <c r="P1993" i="1"/>
  <c r="M2032" i="1"/>
  <c r="L2035" i="1"/>
  <c r="K2035" i="1"/>
  <c r="J2035" i="1"/>
  <c r="B2035" i="1"/>
  <c r="R2035" i="1"/>
  <c r="P2035" i="1"/>
  <c r="N2035" i="1"/>
  <c r="L2041" i="1"/>
  <c r="N2046" i="1"/>
  <c r="M2065" i="1"/>
  <c r="J2069" i="1"/>
  <c r="Q2074" i="1"/>
  <c r="M2083" i="1"/>
  <c r="R2106" i="1"/>
  <c r="Q2106" i="1"/>
  <c r="P2106" i="1"/>
  <c r="N2106" i="1"/>
  <c r="K2106" i="1"/>
  <c r="M2106" i="1"/>
  <c r="A2106" i="1"/>
  <c r="L2109" i="1"/>
  <c r="L2113" i="1"/>
  <c r="L2134" i="1"/>
  <c r="K2134" i="1"/>
  <c r="J2134" i="1"/>
  <c r="B2134" i="1"/>
  <c r="O2134" i="1"/>
  <c r="R2137" i="1"/>
  <c r="P2137" i="1"/>
  <c r="M2137" i="1"/>
  <c r="O2137" i="1"/>
  <c r="N2137" i="1"/>
  <c r="L2137" i="1"/>
  <c r="K2148" i="1"/>
  <c r="P1964" i="1"/>
  <c r="R1964" i="1"/>
  <c r="Q1964" i="1"/>
  <c r="N1964" i="1"/>
  <c r="K1966" i="1"/>
  <c r="N2032" i="1"/>
  <c r="M2035" i="1"/>
  <c r="M2041" i="1"/>
  <c r="L2062" i="1"/>
  <c r="K2069" i="1"/>
  <c r="N2083" i="1"/>
  <c r="J2106" i="1"/>
  <c r="M2109" i="1"/>
  <c r="N2113" i="1"/>
  <c r="M2134" i="1"/>
  <c r="J2137" i="1"/>
  <c r="L2148" i="1"/>
  <c r="B1960" i="1"/>
  <c r="A1962" i="1"/>
  <c r="J1964" i="1"/>
  <c r="L1969" i="1"/>
  <c r="Q1971" i="1"/>
  <c r="Q1978" i="1"/>
  <c r="Q1981" i="1"/>
  <c r="L1991" i="1"/>
  <c r="A1999" i="1"/>
  <c r="P2001" i="1"/>
  <c r="A2010" i="1"/>
  <c r="Q2012" i="1"/>
  <c r="K2021" i="1"/>
  <c r="O2032" i="1"/>
  <c r="O2035" i="1"/>
  <c r="N2041" i="1"/>
  <c r="P2046" i="1"/>
  <c r="M2062" i="1"/>
  <c r="L2069" i="1"/>
  <c r="B2072" i="1"/>
  <c r="A2072" i="1"/>
  <c r="Q2072" i="1"/>
  <c r="R2072" i="1"/>
  <c r="O2072" i="1"/>
  <c r="M2072" i="1"/>
  <c r="O2083" i="1"/>
  <c r="O2096" i="1"/>
  <c r="N2096" i="1"/>
  <c r="M2096" i="1"/>
  <c r="L2096" i="1"/>
  <c r="K2096" i="1"/>
  <c r="J2096" i="1"/>
  <c r="B2096" i="1"/>
  <c r="P2096" i="1"/>
  <c r="Q2100" i="1"/>
  <c r="R2100" i="1"/>
  <c r="P2100" i="1"/>
  <c r="O2100" i="1"/>
  <c r="M2100" i="1"/>
  <c r="K2100" i="1"/>
  <c r="L2106" i="1"/>
  <c r="P2113" i="1"/>
  <c r="J2116" i="1"/>
  <c r="N2134" i="1"/>
  <c r="K2137" i="1"/>
  <c r="A2146" i="1"/>
  <c r="R2058" i="1"/>
  <c r="O2058" i="1"/>
  <c r="Q2058" i="1"/>
  <c r="N2058" i="1"/>
  <c r="L2058" i="1"/>
  <c r="R2049" i="1"/>
  <c r="P2049" i="1"/>
  <c r="M2049" i="1"/>
  <c r="Q2049" i="1"/>
  <c r="O2049" i="1"/>
  <c r="L2049" i="1"/>
  <c r="N2049" i="1"/>
  <c r="J2049" i="1"/>
  <c r="B2049" i="1"/>
  <c r="Q2055" i="1"/>
  <c r="R2071" i="1"/>
  <c r="P2071" i="1"/>
  <c r="M2071" i="1"/>
  <c r="A2071" i="1"/>
  <c r="B2071" i="1"/>
  <c r="M2017" i="1"/>
  <c r="O1956" i="1"/>
  <c r="N2017" i="1"/>
  <c r="K2032" i="1"/>
  <c r="R1956" i="1"/>
  <c r="J1991" i="1"/>
  <c r="Q1995" i="1"/>
  <c r="N2001" i="1"/>
  <c r="Q2006" i="1"/>
  <c r="R2088" i="1"/>
  <c r="M2095" i="1"/>
  <c r="R1988" i="1"/>
  <c r="Q1988" i="1"/>
  <c r="N1988" i="1"/>
  <c r="P1988" i="1"/>
  <c r="O1988" i="1"/>
  <c r="L1988" i="1"/>
  <c r="K1991" i="1"/>
  <c r="Q1993" i="1"/>
  <c r="O2001" i="1"/>
  <c r="J2021" i="1"/>
  <c r="O2046" i="1"/>
  <c r="Q1957" i="1"/>
  <c r="P1957" i="1"/>
  <c r="L1957" i="1"/>
  <c r="O1957" i="1"/>
  <c r="N1957" i="1"/>
  <c r="M1957" i="1"/>
  <c r="J1957" i="1"/>
  <c r="B1962" i="1"/>
  <c r="K1964" i="1"/>
  <c r="B1967" i="1"/>
  <c r="M1969" i="1"/>
  <c r="R1978" i="1"/>
  <c r="P1986" i="1"/>
  <c r="R1986" i="1"/>
  <c r="Q1986" i="1"/>
  <c r="N1986" i="1"/>
  <c r="K1988" i="1"/>
  <c r="M1991" i="1"/>
  <c r="B1999" i="1"/>
  <c r="Q2001" i="1"/>
  <c r="B2010" i="1"/>
  <c r="R2012" i="1"/>
  <c r="L2021" i="1"/>
  <c r="P2032" i="1"/>
  <c r="Q2035" i="1"/>
  <c r="O2041" i="1"/>
  <c r="M2069" i="1"/>
  <c r="P2083" i="1"/>
  <c r="O2106" i="1"/>
  <c r="K2116" i="1"/>
  <c r="P2134" i="1"/>
  <c r="Q2137" i="1"/>
  <c r="B2146" i="1"/>
  <c r="B2149" i="1"/>
  <c r="A2149" i="1"/>
  <c r="R2149" i="1"/>
  <c r="P2149" i="1"/>
  <c r="O2149" i="1"/>
  <c r="N2149" i="1"/>
  <c r="J1980" i="1"/>
  <c r="J2058" i="1"/>
  <c r="K2076" i="1"/>
  <c r="R2055" i="1"/>
  <c r="K2088" i="1"/>
  <c r="O2099" i="1"/>
  <c r="R2109" i="1"/>
  <c r="P2109" i="1"/>
  <c r="O2109" i="1"/>
  <c r="N2109" i="1"/>
  <c r="A2109" i="1"/>
  <c r="P1956" i="1"/>
  <c r="L2046" i="1"/>
  <c r="K2046" i="1"/>
  <c r="J2046" i="1"/>
  <c r="B2046" i="1"/>
  <c r="R2046" i="1"/>
  <c r="J2065" i="1"/>
  <c r="O1993" i="1"/>
  <c r="O1995" i="1"/>
  <c r="M2001" i="1"/>
  <c r="P2088" i="1"/>
  <c r="O1981" i="1"/>
  <c r="N1981" i="1"/>
  <c r="J1981" i="1"/>
  <c r="M1981" i="1"/>
  <c r="L1981" i="1"/>
  <c r="K1981" i="1"/>
  <c r="B1981" i="1"/>
  <c r="N1969" i="1"/>
  <c r="R2001" i="1"/>
  <c r="Q2032" i="1"/>
  <c r="P2041" i="1"/>
  <c r="P2069" i="1"/>
  <c r="R2083" i="1"/>
  <c r="R2134" i="1"/>
  <c r="R2142" i="1"/>
  <c r="Q2142" i="1"/>
  <c r="P2142" i="1"/>
  <c r="O2142" i="1"/>
  <c r="N2142" i="1"/>
  <c r="L2142" i="1"/>
  <c r="K2142" i="1"/>
  <c r="J2142" i="1"/>
  <c r="K2146" i="1"/>
  <c r="L1960" i="1"/>
  <c r="O1964" i="1"/>
  <c r="K1967" i="1"/>
  <c r="P1969" i="1"/>
  <c r="Q1979" i="1"/>
  <c r="P1979" i="1"/>
  <c r="O1979" i="1"/>
  <c r="L1979" i="1"/>
  <c r="N1979" i="1"/>
  <c r="M1979" i="1"/>
  <c r="J1979" i="1"/>
  <c r="R1984" i="1"/>
  <c r="P1984" i="1"/>
  <c r="L1986" i="1"/>
  <c r="J1989" i="1"/>
  <c r="P1991" i="1"/>
  <c r="K1999" i="1"/>
  <c r="L2002" i="1"/>
  <c r="K2002" i="1"/>
  <c r="J2002" i="1"/>
  <c r="B2002" i="1"/>
  <c r="R2002" i="1"/>
  <c r="Q2002" i="1"/>
  <c r="O2002" i="1"/>
  <c r="P2002" i="1"/>
  <c r="M2002" i="1"/>
  <c r="K2010" i="1"/>
  <c r="O2021" i="1"/>
  <c r="B2030" i="1"/>
  <c r="N2044" i="1"/>
  <c r="M2044" i="1"/>
  <c r="L2044" i="1"/>
  <c r="J2044" i="1"/>
  <c r="A2044" i="1"/>
  <c r="Q2044" i="1"/>
  <c r="O2044" i="1"/>
  <c r="R2063" i="1"/>
  <c r="Q2063" i="1"/>
  <c r="P2063" i="1"/>
  <c r="O2063" i="1"/>
  <c r="N2063" i="1"/>
  <c r="L2063" i="1"/>
  <c r="J2063" i="1"/>
  <c r="Q2069" i="1"/>
  <c r="L2090" i="1"/>
  <c r="K2090" i="1"/>
  <c r="J2090" i="1"/>
  <c r="B2090" i="1"/>
  <c r="R2093" i="1"/>
  <c r="P2093" i="1"/>
  <c r="M2093" i="1"/>
  <c r="O2093" i="1"/>
  <c r="Q2093" i="1"/>
  <c r="L2093" i="1"/>
  <c r="J2093" i="1"/>
  <c r="R2107" i="1"/>
  <c r="P2107" i="1"/>
  <c r="Q2107" i="1"/>
  <c r="N2107" i="1"/>
  <c r="M2107" i="1"/>
  <c r="L2107" i="1"/>
  <c r="N2116" i="1"/>
  <c r="M2142" i="1"/>
  <c r="L2146" i="1"/>
  <c r="L2149" i="1"/>
  <c r="B2028" i="1"/>
  <c r="A2028" i="1"/>
  <c r="R2028" i="1"/>
  <c r="P2028" i="1"/>
  <c r="J2028" i="1"/>
  <c r="R2118" i="1"/>
  <c r="K2118" i="1"/>
  <c r="L1980" i="1"/>
  <c r="L2017" i="1"/>
  <c r="A2032" i="1"/>
  <c r="B2032" i="1"/>
  <c r="J2071" i="1"/>
  <c r="K2099" i="1"/>
  <c r="M2102" i="1"/>
  <c r="A2041" i="1"/>
  <c r="B2041" i="1"/>
  <c r="R2113" i="1"/>
  <c r="O2113" i="1"/>
  <c r="A2113" i="1"/>
  <c r="M2113" i="1"/>
  <c r="B2113" i="1"/>
  <c r="R2148" i="1"/>
  <c r="P2148" i="1"/>
  <c r="O2148" i="1"/>
  <c r="M2148" i="1"/>
  <c r="A2148" i="1"/>
  <c r="N2148" i="1"/>
  <c r="B2148" i="1"/>
  <c r="Q1956" i="1"/>
  <c r="R1966" i="1"/>
  <c r="N1966" i="1"/>
  <c r="Q1966" i="1"/>
  <c r="P1966" i="1"/>
  <c r="O1966" i="1"/>
  <c r="L1966" i="1"/>
  <c r="R1962" i="1"/>
  <c r="P1962" i="1"/>
  <c r="M2021" i="1"/>
  <c r="O1991" i="1"/>
  <c r="J2010" i="1"/>
  <c r="L2013" i="1"/>
  <c r="K2013" i="1"/>
  <c r="J2013" i="1"/>
  <c r="B2013" i="1"/>
  <c r="P2013" i="1"/>
  <c r="R2013" i="1"/>
  <c r="Q2013" i="1"/>
  <c r="N2013" i="1"/>
  <c r="N2021" i="1"/>
  <c r="L2024" i="1"/>
  <c r="K2024" i="1"/>
  <c r="J2024" i="1"/>
  <c r="B2024" i="1"/>
  <c r="Q2024" i="1"/>
  <c r="R2024" i="1"/>
  <c r="O2024" i="1"/>
  <c r="Q2041" i="1"/>
  <c r="R2047" i="1"/>
  <c r="O2047" i="1"/>
  <c r="P2047" i="1"/>
  <c r="N2047" i="1"/>
  <c r="M2047" i="1"/>
  <c r="L2047" i="1"/>
  <c r="J2047" i="1"/>
  <c r="K2047" i="1"/>
  <c r="B2047" i="1"/>
  <c r="Q2047" i="1"/>
  <c r="L1962" i="1"/>
  <c r="L1967" i="1"/>
  <c r="Q1969" i="1"/>
  <c r="K1989" i="1"/>
  <c r="Q1991" i="1"/>
  <c r="N2033" i="1"/>
  <c r="M2033" i="1"/>
  <c r="L2033" i="1"/>
  <c r="J2033" i="1"/>
  <c r="P2033" i="1"/>
  <c r="R2033" i="1"/>
  <c r="Q2033" i="1"/>
  <c r="K2033" i="1"/>
  <c r="B2033" i="1"/>
  <c r="R2060" i="1"/>
  <c r="P2060" i="1"/>
  <c r="M2060" i="1"/>
  <c r="O2060" i="1"/>
  <c r="J2107" i="1"/>
  <c r="R2116" i="1"/>
  <c r="A2120" i="1"/>
  <c r="M2120" i="1"/>
  <c r="B2120" i="1"/>
  <c r="M2149" i="1"/>
  <c r="L2079" i="1"/>
  <c r="K2079" i="1"/>
  <c r="J2079" i="1"/>
  <c r="B2079" i="1"/>
  <c r="R2079" i="1"/>
  <c r="P2079" i="1"/>
  <c r="N2079" i="1"/>
  <c r="M1977" i="1"/>
  <c r="O1980" i="1"/>
  <c r="O2076" i="1"/>
  <c r="O1975" i="1"/>
  <c r="P1980" i="1"/>
  <c r="B2083" i="1"/>
  <c r="A2083" i="1"/>
  <c r="Q1980" i="1"/>
  <c r="Q2028" i="1"/>
  <c r="J2032" i="1"/>
  <c r="Q2076" i="1"/>
  <c r="J2083" i="1"/>
  <c r="R2095" i="1"/>
  <c r="Q2095" i="1"/>
  <c r="P2095" i="1"/>
  <c r="N2095" i="1"/>
  <c r="K2095" i="1"/>
  <c r="O2095" i="1"/>
  <c r="L2001" i="1"/>
  <c r="O2088" i="1"/>
  <c r="K2041" i="1"/>
  <c r="M2046" i="1"/>
  <c r="L2095" i="1"/>
  <c r="R2099" i="1"/>
  <c r="J2148" i="1"/>
  <c r="J1966" i="1"/>
  <c r="N1991" i="1"/>
  <c r="R2146" i="1"/>
  <c r="Q2146" i="1"/>
  <c r="O2146" i="1"/>
  <c r="J2146" i="1"/>
  <c r="J1962" i="1"/>
  <c r="M1964" i="1"/>
  <c r="J1967" i="1"/>
  <c r="O1969" i="1"/>
  <c r="L1999" i="1"/>
  <c r="L2010" i="1"/>
  <c r="O2013" i="1"/>
  <c r="P2021" i="1"/>
  <c r="N2024" i="1"/>
  <c r="N1955" i="1"/>
  <c r="R1955" i="1"/>
  <c r="Q1955" i="1"/>
  <c r="P1955" i="1"/>
  <c r="O1955" i="1"/>
  <c r="L1955" i="1"/>
  <c r="N1960" i="1"/>
  <c r="M1962" i="1"/>
  <c r="M1967" i="1"/>
  <c r="R1969" i="1"/>
  <c r="R1979" i="1"/>
  <c r="K1982" i="1"/>
  <c r="K1984" i="1"/>
  <c r="O1986" i="1"/>
  <c r="B1997" i="1"/>
  <c r="M1999" i="1"/>
  <c r="M2010" i="1"/>
  <c r="B2019" i="1"/>
  <c r="Q2021" i="1"/>
  <c r="P2024" i="1"/>
  <c r="J2030" i="1"/>
  <c r="O2033" i="1"/>
  <c r="B2039" i="1"/>
  <c r="A2039" i="1"/>
  <c r="Q2039" i="1"/>
  <c r="P2044" i="1"/>
  <c r="R2051" i="1"/>
  <c r="Q2051" i="1"/>
  <c r="P2051" i="1"/>
  <c r="N2051" i="1"/>
  <c r="K2051" i="1"/>
  <c r="O2051" i="1"/>
  <c r="L2051" i="1"/>
  <c r="J2060" i="1"/>
  <c r="M2063" i="1"/>
  <c r="A2067" i="1"/>
  <c r="N2090" i="1"/>
  <c r="N2093" i="1"/>
  <c r="K2107" i="1"/>
  <c r="Q2111" i="1"/>
  <c r="R2111" i="1"/>
  <c r="J2111" i="1"/>
  <c r="J2120" i="1"/>
  <c r="R2135" i="1"/>
  <c r="O2135" i="1"/>
  <c r="Q2135" i="1"/>
  <c r="P2135" i="1"/>
  <c r="N2135" i="1"/>
  <c r="L2135" i="1"/>
  <c r="K2135" i="1"/>
  <c r="J2135" i="1"/>
  <c r="N2146" i="1"/>
  <c r="Q2149" i="1"/>
  <c r="J1977" i="1"/>
  <c r="M1975" i="1"/>
  <c r="Q1990" i="1"/>
  <c r="P1990" i="1"/>
  <c r="L1990" i="1"/>
  <c r="O1990" i="1"/>
  <c r="N1990" i="1"/>
  <c r="M1990" i="1"/>
  <c r="J1990" i="1"/>
  <c r="R1990" i="1"/>
  <c r="N2118" i="1"/>
  <c r="N1956" i="1"/>
  <c r="O2028" i="1"/>
  <c r="O2118" i="1"/>
  <c r="O1959" i="1"/>
  <c r="J1959" i="1"/>
  <c r="N1959" i="1"/>
  <c r="M1959" i="1"/>
  <c r="L1959" i="1"/>
  <c r="K1959" i="1"/>
  <c r="B1959" i="1"/>
  <c r="K2071" i="1"/>
  <c r="J2041" i="1"/>
  <c r="Q2099" i="1"/>
  <c r="J2109" i="1"/>
  <c r="J2113" i="1"/>
  <c r="L2032" i="1"/>
  <c r="R2062" i="1"/>
  <c r="Q2062" i="1"/>
  <c r="P2062" i="1"/>
  <c r="N2062" i="1"/>
  <c r="K2062" i="1"/>
  <c r="Q2083" i="1"/>
  <c r="A1989" i="1"/>
  <c r="B1989" i="1"/>
  <c r="R1953" i="1"/>
  <c r="Q1953" i="1"/>
  <c r="N1953" i="1"/>
  <c r="N1962" i="1"/>
  <c r="N1967" i="1"/>
  <c r="A1977" i="1"/>
  <c r="A1980" i="1"/>
  <c r="M1989" i="1"/>
  <c r="N1999" i="1"/>
  <c r="N2010" i="1"/>
  <c r="R2021" i="1"/>
  <c r="K2030" i="1"/>
  <c r="R2044" i="1"/>
  <c r="O2054" i="1"/>
  <c r="N2054" i="1"/>
  <c r="M2054" i="1"/>
  <c r="J2054" i="1"/>
  <c r="L2054" i="1"/>
  <c r="K2054" i="1"/>
  <c r="B2054" i="1"/>
  <c r="P2054" i="1"/>
  <c r="K2060" i="1"/>
  <c r="A2076" i="1"/>
  <c r="O2090" i="1"/>
  <c r="O2107" i="1"/>
  <c r="K2111" i="1"/>
  <c r="K2120" i="1"/>
  <c r="R2139" i="1"/>
  <c r="Q2139" i="1"/>
  <c r="P2139" i="1"/>
  <c r="N2139" i="1"/>
  <c r="K2139" i="1"/>
  <c r="B2139" i="1"/>
  <c r="P2146" i="1"/>
  <c r="J2076" i="1"/>
  <c r="K1980" i="1"/>
  <c r="J1956" i="1"/>
  <c r="M1956" i="1"/>
  <c r="K2049" i="1"/>
  <c r="R2065" i="1"/>
  <c r="Q2065" i="1"/>
  <c r="P2065" i="1"/>
  <c r="N2065" i="1"/>
  <c r="L2065" i="1"/>
  <c r="L2071" i="1"/>
  <c r="Q2118" i="1"/>
  <c r="R2069" i="1"/>
  <c r="O2069" i="1"/>
  <c r="K2109" i="1"/>
  <c r="J1999" i="1"/>
  <c r="J1953" i="1"/>
  <c r="P1960" i="1"/>
  <c r="O1962" i="1"/>
  <c r="O1967" i="1"/>
  <c r="O1970" i="1"/>
  <c r="N1970" i="1"/>
  <c r="J1970" i="1"/>
  <c r="M1970" i="1"/>
  <c r="L1970" i="1"/>
  <c r="K1970" i="1"/>
  <c r="B1970" i="1"/>
  <c r="B1977" i="1"/>
  <c r="M1982" i="1"/>
  <c r="M1984" i="1"/>
  <c r="N1989" i="1"/>
  <c r="O1992" i="1"/>
  <c r="N1992" i="1"/>
  <c r="M1992" i="1"/>
  <c r="J1992" i="1"/>
  <c r="L1992" i="1"/>
  <c r="K1992" i="1"/>
  <c r="B1992" i="1"/>
  <c r="P1992" i="1"/>
  <c r="J1997" i="1"/>
  <c r="L2030" i="1"/>
  <c r="Q2054" i="1"/>
  <c r="A2058" i="1"/>
  <c r="L2060" i="1"/>
  <c r="Q2067" i="1"/>
  <c r="R2067" i="1"/>
  <c r="O2067" i="1"/>
  <c r="B2076" i="1"/>
  <c r="P2090" i="1"/>
  <c r="L2120" i="1"/>
  <c r="L2123" i="1"/>
  <c r="K2123" i="1"/>
  <c r="J2123" i="1"/>
  <c r="B2123" i="1"/>
  <c r="R2123" i="1"/>
  <c r="Q2123" i="1"/>
  <c r="P2123" i="1"/>
  <c r="R2126" i="1"/>
  <c r="P2126" i="1"/>
  <c r="M2126" i="1"/>
  <c r="Q2126" i="1"/>
  <c r="O2126" i="1"/>
  <c r="N2126" i="1"/>
  <c r="L2126" i="1"/>
  <c r="K2126" i="1"/>
  <c r="J2126" i="1"/>
  <c r="B2126" i="1"/>
  <c r="A2126" i="1"/>
  <c r="N2132" i="1"/>
  <c r="M2132" i="1"/>
  <c r="L2132" i="1"/>
  <c r="J2132" i="1"/>
  <c r="A2132" i="1"/>
  <c r="B2132" i="1"/>
  <c r="L2057" i="1"/>
  <c r="K2057" i="1"/>
  <c r="J2057" i="1"/>
  <c r="B2057" i="1"/>
  <c r="O2089" i="1"/>
  <c r="B2127" i="1"/>
  <c r="A2127" i="1"/>
  <c r="R2133" i="1"/>
  <c r="R2140" i="1"/>
  <c r="R2104" i="1"/>
  <c r="P2104" i="1"/>
  <c r="M2104" i="1"/>
  <c r="B2105" i="1"/>
  <c r="A2105" i="1"/>
  <c r="N2121" i="1"/>
  <c r="M2121" i="1"/>
  <c r="L2121" i="1"/>
  <c r="J2121" i="1"/>
  <c r="A2121" i="1"/>
  <c r="R2128" i="1"/>
  <c r="Q2128" i="1"/>
  <c r="P2128" i="1"/>
  <c r="N2128" i="1"/>
  <c r="K2128" i="1"/>
  <c r="B2140" i="1"/>
  <c r="A2000" i="1"/>
  <c r="A2020" i="1"/>
  <c r="N2022" i="1"/>
  <c r="M2022" i="1"/>
  <c r="L2022" i="1"/>
  <c r="J2022" i="1"/>
  <c r="A2040" i="1"/>
  <c r="K2056" i="1"/>
  <c r="B2061" i="1"/>
  <c r="A2061" i="1"/>
  <c r="N2077" i="1"/>
  <c r="M2077" i="1"/>
  <c r="L2077" i="1"/>
  <c r="J2077" i="1"/>
  <c r="A2077" i="1"/>
  <c r="R2084" i="1"/>
  <c r="Q2084" i="1"/>
  <c r="P2084" i="1"/>
  <c r="N2084" i="1"/>
  <c r="K2084" i="1"/>
  <c r="A2089" i="1"/>
  <c r="K2105" i="1"/>
  <c r="L2112" i="1"/>
  <c r="K2112" i="1"/>
  <c r="J2112" i="1"/>
  <c r="B2112" i="1"/>
  <c r="O2121" i="1"/>
  <c r="L2128" i="1"/>
  <c r="J2140" i="1"/>
  <c r="L2068" i="1"/>
  <c r="K2068" i="1"/>
  <c r="J2068" i="1"/>
  <c r="B2068" i="1"/>
  <c r="B2138" i="1"/>
  <c r="A2138" i="1"/>
  <c r="L2140" i="1"/>
  <c r="A1963" i="1"/>
  <c r="A1974" i="1"/>
  <c r="A1985" i="1"/>
  <c r="A1996" i="1"/>
  <c r="A2007" i="1"/>
  <c r="P2009" i="1"/>
  <c r="O2009" i="1"/>
  <c r="N2009" i="1"/>
  <c r="L2009" i="1"/>
  <c r="P2022" i="1"/>
  <c r="A2027" i="1"/>
  <c r="R2029" i="1"/>
  <c r="Q2029" i="1"/>
  <c r="P2029" i="1"/>
  <c r="N2029" i="1"/>
  <c r="A2036" i="1"/>
  <c r="J2040" i="1"/>
  <c r="B2045" i="1"/>
  <c r="N2056" i="1"/>
  <c r="L2061" i="1"/>
  <c r="M2068" i="1"/>
  <c r="P2077" i="1"/>
  <c r="A2080" i="1"/>
  <c r="R2082" i="1"/>
  <c r="P2082" i="1"/>
  <c r="M2082" i="1"/>
  <c r="M2084" i="1"/>
  <c r="A2087" i="1"/>
  <c r="J2089" i="1"/>
  <c r="N2105" i="1"/>
  <c r="O2112" i="1"/>
  <c r="R2121" i="1"/>
  <c r="R2124" i="1"/>
  <c r="O2124" i="1"/>
  <c r="A2129" i="1"/>
  <c r="L2133" i="1"/>
  <c r="J2138" i="1"/>
  <c r="M2140" i="1"/>
  <c r="L2145" i="1"/>
  <c r="K2145" i="1"/>
  <c r="J2145" i="1"/>
  <c r="B2145" i="1"/>
  <c r="A2145" i="1"/>
  <c r="N2000" i="1"/>
  <c r="M2000" i="1"/>
  <c r="L2000" i="1"/>
  <c r="J2000" i="1"/>
  <c r="P2020" i="1"/>
  <c r="O2020" i="1"/>
  <c r="N2020" i="1"/>
  <c r="L2020" i="1"/>
  <c r="B1963" i="1"/>
  <c r="B1974" i="1"/>
  <c r="B1985" i="1"/>
  <c r="P1998" i="1"/>
  <c r="O1998" i="1"/>
  <c r="N1998" i="1"/>
  <c r="L1998" i="1"/>
  <c r="O2000" i="1"/>
  <c r="A2016" i="1"/>
  <c r="R2018" i="1"/>
  <c r="Q2018" i="1"/>
  <c r="P2018" i="1"/>
  <c r="N2018" i="1"/>
  <c r="K2020" i="1"/>
  <c r="Q2022" i="1"/>
  <c r="A2025" i="1"/>
  <c r="B2036" i="1"/>
  <c r="R2038" i="1"/>
  <c r="P2038" i="1"/>
  <c r="L2040" i="1"/>
  <c r="O2056" i="1"/>
  <c r="M2061" i="1"/>
  <c r="N2068" i="1"/>
  <c r="Q2077" i="1"/>
  <c r="O2084" i="1"/>
  <c r="B2087" i="1"/>
  <c r="K2089" i="1"/>
  <c r="B2094" i="1"/>
  <c r="A2094" i="1"/>
  <c r="O2105" i="1"/>
  <c r="N2110" i="1"/>
  <c r="M2110" i="1"/>
  <c r="L2110" i="1"/>
  <c r="J2110" i="1"/>
  <c r="A2110" i="1"/>
  <c r="P2112" i="1"/>
  <c r="R2117" i="1"/>
  <c r="Q2117" i="1"/>
  <c r="P2117" i="1"/>
  <c r="N2117" i="1"/>
  <c r="K2117" i="1"/>
  <c r="M2133" i="1"/>
  <c r="K2138" i="1"/>
  <c r="N2140" i="1"/>
  <c r="R1996" i="1"/>
  <c r="P1996" i="1"/>
  <c r="N1996" i="1"/>
  <c r="P2000" i="1"/>
  <c r="R2007" i="1"/>
  <c r="Q2007" i="1"/>
  <c r="P2007" i="1"/>
  <c r="N2007" i="1"/>
  <c r="M2020" i="1"/>
  <c r="B2025" i="1"/>
  <c r="R2027" i="1"/>
  <c r="P2027" i="1"/>
  <c r="M2040" i="1"/>
  <c r="P2056" i="1"/>
  <c r="O2068" i="1"/>
  <c r="R2077" i="1"/>
  <c r="R2080" i="1"/>
  <c r="O2080" i="1"/>
  <c r="L2089" i="1"/>
  <c r="P2105" i="1"/>
  <c r="K2110" i="1"/>
  <c r="Q2112" i="1"/>
  <c r="J2117" i="1"/>
  <c r="N2133" i="1"/>
  <c r="L2138" i="1"/>
  <c r="O2140" i="1"/>
  <c r="N2145" i="1"/>
  <c r="R2150" i="1"/>
  <c r="Q2150" i="1"/>
  <c r="P2150" i="1"/>
  <c r="N2150" i="1"/>
  <c r="M2150" i="1"/>
  <c r="K2150" i="1"/>
  <c r="J2150" i="1"/>
  <c r="Q2000" i="1"/>
  <c r="A2003" i="1"/>
  <c r="R2016" i="1"/>
  <c r="P2016" i="1"/>
  <c r="Q2020" i="1"/>
  <c r="A2023" i="1"/>
  <c r="B2050" i="1"/>
  <c r="A2050" i="1"/>
  <c r="R2056" i="1"/>
  <c r="O2061" i="1"/>
  <c r="N2066" i="1"/>
  <c r="M2066" i="1"/>
  <c r="L2066" i="1"/>
  <c r="J2066" i="1"/>
  <c r="A2066" i="1"/>
  <c r="P2068" i="1"/>
  <c r="R2073" i="1"/>
  <c r="Q2073" i="1"/>
  <c r="P2073" i="1"/>
  <c r="N2073" i="1"/>
  <c r="K2073" i="1"/>
  <c r="A2078" i="1"/>
  <c r="J2080" i="1"/>
  <c r="J2087" i="1"/>
  <c r="M2089" i="1"/>
  <c r="K2094" i="1"/>
  <c r="L2101" i="1"/>
  <c r="K2101" i="1"/>
  <c r="J2101" i="1"/>
  <c r="B2101" i="1"/>
  <c r="Q2105" i="1"/>
  <c r="O2110" i="1"/>
  <c r="R2112" i="1"/>
  <c r="L2117" i="1"/>
  <c r="L2124" i="1"/>
  <c r="J2129" i="1"/>
  <c r="L2131" i="1"/>
  <c r="O2133" i="1"/>
  <c r="M2138" i="1"/>
  <c r="P2140" i="1"/>
  <c r="O2145" i="1"/>
  <c r="L2150" i="1"/>
  <c r="R2040" i="1"/>
  <c r="Q2040" i="1"/>
  <c r="P2040" i="1"/>
  <c r="N2040" i="1"/>
  <c r="K2040" i="1"/>
  <c r="K1996" i="1"/>
  <c r="M1998" i="1"/>
  <c r="R2000" i="1"/>
  <c r="B2003" i="1"/>
  <c r="R2005" i="1"/>
  <c r="P2005" i="1"/>
  <c r="K2007" i="1"/>
  <c r="Q2009" i="1"/>
  <c r="J2016" i="1"/>
  <c r="L2018" i="1"/>
  <c r="R2020" i="1"/>
  <c r="J2025" i="1"/>
  <c r="K2027" i="1"/>
  <c r="M2029" i="1"/>
  <c r="K2036" i="1"/>
  <c r="L2038" i="1"/>
  <c r="L2045" i="1"/>
  <c r="J2050" i="1"/>
  <c r="A2057" i="1"/>
  <c r="P2061" i="1"/>
  <c r="K2066" i="1"/>
  <c r="Q2068" i="1"/>
  <c r="J2073" i="1"/>
  <c r="B2078" i="1"/>
  <c r="K2080" i="1"/>
  <c r="N2082" i="1"/>
  <c r="N2089" i="1"/>
  <c r="L2094" i="1"/>
  <c r="M2101" i="1"/>
  <c r="R2105" i="1"/>
  <c r="P2110" i="1"/>
  <c r="R2115" i="1"/>
  <c r="P2115" i="1"/>
  <c r="M2115" i="1"/>
  <c r="M2117" i="1"/>
  <c r="J2122" i="1"/>
  <c r="M2124" i="1"/>
  <c r="P2133" i="1"/>
  <c r="N2138" i="1"/>
  <c r="P2145" i="1"/>
  <c r="O2150" i="1"/>
  <c r="A2143" i="1"/>
  <c r="L2042" i="1"/>
  <c r="L2053" i="1"/>
  <c r="L2064" i="1"/>
  <c r="L2075" i="1"/>
  <c r="L2086" i="1"/>
  <c r="L2097" i="1"/>
  <c r="L2108" i="1"/>
  <c r="L2119" i="1"/>
  <c r="L2130" i="1"/>
  <c r="L2141" i="1"/>
  <c r="J2143" i="1"/>
  <c r="B2004" i="1"/>
  <c r="B2015" i="1"/>
  <c r="B2026" i="1"/>
  <c r="B2037" i="1"/>
  <c r="N2042" i="1"/>
  <c r="B2048" i="1"/>
  <c r="N2053" i="1"/>
  <c r="B2059" i="1"/>
  <c r="N2064" i="1"/>
  <c r="B2070" i="1"/>
  <c r="N2075" i="1"/>
  <c r="B2081" i="1"/>
  <c r="N2086" i="1"/>
  <c r="B2092" i="1"/>
  <c r="N2097" i="1"/>
  <c r="B2103" i="1"/>
  <c r="N2108" i="1"/>
  <c r="B2114" i="1"/>
  <c r="N2119" i="1"/>
  <c r="B2125" i="1"/>
  <c r="N2130" i="1"/>
  <c r="B2136" i="1"/>
  <c r="N2141" i="1"/>
  <c r="L2143" i="1"/>
  <c r="B2147" i="1"/>
  <c r="O2042" i="1"/>
  <c r="O2053" i="1"/>
  <c r="O2064" i="1"/>
  <c r="O2075" i="1"/>
  <c r="O2086" i="1"/>
  <c r="O2097" i="1"/>
  <c r="O2108" i="1"/>
  <c r="O2119" i="1"/>
  <c r="O2130" i="1"/>
  <c r="O2141" i="1"/>
  <c r="M2143" i="1"/>
  <c r="K2833" i="1"/>
  <c r="K2818" i="1"/>
  <c r="K2813" i="1"/>
  <c r="K2811" i="1"/>
  <c r="K2831" i="1"/>
  <c r="K2816" i="1"/>
  <c r="K2819" i="1"/>
  <c r="B3021" i="1"/>
  <c r="A3021" i="1"/>
  <c r="K2839" i="1"/>
  <c r="K2836" i="1"/>
  <c r="K2821" i="1"/>
  <c r="K2857" i="1"/>
  <c r="K2834" i="1"/>
  <c r="K2829" i="1"/>
  <c r="K2852" i="1"/>
  <c r="K2844" i="1"/>
  <c r="K2826" i="1"/>
  <c r="K2854" i="1"/>
  <c r="K2846" i="1"/>
  <c r="K2849" i="1"/>
  <c r="K2841" i="1"/>
  <c r="K2823" i="1"/>
  <c r="K2828" i="1"/>
  <c r="K2810" i="1"/>
  <c r="K2851" i="1"/>
  <c r="K2843" i="1"/>
  <c r="K2825" i="1"/>
  <c r="K2856" i="1"/>
  <c r="K2835" i="1"/>
  <c r="K2817" i="1"/>
  <c r="K2830" i="1"/>
  <c r="K2812" i="1"/>
  <c r="K2853" i="1"/>
  <c r="K2845" i="1"/>
  <c r="K2827" i="1"/>
  <c r="B3020" i="1"/>
  <c r="J3020" i="1"/>
  <c r="K2848" i="1"/>
  <c r="K2840" i="1"/>
  <c r="K2822" i="1"/>
  <c r="A3020" i="1"/>
  <c r="L3020" i="1"/>
  <c r="K2837" i="1"/>
  <c r="K2814" i="1"/>
  <c r="R3019" i="1"/>
  <c r="K2832" i="1"/>
  <c r="K2855" i="1"/>
  <c r="K2847" i="1"/>
  <c r="K2809" i="1"/>
  <c r="K2824" i="1"/>
  <c r="B3019" i="1"/>
  <c r="K3020" i="1"/>
  <c r="M3020" i="1"/>
  <c r="N3020" i="1"/>
  <c r="J3021" i="1"/>
  <c r="O3021" i="1"/>
  <c r="A3025" i="1"/>
  <c r="J3024" i="1"/>
  <c r="N3026" i="1"/>
  <c r="O3024" i="1"/>
  <c r="P3019" i="1"/>
  <c r="Q3019" i="1"/>
  <c r="P3024" i="1"/>
  <c r="Q3024" i="1"/>
  <c r="R3024" i="1"/>
  <c r="J3025" i="1"/>
  <c r="K3025" i="1"/>
  <c r="L3025" i="1"/>
  <c r="M3025" i="1"/>
  <c r="B3018" i="1"/>
  <c r="K3018" i="1"/>
  <c r="O3020" i="1"/>
  <c r="J3023" i="1"/>
  <c r="N3025" i="1"/>
  <c r="A3018" i="1"/>
  <c r="L3018" i="1"/>
  <c r="P3020" i="1"/>
  <c r="K3023" i="1"/>
  <c r="O3025" i="1"/>
  <c r="M3018" i="1"/>
  <c r="Q3020" i="1"/>
  <c r="L3023" i="1"/>
  <c r="P3025" i="1"/>
  <c r="J3018" i="1"/>
  <c r="N3018" i="1"/>
  <c r="M3023" i="1"/>
  <c r="Q3025" i="1"/>
  <c r="N3023" i="1"/>
  <c r="R3025" i="1"/>
  <c r="O3018" i="1"/>
  <c r="P3018" i="1"/>
  <c r="K3021" i="1"/>
  <c r="O3023" i="1"/>
  <c r="J3026" i="1"/>
  <c r="B3026" i="1"/>
  <c r="Q3018" i="1"/>
  <c r="L3021" i="1"/>
  <c r="P3023" i="1"/>
  <c r="K3026" i="1"/>
  <c r="A3026" i="1"/>
  <c r="M3021" i="1"/>
  <c r="Q3023" i="1"/>
  <c r="L3026" i="1"/>
  <c r="J3019" i="1"/>
  <c r="N3021" i="1"/>
  <c r="R3023" i="1"/>
  <c r="M3026" i="1"/>
  <c r="B3024" i="1"/>
  <c r="L3019" i="1"/>
  <c r="P3021" i="1"/>
  <c r="K3024" i="1"/>
  <c r="O3026" i="1"/>
  <c r="A3024" i="1"/>
  <c r="M3019" i="1"/>
  <c r="Q3021" i="1"/>
  <c r="L3024" i="1"/>
  <c r="P3026" i="1"/>
  <c r="B3023" i="1"/>
  <c r="N3019" i="1"/>
  <c r="M3024" i="1"/>
  <c r="Q3026" i="1"/>
  <c r="A3019" i="1"/>
  <c r="K3019" i="1"/>
  <c r="J147" i="19"/>
  <c r="K147" i="19"/>
  <c r="J531" i="1" l="1"/>
  <c r="K531" i="1"/>
  <c r="L531" i="1"/>
  <c r="M531" i="1"/>
  <c r="N531" i="1"/>
  <c r="O531" i="1"/>
  <c r="P531" i="1"/>
  <c r="Q531" i="1"/>
  <c r="R531" i="1"/>
  <c r="A531" i="1"/>
  <c r="A558" i="1"/>
  <c r="J558" i="1"/>
  <c r="K558" i="1"/>
  <c r="L558" i="1"/>
  <c r="M558" i="1"/>
  <c r="N558" i="1"/>
  <c r="O558" i="1"/>
  <c r="P558" i="1"/>
  <c r="J660" i="1" l="1"/>
  <c r="K660" i="1"/>
  <c r="L660" i="1"/>
  <c r="M660" i="1"/>
  <c r="N660" i="1"/>
  <c r="O660" i="1"/>
  <c r="P660" i="1"/>
  <c r="Q660" i="1"/>
  <c r="R660" i="1"/>
  <c r="J686" i="1"/>
  <c r="K686" i="1"/>
  <c r="L686" i="1"/>
  <c r="M686" i="1"/>
  <c r="N686" i="1"/>
  <c r="O686" i="1"/>
  <c r="P686" i="1"/>
  <c r="Q686" i="1"/>
  <c r="R686" i="1"/>
  <c r="J690" i="1"/>
  <c r="K690" i="1"/>
  <c r="L690" i="1"/>
  <c r="M690" i="1"/>
  <c r="N690" i="1"/>
  <c r="O690" i="1"/>
  <c r="P690" i="1"/>
  <c r="Q690" i="1"/>
  <c r="R690" i="1"/>
  <c r="J694" i="1"/>
  <c r="K694" i="1"/>
  <c r="L694" i="1"/>
  <c r="M694" i="1"/>
  <c r="N694" i="1"/>
  <c r="O694" i="1"/>
  <c r="P694" i="1"/>
  <c r="Q694" i="1"/>
  <c r="R694" i="1"/>
  <c r="J944" i="1"/>
  <c r="K944" i="1"/>
  <c r="L944" i="1"/>
  <c r="M944" i="1"/>
  <c r="N944" i="1"/>
  <c r="O944" i="1"/>
  <c r="P944" i="1"/>
  <c r="Q944" i="1"/>
  <c r="R944" i="1"/>
  <c r="J1194" i="1"/>
  <c r="K1194" i="1"/>
  <c r="L1194" i="1"/>
  <c r="M1194" i="1"/>
  <c r="N1194" i="1"/>
  <c r="O1194" i="1"/>
  <c r="P1194" i="1"/>
  <c r="Q1194" i="1"/>
  <c r="R1194" i="1"/>
  <c r="J1195" i="1"/>
  <c r="K1195" i="1"/>
  <c r="L1195" i="1"/>
  <c r="M1195" i="1"/>
  <c r="N1195" i="1"/>
  <c r="O1195" i="1"/>
  <c r="P1195" i="1"/>
  <c r="Q1195" i="1"/>
  <c r="R1195" i="1"/>
  <c r="J1196" i="1"/>
  <c r="K1196" i="1"/>
  <c r="L1196" i="1"/>
  <c r="M1196" i="1"/>
  <c r="N1196" i="1"/>
  <c r="O1196" i="1"/>
  <c r="P1196" i="1"/>
  <c r="Q1196" i="1"/>
  <c r="R1196" i="1"/>
  <c r="J1197" i="1"/>
  <c r="K1197" i="1"/>
  <c r="L1197" i="1"/>
  <c r="M1197" i="1"/>
  <c r="N1197" i="1"/>
  <c r="O1197" i="1"/>
  <c r="P1197" i="1"/>
  <c r="Q1197" i="1"/>
  <c r="R1197" i="1"/>
  <c r="J1198" i="1"/>
  <c r="K1198" i="1"/>
  <c r="L1198" i="1"/>
  <c r="M1198" i="1"/>
  <c r="N1198" i="1"/>
  <c r="O1198" i="1"/>
  <c r="P1198" i="1"/>
  <c r="Q1198" i="1"/>
  <c r="R1198" i="1"/>
  <c r="J1201" i="1"/>
  <c r="K1201" i="1"/>
  <c r="L1201" i="1"/>
  <c r="M1201" i="1"/>
  <c r="N1201" i="1"/>
  <c r="O1201" i="1"/>
  <c r="P1201" i="1"/>
  <c r="Q1201" i="1"/>
  <c r="R1201" i="1"/>
  <c r="J1701" i="1"/>
  <c r="K1701" i="1"/>
  <c r="L1701" i="1"/>
  <c r="M1701" i="1"/>
  <c r="N1701" i="1"/>
  <c r="O1701" i="1"/>
  <c r="P1701" i="1"/>
  <c r="Q1701" i="1"/>
  <c r="R1701" i="1"/>
  <c r="J2226" i="1"/>
  <c r="K2226" i="1"/>
  <c r="L2226" i="1"/>
  <c r="M2226" i="1"/>
  <c r="N2226" i="1"/>
  <c r="O2226" i="1"/>
  <c r="P2226" i="1"/>
  <c r="Q2226" i="1"/>
  <c r="R2226" i="1"/>
  <c r="J2476" i="1"/>
  <c r="K2476" i="1"/>
  <c r="L2476" i="1"/>
  <c r="M2476" i="1"/>
  <c r="N2476" i="1"/>
  <c r="O2476" i="1"/>
  <c r="P2476" i="1"/>
  <c r="Q2476" i="1"/>
  <c r="R2476" i="1"/>
  <c r="J2479" i="1"/>
  <c r="K2479" i="1"/>
  <c r="L2479" i="1"/>
  <c r="M2479" i="1"/>
  <c r="N2479" i="1"/>
  <c r="O2479" i="1"/>
  <c r="P2479" i="1"/>
  <c r="Q2479" i="1"/>
  <c r="R2479" i="1"/>
  <c r="J2483" i="1"/>
  <c r="K2483" i="1"/>
  <c r="L2483" i="1"/>
  <c r="M2483" i="1"/>
  <c r="N2483" i="1"/>
  <c r="O2483" i="1"/>
  <c r="P2483" i="1"/>
  <c r="Q2483" i="1"/>
  <c r="R2483" i="1"/>
  <c r="J2487" i="1"/>
  <c r="K2487" i="1"/>
  <c r="L2487" i="1"/>
  <c r="M2487" i="1"/>
  <c r="N2487" i="1"/>
  <c r="O2487" i="1"/>
  <c r="P2487" i="1"/>
  <c r="Q2487" i="1"/>
  <c r="R2487" i="1"/>
  <c r="J2488" i="1"/>
  <c r="K2488" i="1"/>
  <c r="L2488" i="1"/>
  <c r="M2488" i="1"/>
  <c r="N2488" i="1"/>
  <c r="O2488" i="1"/>
  <c r="P2488" i="1"/>
  <c r="Q2488" i="1"/>
  <c r="R2488" i="1"/>
  <c r="J2506" i="1"/>
  <c r="K2506" i="1"/>
  <c r="L2506" i="1"/>
  <c r="M2506" i="1"/>
  <c r="N2506" i="1"/>
  <c r="O2506" i="1"/>
  <c r="P2506" i="1"/>
  <c r="Q2506" i="1"/>
  <c r="R2506" i="1"/>
  <c r="J2515" i="1"/>
  <c r="K2515" i="1"/>
  <c r="L2515" i="1"/>
  <c r="M2515" i="1"/>
  <c r="N2515" i="1"/>
  <c r="O2515" i="1"/>
  <c r="P2515" i="1"/>
  <c r="Q2515" i="1"/>
  <c r="R2515" i="1"/>
  <c r="J2516" i="1"/>
  <c r="K2516" i="1"/>
  <c r="L2516" i="1"/>
  <c r="M2516" i="1"/>
  <c r="N2516" i="1"/>
  <c r="O2516" i="1"/>
  <c r="P2516" i="1"/>
  <c r="Q2516" i="1"/>
  <c r="R2516" i="1"/>
  <c r="J2517" i="1"/>
  <c r="K2517" i="1"/>
  <c r="L2517" i="1"/>
  <c r="M2517" i="1"/>
  <c r="N2517" i="1"/>
  <c r="O2517" i="1"/>
  <c r="P2517" i="1"/>
  <c r="Q2517" i="1"/>
  <c r="R2517" i="1"/>
  <c r="J2518" i="1"/>
  <c r="K2518" i="1"/>
  <c r="L2518" i="1"/>
  <c r="M2518" i="1"/>
  <c r="N2518" i="1"/>
  <c r="O2518" i="1"/>
  <c r="P2518" i="1"/>
  <c r="Q2518" i="1"/>
  <c r="R2518" i="1"/>
  <c r="J2519" i="1"/>
  <c r="K2519" i="1"/>
  <c r="L2519" i="1"/>
  <c r="M2519" i="1"/>
  <c r="N2519" i="1"/>
  <c r="O2519" i="1"/>
  <c r="P2519" i="1"/>
  <c r="Q2519" i="1"/>
  <c r="R2519" i="1"/>
  <c r="J2520" i="1"/>
  <c r="K2520" i="1"/>
  <c r="L2520" i="1"/>
  <c r="M2520" i="1"/>
  <c r="N2520" i="1"/>
  <c r="O2520" i="1"/>
  <c r="P2520" i="1"/>
  <c r="Q2520" i="1"/>
  <c r="R2520" i="1"/>
  <c r="J2521" i="1"/>
  <c r="K2521" i="1"/>
  <c r="L2521" i="1"/>
  <c r="M2521" i="1"/>
  <c r="N2521" i="1"/>
  <c r="O2521" i="1"/>
  <c r="P2521" i="1"/>
  <c r="Q2521" i="1"/>
  <c r="R2521" i="1"/>
  <c r="J2522" i="1"/>
  <c r="K2522" i="1"/>
  <c r="L2522" i="1"/>
  <c r="M2522" i="1"/>
  <c r="N2522" i="1"/>
  <c r="O2522" i="1"/>
  <c r="P2522" i="1"/>
  <c r="Q2522" i="1"/>
  <c r="R2522" i="1"/>
  <c r="J2523" i="1"/>
  <c r="K2523" i="1"/>
  <c r="L2523" i="1"/>
  <c r="M2523" i="1"/>
  <c r="N2523" i="1"/>
  <c r="O2523" i="1"/>
  <c r="P2523" i="1"/>
  <c r="Q2523" i="1"/>
  <c r="R2523" i="1"/>
  <c r="J2524" i="1"/>
  <c r="K2524" i="1"/>
  <c r="L2524" i="1"/>
  <c r="M2524" i="1"/>
  <c r="N2524" i="1"/>
  <c r="O2524" i="1"/>
  <c r="P2524" i="1"/>
  <c r="Q2524" i="1"/>
  <c r="R2524" i="1"/>
  <c r="J2525" i="1"/>
  <c r="K2525" i="1"/>
  <c r="L2525" i="1"/>
  <c r="M2525" i="1"/>
  <c r="N2525" i="1"/>
  <c r="O2525" i="1"/>
  <c r="P2525" i="1"/>
  <c r="Q2525" i="1"/>
  <c r="R2525" i="1"/>
  <c r="J2526" i="1"/>
  <c r="K2526" i="1"/>
  <c r="L2526" i="1"/>
  <c r="M2526" i="1"/>
  <c r="N2526" i="1"/>
  <c r="O2526" i="1"/>
  <c r="P2526" i="1"/>
  <c r="Q2526" i="1"/>
  <c r="R2526" i="1"/>
  <c r="J2527" i="1"/>
  <c r="K2527" i="1"/>
  <c r="L2527" i="1"/>
  <c r="M2527" i="1"/>
  <c r="N2527" i="1"/>
  <c r="O2527" i="1"/>
  <c r="P2527" i="1"/>
  <c r="Q2527" i="1"/>
  <c r="R2527" i="1"/>
  <c r="J2535" i="1"/>
  <c r="K2535" i="1"/>
  <c r="L2535" i="1"/>
  <c r="M2535" i="1"/>
  <c r="N2535" i="1"/>
  <c r="P2535" i="1"/>
  <c r="Q2535" i="1"/>
  <c r="R2535" i="1"/>
  <c r="J2541" i="1"/>
  <c r="K2541" i="1"/>
  <c r="L2541" i="1"/>
  <c r="M2541" i="1"/>
  <c r="N2541" i="1"/>
  <c r="O2541" i="1"/>
  <c r="P2541" i="1"/>
  <c r="Q2541" i="1"/>
  <c r="R2541" i="1"/>
  <c r="J2562" i="1"/>
  <c r="K2562" i="1"/>
  <c r="L2562" i="1"/>
  <c r="M2562" i="1"/>
  <c r="N2562" i="1"/>
  <c r="O2562" i="1"/>
  <c r="P2562" i="1"/>
  <c r="Q2562" i="1"/>
  <c r="R2562" i="1"/>
  <c r="J2587" i="1"/>
  <c r="K2587" i="1"/>
  <c r="L2587" i="1"/>
  <c r="M2587" i="1"/>
  <c r="N2587" i="1"/>
  <c r="O2587" i="1"/>
  <c r="P2587" i="1"/>
  <c r="Q2587" i="1"/>
  <c r="R2587" i="1"/>
  <c r="J2588" i="1"/>
  <c r="K2588" i="1"/>
  <c r="L2588" i="1"/>
  <c r="M2588" i="1"/>
  <c r="N2588" i="1"/>
  <c r="O2588" i="1"/>
  <c r="P2588" i="1"/>
  <c r="Q2588" i="1"/>
  <c r="R2588" i="1"/>
  <c r="J2591" i="1"/>
  <c r="K2591" i="1"/>
  <c r="L2591" i="1"/>
  <c r="M2591" i="1"/>
  <c r="N2591" i="1"/>
  <c r="O2591" i="1"/>
  <c r="P2591" i="1"/>
  <c r="Q2591" i="1"/>
  <c r="R2591" i="1"/>
  <c r="J2603" i="1"/>
  <c r="K2603" i="1"/>
  <c r="L2603" i="1"/>
  <c r="M2603" i="1"/>
  <c r="N2603" i="1"/>
  <c r="O2603" i="1"/>
  <c r="P2603" i="1"/>
  <c r="Q2603" i="1"/>
  <c r="R2603" i="1"/>
  <c r="J2618" i="1"/>
  <c r="K2618" i="1"/>
  <c r="L2618" i="1"/>
  <c r="M2618" i="1"/>
  <c r="N2618" i="1"/>
  <c r="O2618" i="1"/>
  <c r="P2618" i="1"/>
  <c r="Q2618" i="1"/>
  <c r="R2618" i="1"/>
  <c r="J2754" i="1"/>
  <c r="K2754" i="1"/>
  <c r="L2754" i="1"/>
  <c r="M2754" i="1"/>
  <c r="N2754" i="1"/>
  <c r="O2754" i="1"/>
  <c r="P2754" i="1"/>
  <c r="Q2754" i="1"/>
  <c r="R2754" i="1"/>
  <c r="J2755" i="1"/>
  <c r="K2755" i="1"/>
  <c r="L2755" i="1"/>
  <c r="M2755" i="1"/>
  <c r="N2755" i="1"/>
  <c r="O2755" i="1"/>
  <c r="P2755" i="1"/>
  <c r="Q2755" i="1"/>
  <c r="R2755" i="1"/>
  <c r="J2756" i="1"/>
  <c r="K2756" i="1"/>
  <c r="L2756" i="1"/>
  <c r="M2756" i="1"/>
  <c r="N2756" i="1"/>
  <c r="O2756" i="1"/>
  <c r="P2756" i="1"/>
  <c r="Q2756" i="1"/>
  <c r="R2756" i="1"/>
  <c r="J2757" i="1"/>
  <c r="K2757" i="1"/>
  <c r="L2757" i="1"/>
  <c r="M2757" i="1"/>
  <c r="N2757" i="1"/>
  <c r="O2757" i="1"/>
  <c r="P2757" i="1"/>
  <c r="Q2757" i="1"/>
  <c r="R2757" i="1"/>
  <c r="K2763" i="1"/>
  <c r="K2764" i="1"/>
  <c r="K2788" i="1"/>
  <c r="K2888" i="1"/>
  <c r="J2907" i="1"/>
  <c r="K2907" i="1"/>
  <c r="L2907" i="1"/>
  <c r="M2907" i="1"/>
  <c r="N2907" i="1"/>
  <c r="O2907" i="1"/>
  <c r="P2907" i="1"/>
  <c r="Q2907" i="1"/>
  <c r="R2907" i="1"/>
  <c r="J2908" i="1"/>
  <c r="K2908" i="1"/>
  <c r="L2908" i="1"/>
  <c r="M2908" i="1"/>
  <c r="N2908" i="1"/>
  <c r="O2908" i="1"/>
  <c r="P2908" i="1"/>
  <c r="Q2908" i="1"/>
  <c r="R2908" i="1"/>
  <c r="J2909" i="1"/>
  <c r="K2909" i="1"/>
  <c r="L2909" i="1"/>
  <c r="M2909" i="1"/>
  <c r="N2909" i="1"/>
  <c r="O2909" i="1"/>
  <c r="P2909" i="1"/>
  <c r="Q2909" i="1"/>
  <c r="R2909" i="1"/>
  <c r="K2915" i="1"/>
  <c r="K2916" i="1"/>
  <c r="K2940" i="1"/>
  <c r="K2965" i="1"/>
  <c r="J2972" i="1"/>
  <c r="K2972" i="1"/>
  <c r="L2972" i="1"/>
  <c r="M2972" i="1"/>
  <c r="N2972" i="1"/>
  <c r="O2972" i="1"/>
  <c r="P2972" i="1"/>
  <c r="Q2972" i="1"/>
  <c r="R2972" i="1"/>
  <c r="J2977" i="1"/>
  <c r="K2977" i="1"/>
  <c r="L2977" i="1"/>
  <c r="M2977" i="1"/>
  <c r="N2977" i="1"/>
  <c r="O2977" i="1"/>
  <c r="R2977" i="1"/>
  <c r="J2982" i="1"/>
  <c r="K2982" i="1"/>
  <c r="L2982" i="1"/>
  <c r="M2982" i="1"/>
  <c r="N2982" i="1"/>
  <c r="O2982" i="1"/>
  <c r="R2982" i="1"/>
  <c r="A660" i="1"/>
  <c r="A686" i="1"/>
  <c r="A690" i="1"/>
  <c r="A694" i="1"/>
  <c r="A944" i="1"/>
  <c r="A1194" i="1"/>
  <c r="A1195" i="1"/>
  <c r="A1196" i="1"/>
  <c r="A1197" i="1"/>
  <c r="A1198" i="1"/>
  <c r="A1201" i="1"/>
  <c r="A1701" i="1"/>
  <c r="A2226" i="1"/>
  <c r="A2476" i="1"/>
  <c r="A2479" i="1"/>
  <c r="A2483" i="1"/>
  <c r="A2487" i="1"/>
  <c r="A2488" i="1"/>
  <c r="A2506" i="1"/>
  <c r="A2515" i="1"/>
  <c r="A2516" i="1"/>
  <c r="A2517" i="1"/>
  <c r="A2518" i="1"/>
  <c r="A2519" i="1"/>
  <c r="A2520" i="1"/>
  <c r="A2521" i="1"/>
  <c r="A2522" i="1"/>
  <c r="A2523" i="1"/>
  <c r="A2524" i="1"/>
  <c r="A2525" i="1"/>
  <c r="A2526" i="1"/>
  <c r="A2527" i="1"/>
  <c r="A2535" i="1"/>
  <c r="A2541" i="1"/>
  <c r="A2562" i="1"/>
  <c r="A2587" i="1"/>
  <c r="A2588" i="1"/>
  <c r="A2591" i="1"/>
  <c r="A2603" i="1"/>
  <c r="A2618" i="1"/>
  <c r="A2754" i="1"/>
  <c r="A2755" i="1"/>
  <c r="A2756" i="1"/>
  <c r="A2757" i="1"/>
  <c r="A2907" i="1"/>
  <c r="A2908" i="1"/>
  <c r="A2909" i="1"/>
  <c r="A2972" i="1"/>
  <c r="A2977" i="1"/>
  <c r="A2982" i="1"/>
  <c r="A2987" i="1"/>
  <c r="A2992" i="1"/>
  <c r="A2997" i="1"/>
  <c r="A3002" i="1"/>
  <c r="A3007" i="1"/>
  <c r="A3012" i="1"/>
  <c r="A3032" i="1"/>
  <c r="A3037" i="1"/>
  <c r="A3042" i="1"/>
  <c r="A3043" i="1"/>
  <c r="C692" i="1" l="1"/>
  <c r="B692" i="1" s="1"/>
  <c r="C693" i="1"/>
  <c r="B693" i="1" s="1"/>
  <c r="C691" i="1"/>
  <c r="B691" i="1" s="1"/>
  <c r="R634" i="1"/>
  <c r="Q634" i="1"/>
  <c r="P634" i="1"/>
  <c r="O634" i="1"/>
  <c r="N634" i="1"/>
  <c r="M634" i="1"/>
  <c r="L634" i="1"/>
  <c r="K634" i="1"/>
  <c r="J634" i="1"/>
  <c r="A634" i="1"/>
  <c r="P557" i="1"/>
  <c r="O557" i="1"/>
  <c r="N557" i="1"/>
  <c r="M557" i="1"/>
  <c r="L557" i="1"/>
  <c r="K557" i="1"/>
  <c r="J557" i="1"/>
  <c r="A557" i="1"/>
  <c r="P691" i="1" l="1"/>
  <c r="K691" i="1"/>
  <c r="L691" i="1"/>
  <c r="M691" i="1"/>
  <c r="N691" i="1"/>
  <c r="O691" i="1"/>
  <c r="J691" i="1"/>
  <c r="Q691" i="1"/>
  <c r="R691" i="1"/>
  <c r="A691" i="1"/>
  <c r="N693" i="1"/>
  <c r="Q693" i="1"/>
  <c r="J693" i="1"/>
  <c r="R693" i="1"/>
  <c r="K693" i="1"/>
  <c r="L693" i="1"/>
  <c r="M693" i="1"/>
  <c r="P693" i="1"/>
  <c r="O693" i="1"/>
  <c r="A693" i="1"/>
  <c r="O692" i="1"/>
  <c r="J692" i="1"/>
  <c r="R692" i="1"/>
  <c r="K692" i="1"/>
  <c r="L692" i="1"/>
  <c r="M692" i="1"/>
  <c r="N692" i="1"/>
  <c r="P692" i="1"/>
  <c r="Q692" i="1"/>
  <c r="A692" i="1"/>
  <c r="R381" i="1"/>
  <c r="Q381" i="1"/>
  <c r="P381" i="1"/>
  <c r="O381" i="1"/>
  <c r="N381" i="1"/>
  <c r="M381" i="1"/>
  <c r="L381" i="1"/>
  <c r="K381" i="1"/>
  <c r="J381" i="1"/>
  <c r="A381" i="1"/>
  <c r="A382" i="1"/>
  <c r="C2490" i="1"/>
  <c r="B2490" i="1" s="1"/>
  <c r="C2491" i="1"/>
  <c r="B2491" i="1" s="1"/>
  <c r="C2492" i="1"/>
  <c r="B2492" i="1" s="1"/>
  <c r="C2493" i="1"/>
  <c r="B2493" i="1" s="1"/>
  <c r="C2494" i="1"/>
  <c r="B2494" i="1" s="1"/>
  <c r="C2495" i="1"/>
  <c r="B2495" i="1" s="1"/>
  <c r="C2496" i="1"/>
  <c r="B2496" i="1" s="1"/>
  <c r="C2497" i="1"/>
  <c r="B2497" i="1" s="1"/>
  <c r="C2498" i="1"/>
  <c r="B2498" i="1" s="1"/>
  <c r="C2499" i="1"/>
  <c r="B2499" i="1" s="1"/>
  <c r="C2500" i="1"/>
  <c r="B2500" i="1" s="1"/>
  <c r="C2501" i="1"/>
  <c r="B2501" i="1" s="1"/>
  <c r="C2502" i="1"/>
  <c r="B2502" i="1" s="1"/>
  <c r="C2503" i="1"/>
  <c r="B2503" i="1" s="1"/>
  <c r="C2504" i="1"/>
  <c r="B2504" i="1" s="1"/>
  <c r="C2505" i="1"/>
  <c r="B2505" i="1" s="1"/>
  <c r="C2489" i="1"/>
  <c r="B2489" i="1" s="1"/>
  <c r="J2505" i="1" l="1"/>
  <c r="R2505" i="1"/>
  <c r="K2505" i="1"/>
  <c r="L2505" i="1"/>
  <c r="M2505" i="1"/>
  <c r="N2505" i="1"/>
  <c r="O2505" i="1"/>
  <c r="P2505" i="1"/>
  <c r="Q2505" i="1"/>
  <c r="A2505" i="1"/>
  <c r="O2492" i="1"/>
  <c r="P2492" i="1"/>
  <c r="Q2492" i="1"/>
  <c r="J2492" i="1"/>
  <c r="R2492" i="1"/>
  <c r="K2492" i="1"/>
  <c r="L2492" i="1"/>
  <c r="M2492" i="1"/>
  <c r="N2492" i="1"/>
  <c r="A2492" i="1"/>
  <c r="P2499" i="1"/>
  <c r="Q2499" i="1"/>
  <c r="J2499" i="1"/>
  <c r="R2499" i="1"/>
  <c r="K2499" i="1"/>
  <c r="L2499" i="1"/>
  <c r="M2499" i="1"/>
  <c r="N2499" i="1"/>
  <c r="O2499" i="1"/>
  <c r="A2499" i="1"/>
  <c r="P2491" i="1"/>
  <c r="Q2491" i="1"/>
  <c r="J2491" i="1"/>
  <c r="R2491" i="1"/>
  <c r="K2491" i="1"/>
  <c r="L2491" i="1"/>
  <c r="M2491" i="1"/>
  <c r="N2491" i="1"/>
  <c r="O2491" i="1"/>
  <c r="A2491" i="1"/>
  <c r="K2504" i="1"/>
  <c r="L2504" i="1"/>
  <c r="M2504" i="1"/>
  <c r="N2504" i="1"/>
  <c r="O2504" i="1"/>
  <c r="P2504" i="1"/>
  <c r="R2504" i="1"/>
  <c r="J2504" i="1"/>
  <c r="A2504" i="1"/>
  <c r="Q2504" i="1"/>
  <c r="K2496" i="1"/>
  <c r="L2496" i="1"/>
  <c r="M2496" i="1"/>
  <c r="N2496" i="1"/>
  <c r="O2496" i="1"/>
  <c r="P2496" i="1"/>
  <c r="J2496" i="1"/>
  <c r="Q2496" i="1"/>
  <c r="R2496" i="1"/>
  <c r="A2496" i="1"/>
  <c r="L2503" i="1"/>
  <c r="M2503" i="1"/>
  <c r="N2503" i="1"/>
  <c r="O2503" i="1"/>
  <c r="P2503" i="1"/>
  <c r="Q2503" i="1"/>
  <c r="J2503" i="1"/>
  <c r="K2503" i="1"/>
  <c r="R2503" i="1"/>
  <c r="A2503" i="1"/>
  <c r="L2495" i="1"/>
  <c r="M2495" i="1"/>
  <c r="N2495" i="1"/>
  <c r="O2495" i="1"/>
  <c r="P2495" i="1"/>
  <c r="Q2495" i="1"/>
  <c r="J2495" i="1"/>
  <c r="K2495" i="1"/>
  <c r="R2495" i="1"/>
  <c r="A2495" i="1"/>
  <c r="M2502" i="1"/>
  <c r="N2502" i="1"/>
  <c r="O2502" i="1"/>
  <c r="P2502" i="1"/>
  <c r="Q2502" i="1"/>
  <c r="J2502" i="1"/>
  <c r="R2502" i="1"/>
  <c r="K2502" i="1"/>
  <c r="L2502" i="1"/>
  <c r="A2502" i="1"/>
  <c r="M2494" i="1"/>
  <c r="N2494" i="1"/>
  <c r="O2494" i="1"/>
  <c r="P2494" i="1"/>
  <c r="Q2494" i="1"/>
  <c r="J2494" i="1"/>
  <c r="R2494" i="1"/>
  <c r="K2494" i="1"/>
  <c r="L2494" i="1"/>
  <c r="A2494" i="1"/>
  <c r="J2489" i="1"/>
  <c r="R2489" i="1"/>
  <c r="K2489" i="1"/>
  <c r="L2489" i="1"/>
  <c r="M2489" i="1"/>
  <c r="N2489" i="1"/>
  <c r="O2489" i="1"/>
  <c r="P2489" i="1"/>
  <c r="Q2489" i="1"/>
  <c r="A2489" i="1"/>
  <c r="Q2498" i="1"/>
  <c r="J2498" i="1"/>
  <c r="R2498" i="1"/>
  <c r="K2498" i="1"/>
  <c r="L2498" i="1"/>
  <c r="M2498" i="1"/>
  <c r="N2498" i="1"/>
  <c r="O2498" i="1"/>
  <c r="P2498" i="1"/>
  <c r="A2498" i="1"/>
  <c r="Q2490" i="1"/>
  <c r="J2490" i="1"/>
  <c r="R2490" i="1"/>
  <c r="K2490" i="1"/>
  <c r="L2490" i="1"/>
  <c r="M2490" i="1"/>
  <c r="N2490" i="1"/>
  <c r="O2490" i="1"/>
  <c r="P2490" i="1"/>
  <c r="A2490" i="1"/>
  <c r="J2497" i="1"/>
  <c r="R2497" i="1"/>
  <c r="K2497" i="1"/>
  <c r="L2497" i="1"/>
  <c r="M2497" i="1"/>
  <c r="N2497" i="1"/>
  <c r="O2497" i="1"/>
  <c r="P2497" i="1"/>
  <c r="Q2497" i="1"/>
  <c r="A2497" i="1"/>
  <c r="N2501" i="1"/>
  <c r="O2501" i="1"/>
  <c r="P2501" i="1"/>
  <c r="Q2501" i="1"/>
  <c r="J2501" i="1"/>
  <c r="R2501" i="1"/>
  <c r="K2501" i="1"/>
  <c r="L2501" i="1"/>
  <c r="M2501" i="1"/>
  <c r="A2501" i="1"/>
  <c r="N2493" i="1"/>
  <c r="O2493" i="1"/>
  <c r="P2493" i="1"/>
  <c r="Q2493" i="1"/>
  <c r="J2493" i="1"/>
  <c r="R2493" i="1"/>
  <c r="K2493" i="1"/>
  <c r="L2493" i="1"/>
  <c r="M2493" i="1"/>
  <c r="A2493" i="1"/>
  <c r="O2500" i="1"/>
  <c r="P2500" i="1"/>
  <c r="Q2500" i="1"/>
  <c r="J2500" i="1"/>
  <c r="R2500" i="1"/>
  <c r="K2500" i="1"/>
  <c r="L2500" i="1"/>
  <c r="M2500" i="1"/>
  <c r="N2500" i="1"/>
  <c r="A2500" i="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C2449" i="1"/>
  <c r="B2449" i="1" s="1"/>
  <c r="C2448" i="1"/>
  <c r="B2448" i="1" s="1"/>
  <c r="C2447" i="1"/>
  <c r="B2447" i="1" s="1"/>
  <c r="C2446" i="1"/>
  <c r="B2446" i="1" s="1"/>
  <c r="C2445" i="1"/>
  <c r="B2445" i="1" s="1"/>
  <c r="C2444" i="1"/>
  <c r="B2444" i="1" s="1"/>
  <c r="C2443" i="1"/>
  <c r="B2443" i="1" s="1"/>
  <c r="C2442" i="1"/>
  <c r="B2442" i="1" s="1"/>
  <c r="C2441" i="1"/>
  <c r="B2441" i="1" s="1"/>
  <c r="C2440" i="1"/>
  <c r="B2440" i="1" s="1"/>
  <c r="C2439" i="1"/>
  <c r="B2439" i="1" s="1"/>
  <c r="C2438" i="1"/>
  <c r="B2438" i="1" s="1"/>
  <c r="C2437" i="1"/>
  <c r="B2437" i="1" s="1"/>
  <c r="C2436" i="1"/>
  <c r="B2436" i="1" s="1"/>
  <c r="C2435" i="1"/>
  <c r="B2435" i="1" s="1"/>
  <c r="C2434" i="1"/>
  <c r="B2434" i="1" s="1"/>
  <c r="C2433" i="1"/>
  <c r="B2433" i="1" s="1"/>
  <c r="C2432" i="1"/>
  <c r="B2432" i="1" s="1"/>
  <c r="C2431" i="1"/>
  <c r="B2431" i="1" s="1"/>
  <c r="C2430" i="1"/>
  <c r="B2430" i="1" s="1"/>
  <c r="C2429" i="1"/>
  <c r="B2429" i="1" s="1"/>
  <c r="C2428" i="1"/>
  <c r="B2428" i="1" s="1"/>
  <c r="C2427" i="1"/>
  <c r="B2427" i="1" s="1"/>
  <c r="C2426" i="1"/>
  <c r="B2426" i="1" s="1"/>
  <c r="C2425" i="1"/>
  <c r="B2425" i="1" s="1"/>
  <c r="C2424" i="1"/>
  <c r="B2424" i="1" s="1"/>
  <c r="C2423" i="1"/>
  <c r="B2423" i="1" s="1"/>
  <c r="C2422" i="1"/>
  <c r="B2422" i="1" s="1"/>
  <c r="C2421" i="1"/>
  <c r="B2421" i="1" s="1"/>
  <c r="C2420" i="1"/>
  <c r="B2420" i="1" s="1"/>
  <c r="C2419" i="1"/>
  <c r="B2419" i="1" s="1"/>
  <c r="C2418" i="1"/>
  <c r="B2418" i="1" s="1"/>
  <c r="C2417" i="1"/>
  <c r="B2417" i="1" s="1"/>
  <c r="C2416" i="1"/>
  <c r="B2416" i="1" s="1"/>
  <c r="C2415" i="1"/>
  <c r="B2415" i="1" s="1"/>
  <c r="C2414" i="1"/>
  <c r="B2414" i="1" s="1"/>
  <c r="C2413" i="1"/>
  <c r="B2413" i="1" s="1"/>
  <c r="C2412" i="1"/>
  <c r="B2412" i="1" s="1"/>
  <c r="C2411" i="1"/>
  <c r="B2411" i="1" s="1"/>
  <c r="C2410" i="1"/>
  <c r="B2410" i="1" s="1"/>
  <c r="C2409" i="1"/>
  <c r="B2409" i="1" s="1"/>
  <c r="C2408" i="1"/>
  <c r="B2408" i="1" s="1"/>
  <c r="C2407" i="1"/>
  <c r="B2407" i="1" s="1"/>
  <c r="C2406" i="1"/>
  <c r="B2406" i="1" s="1"/>
  <c r="C2405" i="1"/>
  <c r="B2405" i="1" s="1"/>
  <c r="C2404" i="1"/>
  <c r="B2404" i="1" s="1"/>
  <c r="C2403" i="1"/>
  <c r="B2403" i="1" s="1"/>
  <c r="C2402" i="1"/>
  <c r="B2402" i="1" s="1"/>
  <c r="C2401" i="1"/>
  <c r="B2401" i="1" s="1"/>
  <c r="C2400" i="1"/>
  <c r="B2400" i="1" s="1"/>
  <c r="C2399" i="1"/>
  <c r="B2399" i="1" s="1"/>
  <c r="C2398" i="1"/>
  <c r="B2398" i="1" s="1"/>
  <c r="C2397" i="1"/>
  <c r="B2397" i="1" s="1"/>
  <c r="C2396" i="1"/>
  <c r="B2396" i="1" s="1"/>
  <c r="C2395" i="1"/>
  <c r="B2395" i="1" s="1"/>
  <c r="C2394" i="1"/>
  <c r="B2394" i="1" s="1"/>
  <c r="C2393" i="1"/>
  <c r="B2393" i="1" s="1"/>
  <c r="C2392" i="1"/>
  <c r="B2392" i="1" s="1"/>
  <c r="C2391" i="1"/>
  <c r="B2391" i="1" s="1"/>
  <c r="C2390" i="1"/>
  <c r="B2390" i="1" s="1"/>
  <c r="C2389" i="1"/>
  <c r="B2389" i="1" s="1"/>
  <c r="C2388" i="1"/>
  <c r="B2388" i="1" s="1"/>
  <c r="C2387" i="1"/>
  <c r="B2387" i="1" s="1"/>
  <c r="C2386" i="1"/>
  <c r="B2386" i="1" s="1"/>
  <c r="C2385" i="1"/>
  <c r="B2385" i="1" s="1"/>
  <c r="C2384" i="1"/>
  <c r="B2384" i="1" s="1"/>
  <c r="C2383" i="1"/>
  <c r="B2383" i="1" s="1"/>
  <c r="C2382" i="1"/>
  <c r="B2382" i="1" s="1"/>
  <c r="C2381" i="1"/>
  <c r="B2381" i="1" s="1"/>
  <c r="C2380" i="1"/>
  <c r="B2380" i="1" s="1"/>
  <c r="C2379" i="1"/>
  <c r="B2379" i="1" s="1"/>
  <c r="C2378" i="1"/>
  <c r="B2378" i="1" s="1"/>
  <c r="C2377" i="1"/>
  <c r="B2377" i="1" s="1"/>
  <c r="C2376" i="1"/>
  <c r="B2376" i="1" s="1"/>
  <c r="C2375" i="1"/>
  <c r="B2375" i="1" s="1"/>
  <c r="C2374" i="1"/>
  <c r="B2374" i="1" s="1"/>
  <c r="C2373" i="1"/>
  <c r="B2373" i="1" s="1"/>
  <c r="C2372" i="1"/>
  <c r="B2372" i="1" s="1"/>
  <c r="C2371" i="1"/>
  <c r="B2371" i="1" s="1"/>
  <c r="C2370" i="1"/>
  <c r="B2370" i="1" s="1"/>
  <c r="C2369" i="1"/>
  <c r="B2369" i="1" s="1"/>
  <c r="C2368" i="1"/>
  <c r="B2368" i="1" s="1"/>
  <c r="C2367" i="1"/>
  <c r="B2367" i="1" s="1"/>
  <c r="C2366" i="1"/>
  <c r="B2366" i="1" s="1"/>
  <c r="C2365" i="1"/>
  <c r="B2365" i="1" s="1"/>
  <c r="C2364" i="1"/>
  <c r="B2364" i="1" s="1"/>
  <c r="C2363" i="1"/>
  <c r="B2363" i="1" s="1"/>
  <c r="C2362" i="1"/>
  <c r="B2362" i="1" s="1"/>
  <c r="C2361" i="1"/>
  <c r="B2361" i="1" s="1"/>
  <c r="C2360" i="1"/>
  <c r="B2360" i="1" s="1"/>
  <c r="C2359" i="1"/>
  <c r="B2359" i="1" s="1"/>
  <c r="C2358" i="1"/>
  <c r="B2358" i="1" s="1"/>
  <c r="C2357" i="1"/>
  <c r="B2357" i="1" s="1"/>
  <c r="C2356" i="1"/>
  <c r="B2356" i="1" s="1"/>
  <c r="C2355" i="1"/>
  <c r="B2355" i="1" s="1"/>
  <c r="C2354" i="1"/>
  <c r="B2354" i="1" s="1"/>
  <c r="C2353" i="1"/>
  <c r="B2353" i="1" s="1"/>
  <c r="C2352" i="1"/>
  <c r="B2352" i="1" s="1"/>
  <c r="C2351" i="1"/>
  <c r="B2351" i="1" s="1"/>
  <c r="C2350" i="1"/>
  <c r="B2350" i="1" s="1"/>
  <c r="C2349" i="1"/>
  <c r="B2349" i="1" s="1"/>
  <c r="C2348" i="1"/>
  <c r="B2348" i="1" s="1"/>
  <c r="C2347" i="1"/>
  <c r="B2347" i="1" s="1"/>
  <c r="C2346" i="1"/>
  <c r="B2346" i="1" s="1"/>
  <c r="C2345" i="1"/>
  <c r="B2345" i="1" s="1"/>
  <c r="C2344" i="1"/>
  <c r="B2344" i="1" s="1"/>
  <c r="C2343" i="1"/>
  <c r="B2343" i="1" s="1"/>
  <c r="C2342" i="1"/>
  <c r="B2342" i="1" s="1"/>
  <c r="C2341" i="1"/>
  <c r="B2341" i="1" s="1"/>
  <c r="C2340" i="1"/>
  <c r="B2340" i="1" s="1"/>
  <c r="C2339" i="1"/>
  <c r="B2339" i="1" s="1"/>
  <c r="C2338" i="1"/>
  <c r="B2338" i="1" s="1"/>
  <c r="C2337" i="1"/>
  <c r="B2337" i="1" s="1"/>
  <c r="C2336" i="1"/>
  <c r="B2336" i="1" s="1"/>
  <c r="C2335" i="1"/>
  <c r="B2335" i="1" s="1"/>
  <c r="C2334" i="1"/>
  <c r="B2334" i="1" s="1"/>
  <c r="C2333" i="1"/>
  <c r="B2333" i="1" s="1"/>
  <c r="C2332" i="1"/>
  <c r="B2332" i="1" s="1"/>
  <c r="C2331" i="1"/>
  <c r="B2331" i="1" s="1"/>
  <c r="C2330" i="1"/>
  <c r="B2330" i="1" s="1"/>
  <c r="C2329" i="1"/>
  <c r="B2329" i="1" s="1"/>
  <c r="C2328" i="1"/>
  <c r="B2328" i="1" s="1"/>
  <c r="C2327" i="1"/>
  <c r="B2327" i="1" s="1"/>
  <c r="C2326" i="1"/>
  <c r="B2326" i="1" s="1"/>
  <c r="C2325" i="1"/>
  <c r="B2325" i="1" s="1"/>
  <c r="C2324" i="1"/>
  <c r="B2324" i="1" s="1"/>
  <c r="C2323" i="1"/>
  <c r="B2323" i="1" s="1"/>
  <c r="C2322" i="1"/>
  <c r="B2322" i="1" s="1"/>
  <c r="C2321" i="1"/>
  <c r="B2321" i="1" s="1"/>
  <c r="C2320" i="1"/>
  <c r="B2320" i="1" s="1"/>
  <c r="C2319" i="1"/>
  <c r="B2319" i="1" s="1"/>
  <c r="C2318" i="1"/>
  <c r="B2318" i="1" s="1"/>
  <c r="C2317" i="1"/>
  <c r="B2317" i="1" s="1"/>
  <c r="C2316" i="1"/>
  <c r="B2316" i="1" s="1"/>
  <c r="C2315" i="1"/>
  <c r="B2315" i="1" s="1"/>
  <c r="C2314" i="1"/>
  <c r="B2314" i="1" s="1"/>
  <c r="C2313" i="1"/>
  <c r="B2313" i="1" s="1"/>
  <c r="C2312" i="1"/>
  <c r="B2312" i="1" s="1"/>
  <c r="C2311" i="1"/>
  <c r="B2311" i="1" s="1"/>
  <c r="C2310" i="1"/>
  <c r="B2310" i="1" s="1"/>
  <c r="C2309" i="1"/>
  <c r="B2309" i="1" s="1"/>
  <c r="C2308" i="1"/>
  <c r="B2308" i="1" s="1"/>
  <c r="C2307" i="1"/>
  <c r="B2307" i="1" s="1"/>
  <c r="C2306" i="1"/>
  <c r="B2306" i="1" s="1"/>
  <c r="C2305" i="1"/>
  <c r="B2305" i="1" s="1"/>
  <c r="C2304" i="1"/>
  <c r="B2304" i="1" s="1"/>
  <c r="C2303" i="1"/>
  <c r="B2303" i="1" s="1"/>
  <c r="C2302" i="1"/>
  <c r="B2302" i="1" s="1"/>
  <c r="C2301" i="1"/>
  <c r="B2301" i="1" s="1"/>
  <c r="C2300" i="1"/>
  <c r="B2300" i="1" s="1"/>
  <c r="C2299" i="1"/>
  <c r="B2299" i="1" s="1"/>
  <c r="C2298" i="1"/>
  <c r="B2298" i="1" s="1"/>
  <c r="C2297" i="1"/>
  <c r="B2297" i="1" s="1"/>
  <c r="C2296" i="1"/>
  <c r="B2296" i="1" s="1"/>
  <c r="C2295" i="1"/>
  <c r="B2295" i="1" s="1"/>
  <c r="C2294" i="1"/>
  <c r="B2294" i="1" s="1"/>
  <c r="C2293" i="1"/>
  <c r="B2293" i="1" s="1"/>
  <c r="C2292" i="1"/>
  <c r="B2292" i="1" s="1"/>
  <c r="C2291" i="1"/>
  <c r="B2291" i="1" s="1"/>
  <c r="C2290" i="1"/>
  <c r="B2290" i="1" s="1"/>
  <c r="C2289" i="1"/>
  <c r="B2289" i="1" s="1"/>
  <c r="C2288" i="1"/>
  <c r="B2288" i="1" s="1"/>
  <c r="C2287" i="1"/>
  <c r="B2287" i="1" s="1"/>
  <c r="C2286" i="1"/>
  <c r="B2286" i="1" s="1"/>
  <c r="C2285" i="1"/>
  <c r="B2285" i="1" s="1"/>
  <c r="C2284" i="1"/>
  <c r="B2284" i="1" s="1"/>
  <c r="C2283" i="1"/>
  <c r="B2283" i="1" s="1"/>
  <c r="C2282" i="1"/>
  <c r="B2282" i="1" s="1"/>
  <c r="C2281" i="1"/>
  <c r="B2281" i="1" s="1"/>
  <c r="C2280" i="1"/>
  <c r="B2280" i="1" s="1"/>
  <c r="C2279" i="1"/>
  <c r="B2279" i="1" s="1"/>
  <c r="C2278" i="1"/>
  <c r="B2278" i="1" s="1"/>
  <c r="C2277" i="1"/>
  <c r="B2277" i="1" s="1"/>
  <c r="C2276" i="1"/>
  <c r="B2276" i="1" s="1"/>
  <c r="C2275" i="1"/>
  <c r="B2275" i="1" s="1"/>
  <c r="C2274" i="1"/>
  <c r="B2274" i="1" s="1"/>
  <c r="C2273" i="1"/>
  <c r="B2273" i="1" s="1"/>
  <c r="C2272" i="1"/>
  <c r="B2272" i="1" s="1"/>
  <c r="C2271" i="1"/>
  <c r="B2271" i="1" s="1"/>
  <c r="C2270" i="1"/>
  <c r="B2270" i="1" s="1"/>
  <c r="C2269" i="1"/>
  <c r="B2269" i="1" s="1"/>
  <c r="C2268" i="1"/>
  <c r="B2268" i="1" s="1"/>
  <c r="C2267" i="1"/>
  <c r="B2267" i="1" s="1"/>
  <c r="C2266" i="1"/>
  <c r="B2266" i="1" s="1"/>
  <c r="C2265" i="1"/>
  <c r="B2265" i="1" s="1"/>
  <c r="C2264" i="1"/>
  <c r="B2264" i="1" s="1"/>
  <c r="C2263" i="1"/>
  <c r="B2263" i="1" s="1"/>
  <c r="C2262" i="1"/>
  <c r="B2262" i="1" s="1"/>
  <c r="C2261" i="1"/>
  <c r="B2261" i="1" s="1"/>
  <c r="C2260" i="1"/>
  <c r="B2260" i="1" s="1"/>
  <c r="C2259" i="1"/>
  <c r="B2259" i="1" s="1"/>
  <c r="C2258" i="1"/>
  <c r="B2258" i="1" s="1"/>
  <c r="C2257" i="1"/>
  <c r="B2257" i="1" s="1"/>
  <c r="C2256" i="1"/>
  <c r="B2256" i="1" s="1"/>
  <c r="C2255" i="1"/>
  <c r="B2255" i="1" s="1"/>
  <c r="C2254" i="1"/>
  <c r="B2254" i="1" s="1"/>
  <c r="C2253" i="1"/>
  <c r="B2253" i="1" s="1"/>
  <c r="C2252" i="1"/>
  <c r="B2252" i="1" s="1"/>
  <c r="C2251" i="1"/>
  <c r="B2251" i="1" s="1"/>
  <c r="C2250" i="1"/>
  <c r="B2250" i="1" s="1"/>
  <c r="C2249" i="1"/>
  <c r="B2249" i="1" s="1"/>
  <c r="C2248" i="1"/>
  <c r="B2248" i="1" s="1"/>
  <c r="C2247" i="1"/>
  <c r="B2247" i="1" s="1"/>
  <c r="C2246" i="1"/>
  <c r="B2246" i="1" s="1"/>
  <c r="C2245" i="1"/>
  <c r="B2245" i="1" s="1"/>
  <c r="C2244" i="1"/>
  <c r="B2244" i="1" s="1"/>
  <c r="C2243" i="1"/>
  <c r="B2243" i="1" s="1"/>
  <c r="C2242" i="1"/>
  <c r="B2242" i="1" s="1"/>
  <c r="C2241" i="1"/>
  <c r="B2241" i="1" s="1"/>
  <c r="C2240" i="1"/>
  <c r="B2240" i="1" s="1"/>
  <c r="C2239" i="1"/>
  <c r="B2239" i="1" s="1"/>
  <c r="C2238" i="1"/>
  <c r="B2238" i="1" s="1"/>
  <c r="C2237" i="1"/>
  <c r="B2237" i="1" s="1"/>
  <c r="C2236" i="1"/>
  <c r="B2236" i="1" s="1"/>
  <c r="C2235" i="1"/>
  <c r="B2235" i="1" s="1"/>
  <c r="C2234" i="1"/>
  <c r="B2234" i="1" s="1"/>
  <c r="C2233" i="1"/>
  <c r="B2233" i="1" s="1"/>
  <c r="C2232" i="1"/>
  <c r="B2232" i="1" s="1"/>
  <c r="C2231" i="1"/>
  <c r="B2231" i="1" s="1"/>
  <c r="C2230" i="1"/>
  <c r="B2230" i="1" s="1"/>
  <c r="C2229" i="1"/>
  <c r="B2229" i="1" s="1"/>
  <c r="C2228" i="1"/>
  <c r="B2228" i="1" s="1"/>
  <c r="C2227" i="1"/>
  <c r="B2227" i="1" s="1"/>
  <c r="G13" i="19"/>
  <c r="M2296" i="1" l="1"/>
  <c r="N2296" i="1"/>
  <c r="O2296" i="1"/>
  <c r="P2296" i="1"/>
  <c r="Q2296" i="1"/>
  <c r="J2296" i="1"/>
  <c r="R2296" i="1"/>
  <c r="K2296" i="1"/>
  <c r="L2296" i="1"/>
  <c r="A2296" i="1"/>
  <c r="M2344" i="1"/>
  <c r="N2344" i="1"/>
  <c r="O2344" i="1"/>
  <c r="P2344" i="1"/>
  <c r="Q2344" i="1"/>
  <c r="J2344" i="1"/>
  <c r="R2344" i="1"/>
  <c r="K2344" i="1"/>
  <c r="L2344" i="1"/>
  <c r="A2344" i="1"/>
  <c r="K2368" i="1"/>
  <c r="L2368" i="1"/>
  <c r="M2368" i="1"/>
  <c r="N2368" i="1"/>
  <c r="O2368" i="1"/>
  <c r="P2368" i="1"/>
  <c r="J2368" i="1"/>
  <c r="Q2368" i="1"/>
  <c r="R2368" i="1"/>
  <c r="A2368" i="1"/>
  <c r="K2408" i="1"/>
  <c r="L2408" i="1"/>
  <c r="M2408" i="1"/>
  <c r="N2408" i="1"/>
  <c r="O2408" i="1"/>
  <c r="P2408" i="1"/>
  <c r="J2408" i="1"/>
  <c r="Q2408" i="1"/>
  <c r="A2408" i="1"/>
  <c r="R2408" i="1"/>
  <c r="K2440" i="1"/>
  <c r="L2440" i="1"/>
  <c r="M2440" i="1"/>
  <c r="N2440" i="1"/>
  <c r="O2440" i="1"/>
  <c r="P2440" i="1"/>
  <c r="R2440" i="1"/>
  <c r="Q2440" i="1"/>
  <c r="J2440" i="1"/>
  <c r="A2440" i="1"/>
  <c r="L2241" i="1"/>
  <c r="M2241" i="1"/>
  <c r="N2241" i="1"/>
  <c r="O2241" i="1"/>
  <c r="P2241" i="1"/>
  <c r="Q2241" i="1"/>
  <c r="R2241" i="1"/>
  <c r="J2241" i="1"/>
  <c r="K2241" i="1"/>
  <c r="A2241" i="1"/>
  <c r="L2265" i="1"/>
  <c r="M2265" i="1"/>
  <c r="N2265" i="1"/>
  <c r="O2265" i="1"/>
  <c r="P2265" i="1"/>
  <c r="Q2265" i="1"/>
  <c r="J2265" i="1"/>
  <c r="K2265" i="1"/>
  <c r="R2265" i="1"/>
  <c r="A2265" i="1"/>
  <c r="L2305" i="1"/>
  <c r="M2305" i="1"/>
  <c r="N2305" i="1"/>
  <c r="O2305" i="1"/>
  <c r="P2305" i="1"/>
  <c r="Q2305" i="1"/>
  <c r="R2305" i="1"/>
  <c r="J2305" i="1"/>
  <c r="K2305" i="1"/>
  <c r="A2305" i="1"/>
  <c r="L2337" i="1"/>
  <c r="M2337" i="1"/>
  <c r="N2337" i="1"/>
  <c r="O2337" i="1"/>
  <c r="P2337" i="1"/>
  <c r="Q2337" i="1"/>
  <c r="R2337" i="1"/>
  <c r="J2337" i="1"/>
  <c r="K2337" i="1"/>
  <c r="A2337" i="1"/>
  <c r="J2353" i="1"/>
  <c r="R2353" i="1"/>
  <c r="K2353" i="1"/>
  <c r="L2353" i="1"/>
  <c r="M2353" i="1"/>
  <c r="N2353" i="1"/>
  <c r="O2353" i="1"/>
  <c r="P2353" i="1"/>
  <c r="Q2353" i="1"/>
  <c r="A2353" i="1"/>
  <c r="J2377" i="1"/>
  <c r="R2377" i="1"/>
  <c r="K2377" i="1"/>
  <c r="L2377" i="1"/>
  <c r="M2377" i="1"/>
  <c r="N2377" i="1"/>
  <c r="O2377" i="1"/>
  <c r="P2377" i="1"/>
  <c r="Q2377" i="1"/>
  <c r="A2377" i="1"/>
  <c r="J2393" i="1"/>
  <c r="R2393" i="1"/>
  <c r="K2393" i="1"/>
  <c r="L2393" i="1"/>
  <c r="M2393" i="1"/>
  <c r="N2393" i="1"/>
  <c r="O2393" i="1"/>
  <c r="P2393" i="1"/>
  <c r="Q2393" i="1"/>
  <c r="A2393" i="1"/>
  <c r="J2409" i="1"/>
  <c r="R2409" i="1"/>
  <c r="K2409" i="1"/>
  <c r="L2409" i="1"/>
  <c r="M2409" i="1"/>
  <c r="N2409" i="1"/>
  <c r="O2409" i="1"/>
  <c r="P2409" i="1"/>
  <c r="Q2409" i="1"/>
  <c r="A2409" i="1"/>
  <c r="J2425" i="1"/>
  <c r="R2425" i="1"/>
  <c r="K2425" i="1"/>
  <c r="L2425" i="1"/>
  <c r="M2425" i="1"/>
  <c r="N2425" i="1"/>
  <c r="O2425" i="1"/>
  <c r="P2425" i="1"/>
  <c r="Q2425" i="1"/>
  <c r="A2425" i="1"/>
  <c r="J2441" i="1"/>
  <c r="R2441" i="1"/>
  <c r="K2441" i="1"/>
  <c r="L2441" i="1"/>
  <c r="M2441" i="1"/>
  <c r="N2441" i="1"/>
  <c r="O2441" i="1"/>
  <c r="P2441" i="1"/>
  <c r="Q2441" i="1"/>
  <c r="A2441" i="1"/>
  <c r="J2449" i="1"/>
  <c r="R2449" i="1"/>
  <c r="K2449" i="1"/>
  <c r="L2449" i="1"/>
  <c r="M2449" i="1"/>
  <c r="N2449" i="1"/>
  <c r="O2449" i="1"/>
  <c r="P2449" i="1"/>
  <c r="Q2449" i="1"/>
  <c r="A2449" i="1"/>
  <c r="J2465" i="1"/>
  <c r="R2465" i="1"/>
  <c r="K2465" i="1"/>
  <c r="L2465" i="1"/>
  <c r="M2465" i="1"/>
  <c r="N2465" i="1"/>
  <c r="O2465" i="1"/>
  <c r="P2465" i="1"/>
  <c r="Q2465" i="1"/>
  <c r="A2465" i="1"/>
  <c r="J2473" i="1"/>
  <c r="R2473" i="1"/>
  <c r="K2473" i="1"/>
  <c r="L2473" i="1"/>
  <c r="M2473" i="1"/>
  <c r="N2473" i="1"/>
  <c r="O2473" i="1"/>
  <c r="P2473" i="1"/>
  <c r="Q2473" i="1"/>
  <c r="A2473" i="1"/>
  <c r="O2230" i="1"/>
  <c r="P2230" i="1"/>
  <c r="Q2230" i="1"/>
  <c r="J2230" i="1"/>
  <c r="R2230" i="1"/>
  <c r="K2230" i="1"/>
  <c r="L2230" i="1"/>
  <c r="M2230" i="1"/>
  <c r="N2230" i="1"/>
  <c r="A2230" i="1"/>
  <c r="O2254" i="1"/>
  <c r="P2254" i="1"/>
  <c r="Q2254" i="1"/>
  <c r="J2254" i="1"/>
  <c r="R2254" i="1"/>
  <c r="K2254" i="1"/>
  <c r="L2254" i="1"/>
  <c r="M2254" i="1"/>
  <c r="N2254" i="1"/>
  <c r="A2254" i="1"/>
  <c r="O2270" i="1"/>
  <c r="P2270" i="1"/>
  <c r="Q2270" i="1"/>
  <c r="J2270" i="1"/>
  <c r="R2270" i="1"/>
  <c r="K2270" i="1"/>
  <c r="L2270" i="1"/>
  <c r="M2270" i="1"/>
  <c r="N2270" i="1"/>
  <c r="A2270" i="1"/>
  <c r="O2286" i="1"/>
  <c r="P2286" i="1"/>
  <c r="Q2286" i="1"/>
  <c r="J2286" i="1"/>
  <c r="R2286" i="1"/>
  <c r="K2286" i="1"/>
  <c r="L2286" i="1"/>
  <c r="M2286" i="1"/>
  <c r="N2286" i="1"/>
  <c r="A2286" i="1"/>
  <c r="O2302" i="1"/>
  <c r="P2302" i="1"/>
  <c r="Q2302" i="1"/>
  <c r="J2302" i="1"/>
  <c r="R2302" i="1"/>
  <c r="K2302" i="1"/>
  <c r="L2302" i="1"/>
  <c r="M2302" i="1"/>
  <c r="N2302" i="1"/>
  <c r="A2302" i="1"/>
  <c r="O2318" i="1"/>
  <c r="P2318" i="1"/>
  <c r="Q2318" i="1"/>
  <c r="J2318" i="1"/>
  <c r="R2318" i="1"/>
  <c r="K2318" i="1"/>
  <c r="L2318" i="1"/>
  <c r="N2318" i="1"/>
  <c r="M2318" i="1"/>
  <c r="A2318" i="1"/>
  <c r="O2342" i="1"/>
  <c r="P2342" i="1"/>
  <c r="Q2342" i="1"/>
  <c r="J2342" i="1"/>
  <c r="R2342" i="1"/>
  <c r="K2342" i="1"/>
  <c r="L2342" i="1"/>
  <c r="M2342" i="1"/>
  <c r="N2342" i="1"/>
  <c r="A2342" i="1"/>
  <c r="M2374" i="1"/>
  <c r="N2374" i="1"/>
  <c r="O2374" i="1"/>
  <c r="P2374" i="1"/>
  <c r="Q2374" i="1"/>
  <c r="J2374" i="1"/>
  <c r="R2374" i="1"/>
  <c r="K2374" i="1"/>
  <c r="L2374" i="1"/>
  <c r="A2374" i="1"/>
  <c r="N2231" i="1"/>
  <c r="O2231" i="1"/>
  <c r="P2231" i="1"/>
  <c r="Q2231" i="1"/>
  <c r="J2231" i="1"/>
  <c r="R2231" i="1"/>
  <c r="K2231" i="1"/>
  <c r="L2231" i="1"/>
  <c r="M2231" i="1"/>
  <c r="A2231" i="1"/>
  <c r="N2239" i="1"/>
  <c r="O2239" i="1"/>
  <c r="P2239" i="1"/>
  <c r="Q2239" i="1"/>
  <c r="J2239" i="1"/>
  <c r="R2239" i="1"/>
  <c r="K2239" i="1"/>
  <c r="L2239" i="1"/>
  <c r="M2239" i="1"/>
  <c r="A2239" i="1"/>
  <c r="N2247" i="1"/>
  <c r="O2247" i="1"/>
  <c r="P2247" i="1"/>
  <c r="Q2247" i="1"/>
  <c r="J2247" i="1"/>
  <c r="R2247" i="1"/>
  <c r="K2247" i="1"/>
  <c r="L2247" i="1"/>
  <c r="M2247" i="1"/>
  <c r="A2247" i="1"/>
  <c r="N2255" i="1"/>
  <c r="O2255" i="1"/>
  <c r="P2255" i="1"/>
  <c r="Q2255" i="1"/>
  <c r="J2255" i="1"/>
  <c r="R2255" i="1"/>
  <c r="K2255" i="1"/>
  <c r="L2255" i="1"/>
  <c r="M2255" i="1"/>
  <c r="A2255" i="1"/>
  <c r="N2263" i="1"/>
  <c r="O2263" i="1"/>
  <c r="P2263" i="1"/>
  <c r="Q2263" i="1"/>
  <c r="J2263" i="1"/>
  <c r="R2263" i="1"/>
  <c r="K2263" i="1"/>
  <c r="L2263" i="1"/>
  <c r="M2263" i="1"/>
  <c r="A2263" i="1"/>
  <c r="N2271" i="1"/>
  <c r="O2271" i="1"/>
  <c r="P2271" i="1"/>
  <c r="Q2271" i="1"/>
  <c r="J2271" i="1"/>
  <c r="R2271" i="1"/>
  <c r="K2271" i="1"/>
  <c r="L2271" i="1"/>
  <c r="M2271" i="1"/>
  <c r="A2271" i="1"/>
  <c r="N2279" i="1"/>
  <c r="O2279" i="1"/>
  <c r="P2279" i="1"/>
  <c r="Q2279" i="1"/>
  <c r="J2279" i="1"/>
  <c r="R2279" i="1"/>
  <c r="K2279" i="1"/>
  <c r="L2279" i="1"/>
  <c r="M2279" i="1"/>
  <c r="A2279" i="1"/>
  <c r="N2287" i="1"/>
  <c r="O2287" i="1"/>
  <c r="P2287" i="1"/>
  <c r="Q2287" i="1"/>
  <c r="J2287" i="1"/>
  <c r="R2287" i="1"/>
  <c r="K2287" i="1"/>
  <c r="L2287" i="1"/>
  <c r="M2287" i="1"/>
  <c r="A2287" i="1"/>
  <c r="N2295" i="1"/>
  <c r="O2295" i="1"/>
  <c r="P2295" i="1"/>
  <c r="Q2295" i="1"/>
  <c r="J2295" i="1"/>
  <c r="R2295" i="1"/>
  <c r="K2295" i="1"/>
  <c r="L2295" i="1"/>
  <c r="M2295" i="1"/>
  <c r="A2295" i="1"/>
  <c r="N2303" i="1"/>
  <c r="O2303" i="1"/>
  <c r="P2303" i="1"/>
  <c r="Q2303" i="1"/>
  <c r="J2303" i="1"/>
  <c r="R2303" i="1"/>
  <c r="K2303" i="1"/>
  <c r="L2303" i="1"/>
  <c r="M2303" i="1"/>
  <c r="A2303" i="1"/>
  <c r="N2311" i="1"/>
  <c r="O2311" i="1"/>
  <c r="P2311" i="1"/>
  <c r="Q2311" i="1"/>
  <c r="J2311" i="1"/>
  <c r="R2311" i="1"/>
  <c r="K2311" i="1"/>
  <c r="L2311" i="1"/>
  <c r="M2311" i="1"/>
  <c r="A2311" i="1"/>
  <c r="N2319" i="1"/>
  <c r="O2319" i="1"/>
  <c r="P2319" i="1"/>
  <c r="Q2319" i="1"/>
  <c r="J2319" i="1"/>
  <c r="R2319" i="1"/>
  <c r="K2319" i="1"/>
  <c r="L2319" i="1"/>
  <c r="M2319" i="1"/>
  <c r="A2319" i="1"/>
  <c r="N2327" i="1"/>
  <c r="O2327" i="1"/>
  <c r="P2327" i="1"/>
  <c r="Q2327" i="1"/>
  <c r="J2327" i="1"/>
  <c r="R2327" i="1"/>
  <c r="K2327" i="1"/>
  <c r="L2327" i="1"/>
  <c r="M2327" i="1"/>
  <c r="A2327" i="1"/>
  <c r="N2335" i="1"/>
  <c r="O2335" i="1"/>
  <c r="P2335" i="1"/>
  <c r="Q2335" i="1"/>
  <c r="J2335" i="1"/>
  <c r="R2335" i="1"/>
  <c r="K2335" i="1"/>
  <c r="L2335" i="1"/>
  <c r="M2335" i="1"/>
  <c r="A2335" i="1"/>
  <c r="N2343" i="1"/>
  <c r="O2343" i="1"/>
  <c r="P2343" i="1"/>
  <c r="Q2343" i="1"/>
  <c r="J2343" i="1"/>
  <c r="R2343" i="1"/>
  <c r="K2343" i="1"/>
  <c r="M2343" i="1"/>
  <c r="L2343" i="1"/>
  <c r="A2343" i="1"/>
  <c r="J2351" i="1"/>
  <c r="L2351" i="1"/>
  <c r="M2351" i="1"/>
  <c r="N2351" i="1"/>
  <c r="O2351" i="1"/>
  <c r="P2351" i="1"/>
  <c r="Q2351" i="1"/>
  <c r="K2351" i="1"/>
  <c r="R2351" i="1"/>
  <c r="A2351" i="1"/>
  <c r="L2359" i="1"/>
  <c r="M2359" i="1"/>
  <c r="N2359" i="1"/>
  <c r="O2359" i="1"/>
  <c r="P2359" i="1"/>
  <c r="Q2359" i="1"/>
  <c r="R2359" i="1"/>
  <c r="J2359" i="1"/>
  <c r="K2359" i="1"/>
  <c r="A2359" i="1"/>
  <c r="L2367" i="1"/>
  <c r="M2367" i="1"/>
  <c r="N2367" i="1"/>
  <c r="O2367" i="1"/>
  <c r="P2367" i="1"/>
  <c r="Q2367" i="1"/>
  <c r="J2367" i="1"/>
  <c r="K2367" i="1"/>
  <c r="R2367" i="1"/>
  <c r="A2367" i="1"/>
  <c r="L2375" i="1"/>
  <c r="M2375" i="1"/>
  <c r="N2375" i="1"/>
  <c r="O2375" i="1"/>
  <c r="P2375" i="1"/>
  <c r="Q2375" i="1"/>
  <c r="J2375" i="1"/>
  <c r="K2375" i="1"/>
  <c r="R2375" i="1"/>
  <c r="A2375" i="1"/>
  <c r="L2383" i="1"/>
  <c r="M2383" i="1"/>
  <c r="N2383" i="1"/>
  <c r="O2383" i="1"/>
  <c r="P2383" i="1"/>
  <c r="Q2383" i="1"/>
  <c r="J2383" i="1"/>
  <c r="R2383" i="1"/>
  <c r="K2383" i="1"/>
  <c r="A2383" i="1"/>
  <c r="L2391" i="1"/>
  <c r="M2391" i="1"/>
  <c r="N2391" i="1"/>
  <c r="O2391" i="1"/>
  <c r="P2391" i="1"/>
  <c r="Q2391" i="1"/>
  <c r="R2391" i="1"/>
  <c r="J2391" i="1"/>
  <c r="K2391" i="1"/>
  <c r="A2391" i="1"/>
  <c r="L2399" i="1"/>
  <c r="M2399" i="1"/>
  <c r="N2399" i="1"/>
  <c r="O2399" i="1"/>
  <c r="P2399" i="1"/>
  <c r="Q2399" i="1"/>
  <c r="J2399" i="1"/>
  <c r="K2399" i="1"/>
  <c r="R2399" i="1"/>
  <c r="A2399" i="1"/>
  <c r="L2407" i="1"/>
  <c r="M2407" i="1"/>
  <c r="N2407" i="1"/>
  <c r="O2407" i="1"/>
  <c r="P2407" i="1"/>
  <c r="Q2407" i="1"/>
  <c r="J2407" i="1"/>
  <c r="K2407" i="1"/>
  <c r="R2407" i="1"/>
  <c r="A2407" i="1"/>
  <c r="L2415" i="1"/>
  <c r="M2415" i="1"/>
  <c r="N2415" i="1"/>
  <c r="O2415" i="1"/>
  <c r="P2415" i="1"/>
  <c r="Q2415" i="1"/>
  <c r="J2415" i="1"/>
  <c r="K2415" i="1"/>
  <c r="R2415" i="1"/>
  <c r="A2415" i="1"/>
  <c r="L2423" i="1"/>
  <c r="M2423" i="1"/>
  <c r="N2423" i="1"/>
  <c r="O2423" i="1"/>
  <c r="P2423" i="1"/>
  <c r="Q2423" i="1"/>
  <c r="R2423" i="1"/>
  <c r="J2423" i="1"/>
  <c r="K2423" i="1"/>
  <c r="A2423" i="1"/>
  <c r="L2431" i="1"/>
  <c r="M2431" i="1"/>
  <c r="N2431" i="1"/>
  <c r="O2431" i="1"/>
  <c r="P2431" i="1"/>
  <c r="Q2431" i="1"/>
  <c r="J2431" i="1"/>
  <c r="K2431" i="1"/>
  <c r="R2431" i="1"/>
  <c r="A2431" i="1"/>
  <c r="L2439" i="1"/>
  <c r="M2439" i="1"/>
  <c r="N2439" i="1"/>
  <c r="O2439" i="1"/>
  <c r="P2439" i="1"/>
  <c r="Q2439" i="1"/>
  <c r="J2439" i="1"/>
  <c r="K2439" i="1"/>
  <c r="R2439" i="1"/>
  <c r="A2439" i="1"/>
  <c r="L2447" i="1"/>
  <c r="M2447" i="1"/>
  <c r="N2447" i="1"/>
  <c r="O2447" i="1"/>
  <c r="P2447" i="1"/>
  <c r="Q2447" i="1"/>
  <c r="J2447" i="1"/>
  <c r="K2447" i="1"/>
  <c r="A2447" i="1"/>
  <c r="R2447" i="1"/>
  <c r="L2455" i="1"/>
  <c r="M2455" i="1"/>
  <c r="N2455" i="1"/>
  <c r="O2455" i="1"/>
  <c r="P2455" i="1"/>
  <c r="Q2455" i="1"/>
  <c r="R2455" i="1"/>
  <c r="J2455" i="1"/>
  <c r="K2455" i="1"/>
  <c r="A2455" i="1"/>
  <c r="L2463" i="1"/>
  <c r="M2463" i="1"/>
  <c r="N2463" i="1"/>
  <c r="O2463" i="1"/>
  <c r="P2463" i="1"/>
  <c r="Q2463" i="1"/>
  <c r="J2463" i="1"/>
  <c r="K2463" i="1"/>
  <c r="R2463" i="1"/>
  <c r="A2463" i="1"/>
  <c r="L2471" i="1"/>
  <c r="M2471" i="1"/>
  <c r="N2471" i="1"/>
  <c r="O2471" i="1"/>
  <c r="P2471" i="1"/>
  <c r="Q2471" i="1"/>
  <c r="J2471" i="1"/>
  <c r="K2471" i="1"/>
  <c r="R2471" i="1"/>
  <c r="A2471" i="1"/>
  <c r="L2233" i="1"/>
  <c r="M2233" i="1"/>
  <c r="N2233" i="1"/>
  <c r="O2233" i="1"/>
  <c r="P2233" i="1"/>
  <c r="Q2233" i="1"/>
  <c r="J2233" i="1"/>
  <c r="K2233" i="1"/>
  <c r="R2233" i="1"/>
  <c r="A2233" i="1"/>
  <c r="L2257" i="1"/>
  <c r="M2257" i="1"/>
  <c r="N2257" i="1"/>
  <c r="O2257" i="1"/>
  <c r="P2257" i="1"/>
  <c r="Q2257" i="1"/>
  <c r="J2257" i="1"/>
  <c r="R2257" i="1"/>
  <c r="K2257" i="1"/>
  <c r="A2257" i="1"/>
  <c r="L2289" i="1"/>
  <c r="M2289" i="1"/>
  <c r="N2289" i="1"/>
  <c r="O2289" i="1"/>
  <c r="P2289" i="1"/>
  <c r="Q2289" i="1"/>
  <c r="J2289" i="1"/>
  <c r="R2289" i="1"/>
  <c r="K2289" i="1"/>
  <c r="A2289" i="1"/>
  <c r="L2329" i="1"/>
  <c r="M2329" i="1"/>
  <c r="N2329" i="1"/>
  <c r="O2329" i="1"/>
  <c r="P2329" i="1"/>
  <c r="Q2329" i="1"/>
  <c r="K2329" i="1"/>
  <c r="J2329" i="1"/>
  <c r="R2329" i="1"/>
  <c r="A2329" i="1"/>
  <c r="L2345" i="1"/>
  <c r="M2345" i="1"/>
  <c r="N2345" i="1"/>
  <c r="O2345" i="1"/>
  <c r="P2345" i="1"/>
  <c r="Q2345" i="1"/>
  <c r="R2345" i="1"/>
  <c r="J2345" i="1"/>
  <c r="K2345" i="1"/>
  <c r="A2345" i="1"/>
  <c r="J2361" i="1"/>
  <c r="R2361" i="1"/>
  <c r="K2361" i="1"/>
  <c r="L2361" i="1"/>
  <c r="M2361" i="1"/>
  <c r="N2361" i="1"/>
  <c r="O2361" i="1"/>
  <c r="P2361" i="1"/>
  <c r="Q2361" i="1"/>
  <c r="A2361" i="1"/>
  <c r="J2385" i="1"/>
  <c r="R2385" i="1"/>
  <c r="K2385" i="1"/>
  <c r="L2385" i="1"/>
  <c r="M2385" i="1"/>
  <c r="N2385" i="1"/>
  <c r="O2385" i="1"/>
  <c r="P2385" i="1"/>
  <c r="Q2385" i="1"/>
  <c r="A2385" i="1"/>
  <c r="J2401" i="1"/>
  <c r="R2401" i="1"/>
  <c r="K2401" i="1"/>
  <c r="L2401" i="1"/>
  <c r="M2401" i="1"/>
  <c r="N2401" i="1"/>
  <c r="O2401" i="1"/>
  <c r="Q2401" i="1"/>
  <c r="P2401" i="1"/>
  <c r="A2401" i="1"/>
  <c r="J2417" i="1"/>
  <c r="R2417" i="1"/>
  <c r="K2417" i="1"/>
  <c r="L2417" i="1"/>
  <c r="M2417" i="1"/>
  <c r="N2417" i="1"/>
  <c r="O2417" i="1"/>
  <c r="P2417" i="1"/>
  <c r="Q2417" i="1"/>
  <c r="A2417" i="1"/>
  <c r="J2433" i="1"/>
  <c r="R2433" i="1"/>
  <c r="K2433" i="1"/>
  <c r="L2433" i="1"/>
  <c r="M2433" i="1"/>
  <c r="N2433" i="1"/>
  <c r="O2433" i="1"/>
  <c r="P2433" i="1"/>
  <c r="Q2433" i="1"/>
  <c r="A2433" i="1"/>
  <c r="J2457" i="1"/>
  <c r="R2457" i="1"/>
  <c r="K2457" i="1"/>
  <c r="L2457" i="1"/>
  <c r="M2457" i="1"/>
  <c r="N2457" i="1"/>
  <c r="O2457" i="1"/>
  <c r="P2457" i="1"/>
  <c r="Q2457" i="1"/>
  <c r="A2457" i="1"/>
  <c r="K2234" i="1"/>
  <c r="L2234" i="1"/>
  <c r="M2234" i="1"/>
  <c r="N2234" i="1"/>
  <c r="O2234" i="1"/>
  <c r="P2234" i="1"/>
  <c r="Q2234" i="1"/>
  <c r="J2234" i="1"/>
  <c r="R2234" i="1"/>
  <c r="A2234" i="1"/>
  <c r="K2242" i="1"/>
  <c r="L2242" i="1"/>
  <c r="M2242" i="1"/>
  <c r="N2242" i="1"/>
  <c r="O2242" i="1"/>
  <c r="P2242" i="1"/>
  <c r="Q2242" i="1"/>
  <c r="J2242" i="1"/>
  <c r="R2242" i="1"/>
  <c r="A2242" i="1"/>
  <c r="K2250" i="1"/>
  <c r="L2250" i="1"/>
  <c r="M2250" i="1"/>
  <c r="N2250" i="1"/>
  <c r="O2250" i="1"/>
  <c r="P2250" i="1"/>
  <c r="Q2250" i="1"/>
  <c r="R2250" i="1"/>
  <c r="J2250" i="1"/>
  <c r="A2250" i="1"/>
  <c r="K2258" i="1"/>
  <c r="L2258" i="1"/>
  <c r="M2258" i="1"/>
  <c r="N2258" i="1"/>
  <c r="O2258" i="1"/>
  <c r="P2258" i="1"/>
  <c r="J2258" i="1"/>
  <c r="Q2258" i="1"/>
  <c r="R2258" i="1"/>
  <c r="A2258" i="1"/>
  <c r="K2266" i="1"/>
  <c r="L2266" i="1"/>
  <c r="M2266" i="1"/>
  <c r="N2266" i="1"/>
  <c r="O2266" i="1"/>
  <c r="P2266" i="1"/>
  <c r="Q2266" i="1"/>
  <c r="J2266" i="1"/>
  <c r="R2266" i="1"/>
  <c r="A2266" i="1"/>
  <c r="K2274" i="1"/>
  <c r="L2274" i="1"/>
  <c r="M2274" i="1"/>
  <c r="N2274" i="1"/>
  <c r="O2274" i="1"/>
  <c r="P2274" i="1"/>
  <c r="Q2274" i="1"/>
  <c r="R2274" i="1"/>
  <c r="J2274" i="1"/>
  <c r="A2274" i="1"/>
  <c r="K2282" i="1"/>
  <c r="L2282" i="1"/>
  <c r="M2282" i="1"/>
  <c r="N2282" i="1"/>
  <c r="O2282" i="1"/>
  <c r="P2282" i="1"/>
  <c r="Q2282" i="1"/>
  <c r="R2282" i="1"/>
  <c r="J2282" i="1"/>
  <c r="A2282" i="1"/>
  <c r="K2290" i="1"/>
  <c r="L2290" i="1"/>
  <c r="M2290" i="1"/>
  <c r="N2290" i="1"/>
  <c r="O2290" i="1"/>
  <c r="P2290" i="1"/>
  <c r="J2290" i="1"/>
  <c r="Q2290" i="1"/>
  <c r="R2290" i="1"/>
  <c r="A2290" i="1"/>
  <c r="K2298" i="1"/>
  <c r="L2298" i="1"/>
  <c r="M2298" i="1"/>
  <c r="N2298" i="1"/>
  <c r="O2298" i="1"/>
  <c r="P2298" i="1"/>
  <c r="Q2298" i="1"/>
  <c r="J2298" i="1"/>
  <c r="R2298" i="1"/>
  <c r="A2298" i="1"/>
  <c r="K2306" i="1"/>
  <c r="L2306" i="1"/>
  <c r="M2306" i="1"/>
  <c r="N2306" i="1"/>
  <c r="O2306" i="1"/>
  <c r="P2306" i="1"/>
  <c r="Q2306" i="1"/>
  <c r="J2306" i="1"/>
  <c r="R2306" i="1"/>
  <c r="A2306" i="1"/>
  <c r="K2314" i="1"/>
  <c r="L2314" i="1"/>
  <c r="M2314" i="1"/>
  <c r="N2314" i="1"/>
  <c r="O2314" i="1"/>
  <c r="P2314" i="1"/>
  <c r="R2314" i="1"/>
  <c r="J2314" i="1"/>
  <c r="Q2314" i="1"/>
  <c r="A2314" i="1"/>
  <c r="K2322" i="1"/>
  <c r="L2322" i="1"/>
  <c r="M2322" i="1"/>
  <c r="N2322" i="1"/>
  <c r="O2322" i="1"/>
  <c r="P2322" i="1"/>
  <c r="J2322" i="1"/>
  <c r="Q2322" i="1"/>
  <c r="R2322" i="1"/>
  <c r="A2322" i="1"/>
  <c r="K2330" i="1"/>
  <c r="L2330" i="1"/>
  <c r="M2330" i="1"/>
  <c r="N2330" i="1"/>
  <c r="O2330" i="1"/>
  <c r="P2330" i="1"/>
  <c r="Q2330" i="1"/>
  <c r="J2330" i="1"/>
  <c r="R2330" i="1"/>
  <c r="A2330" i="1"/>
  <c r="K2338" i="1"/>
  <c r="L2338" i="1"/>
  <c r="M2338" i="1"/>
  <c r="N2338" i="1"/>
  <c r="O2338" i="1"/>
  <c r="P2338" i="1"/>
  <c r="Q2338" i="1"/>
  <c r="J2338" i="1"/>
  <c r="R2338" i="1"/>
  <c r="A2338" i="1"/>
  <c r="K2346" i="1"/>
  <c r="L2346" i="1"/>
  <c r="M2346" i="1"/>
  <c r="N2346" i="1"/>
  <c r="O2346" i="1"/>
  <c r="P2346" i="1"/>
  <c r="J2346" i="1"/>
  <c r="Q2346" i="1"/>
  <c r="R2346" i="1"/>
  <c r="A2346" i="1"/>
  <c r="Q2354" i="1"/>
  <c r="J2354" i="1"/>
  <c r="R2354" i="1"/>
  <c r="K2354" i="1"/>
  <c r="L2354" i="1"/>
  <c r="M2354" i="1"/>
  <c r="N2354" i="1"/>
  <c r="O2354" i="1"/>
  <c r="P2354" i="1"/>
  <c r="A2354" i="1"/>
  <c r="Q2362" i="1"/>
  <c r="J2362" i="1"/>
  <c r="R2362" i="1"/>
  <c r="K2362" i="1"/>
  <c r="L2362" i="1"/>
  <c r="M2362" i="1"/>
  <c r="N2362" i="1"/>
  <c r="O2362" i="1"/>
  <c r="P2362" i="1"/>
  <c r="A2362" i="1"/>
  <c r="Q2370" i="1"/>
  <c r="J2370" i="1"/>
  <c r="R2370" i="1"/>
  <c r="K2370" i="1"/>
  <c r="L2370" i="1"/>
  <c r="M2370" i="1"/>
  <c r="N2370" i="1"/>
  <c r="O2370" i="1"/>
  <c r="P2370" i="1"/>
  <c r="A2370" i="1"/>
  <c r="Q2378" i="1"/>
  <c r="J2378" i="1"/>
  <c r="R2378" i="1"/>
  <c r="K2378" i="1"/>
  <c r="L2378" i="1"/>
  <c r="M2378" i="1"/>
  <c r="N2378" i="1"/>
  <c r="O2378" i="1"/>
  <c r="P2378" i="1"/>
  <c r="A2378" i="1"/>
  <c r="Q2386" i="1"/>
  <c r="J2386" i="1"/>
  <c r="R2386" i="1"/>
  <c r="K2386" i="1"/>
  <c r="L2386" i="1"/>
  <c r="M2386" i="1"/>
  <c r="N2386" i="1"/>
  <c r="O2386" i="1"/>
  <c r="P2386" i="1"/>
  <c r="A2386" i="1"/>
  <c r="Q2394" i="1"/>
  <c r="J2394" i="1"/>
  <c r="R2394" i="1"/>
  <c r="K2394" i="1"/>
  <c r="L2394" i="1"/>
  <c r="M2394" i="1"/>
  <c r="N2394" i="1"/>
  <c r="O2394" i="1"/>
  <c r="P2394" i="1"/>
  <c r="A2394" i="1"/>
  <c r="Q2402" i="1"/>
  <c r="J2402" i="1"/>
  <c r="R2402" i="1"/>
  <c r="K2402" i="1"/>
  <c r="L2402" i="1"/>
  <c r="M2402" i="1"/>
  <c r="N2402" i="1"/>
  <c r="O2402" i="1"/>
  <c r="P2402" i="1"/>
  <c r="A2402" i="1"/>
  <c r="Q2410" i="1"/>
  <c r="J2410" i="1"/>
  <c r="R2410" i="1"/>
  <c r="K2410" i="1"/>
  <c r="L2410" i="1"/>
  <c r="M2410" i="1"/>
  <c r="N2410" i="1"/>
  <c r="O2410" i="1"/>
  <c r="P2410" i="1"/>
  <c r="A2410" i="1"/>
  <c r="Q2418" i="1"/>
  <c r="J2418" i="1"/>
  <c r="R2418" i="1"/>
  <c r="K2418" i="1"/>
  <c r="L2418" i="1"/>
  <c r="M2418" i="1"/>
  <c r="N2418" i="1"/>
  <c r="O2418" i="1"/>
  <c r="P2418" i="1"/>
  <c r="A2418" i="1"/>
  <c r="Q2426" i="1"/>
  <c r="J2426" i="1"/>
  <c r="R2426" i="1"/>
  <c r="K2426" i="1"/>
  <c r="L2426" i="1"/>
  <c r="M2426" i="1"/>
  <c r="N2426" i="1"/>
  <c r="O2426" i="1"/>
  <c r="P2426" i="1"/>
  <c r="A2426" i="1"/>
  <c r="Q2434" i="1"/>
  <c r="J2434" i="1"/>
  <c r="R2434" i="1"/>
  <c r="K2434" i="1"/>
  <c r="L2434" i="1"/>
  <c r="M2434" i="1"/>
  <c r="N2434" i="1"/>
  <c r="O2434" i="1"/>
  <c r="P2434" i="1"/>
  <c r="A2434" i="1"/>
  <c r="Q2442" i="1"/>
  <c r="J2442" i="1"/>
  <c r="R2442" i="1"/>
  <c r="K2442" i="1"/>
  <c r="L2442" i="1"/>
  <c r="M2442" i="1"/>
  <c r="N2442" i="1"/>
  <c r="O2442" i="1"/>
  <c r="P2442" i="1"/>
  <c r="A2442" i="1"/>
  <c r="Q2450" i="1"/>
  <c r="J2450" i="1"/>
  <c r="R2450" i="1"/>
  <c r="K2450" i="1"/>
  <c r="L2450" i="1"/>
  <c r="M2450" i="1"/>
  <c r="N2450" i="1"/>
  <c r="O2450" i="1"/>
  <c r="P2450" i="1"/>
  <c r="A2450" i="1"/>
  <c r="Q2458" i="1"/>
  <c r="J2458" i="1"/>
  <c r="R2458" i="1"/>
  <c r="K2458" i="1"/>
  <c r="L2458" i="1"/>
  <c r="M2458" i="1"/>
  <c r="N2458" i="1"/>
  <c r="P2458" i="1"/>
  <c r="O2458" i="1"/>
  <c r="A2458" i="1"/>
  <c r="Q2466" i="1"/>
  <c r="J2466" i="1"/>
  <c r="R2466" i="1"/>
  <c r="K2466" i="1"/>
  <c r="L2466" i="1"/>
  <c r="M2466" i="1"/>
  <c r="N2466" i="1"/>
  <c r="O2466" i="1"/>
  <c r="P2466" i="1"/>
  <c r="A2466" i="1"/>
  <c r="Q2474" i="1"/>
  <c r="J2474" i="1"/>
  <c r="R2474" i="1"/>
  <c r="K2474" i="1"/>
  <c r="L2474" i="1"/>
  <c r="M2474" i="1"/>
  <c r="N2474" i="1"/>
  <c r="O2474" i="1"/>
  <c r="P2474" i="1"/>
  <c r="A2474" i="1"/>
  <c r="M2240" i="1"/>
  <c r="N2240" i="1"/>
  <c r="O2240" i="1"/>
  <c r="P2240" i="1"/>
  <c r="Q2240" i="1"/>
  <c r="J2240" i="1"/>
  <c r="R2240" i="1"/>
  <c r="K2240" i="1"/>
  <c r="L2240" i="1"/>
  <c r="A2240" i="1"/>
  <c r="M2280" i="1"/>
  <c r="N2280" i="1"/>
  <c r="O2280" i="1"/>
  <c r="P2280" i="1"/>
  <c r="Q2280" i="1"/>
  <c r="J2280" i="1"/>
  <c r="R2280" i="1"/>
  <c r="K2280" i="1"/>
  <c r="L2280" i="1"/>
  <c r="A2280" i="1"/>
  <c r="M2328" i="1"/>
  <c r="N2328" i="1"/>
  <c r="O2328" i="1"/>
  <c r="P2328" i="1"/>
  <c r="Q2328" i="1"/>
  <c r="J2328" i="1"/>
  <c r="R2328" i="1"/>
  <c r="K2328" i="1"/>
  <c r="L2328" i="1"/>
  <c r="A2328" i="1"/>
  <c r="K2392" i="1"/>
  <c r="L2392" i="1"/>
  <c r="M2392" i="1"/>
  <c r="N2392" i="1"/>
  <c r="O2392" i="1"/>
  <c r="P2392" i="1"/>
  <c r="J2392" i="1"/>
  <c r="Q2392" i="1"/>
  <c r="R2392" i="1"/>
  <c r="A2392" i="1"/>
  <c r="L2249" i="1"/>
  <c r="M2249" i="1"/>
  <c r="N2249" i="1"/>
  <c r="O2249" i="1"/>
  <c r="P2249" i="1"/>
  <c r="Q2249" i="1"/>
  <c r="R2249" i="1"/>
  <c r="J2249" i="1"/>
  <c r="K2249" i="1"/>
  <c r="A2249" i="1"/>
  <c r="L2281" i="1"/>
  <c r="M2281" i="1"/>
  <c r="N2281" i="1"/>
  <c r="O2281" i="1"/>
  <c r="P2281" i="1"/>
  <c r="Q2281" i="1"/>
  <c r="R2281" i="1"/>
  <c r="J2281" i="1"/>
  <c r="K2281" i="1"/>
  <c r="A2281" i="1"/>
  <c r="L2321" i="1"/>
  <c r="M2321" i="1"/>
  <c r="N2321" i="1"/>
  <c r="O2321" i="1"/>
  <c r="P2321" i="1"/>
  <c r="Q2321" i="1"/>
  <c r="J2321" i="1"/>
  <c r="R2321" i="1"/>
  <c r="K2321" i="1"/>
  <c r="A2321" i="1"/>
  <c r="J2369" i="1"/>
  <c r="R2369" i="1"/>
  <c r="K2369" i="1"/>
  <c r="L2369" i="1"/>
  <c r="M2369" i="1"/>
  <c r="N2369" i="1"/>
  <c r="O2369" i="1"/>
  <c r="P2369" i="1"/>
  <c r="Q2369" i="1"/>
  <c r="A2369" i="1"/>
  <c r="J2227" i="1"/>
  <c r="R2227" i="1"/>
  <c r="K2227" i="1"/>
  <c r="L2227" i="1"/>
  <c r="M2227" i="1"/>
  <c r="N2227" i="1"/>
  <c r="O2227" i="1"/>
  <c r="P2227" i="1"/>
  <c r="Q2227" i="1"/>
  <c r="A2227" i="1"/>
  <c r="J2235" i="1"/>
  <c r="R2235" i="1"/>
  <c r="K2235" i="1"/>
  <c r="L2235" i="1"/>
  <c r="M2235" i="1"/>
  <c r="N2235" i="1"/>
  <c r="O2235" i="1"/>
  <c r="P2235" i="1"/>
  <c r="Q2235" i="1"/>
  <c r="A2235" i="1"/>
  <c r="J2243" i="1"/>
  <c r="R2243" i="1"/>
  <c r="K2243" i="1"/>
  <c r="L2243" i="1"/>
  <c r="M2243" i="1"/>
  <c r="N2243" i="1"/>
  <c r="O2243" i="1"/>
  <c r="P2243" i="1"/>
  <c r="Q2243" i="1"/>
  <c r="A2243" i="1"/>
  <c r="J2251" i="1"/>
  <c r="R2251" i="1"/>
  <c r="K2251" i="1"/>
  <c r="L2251" i="1"/>
  <c r="M2251" i="1"/>
  <c r="N2251" i="1"/>
  <c r="O2251" i="1"/>
  <c r="P2251" i="1"/>
  <c r="Q2251" i="1"/>
  <c r="A2251" i="1"/>
  <c r="J2259" i="1"/>
  <c r="R2259" i="1"/>
  <c r="K2259" i="1"/>
  <c r="L2259" i="1"/>
  <c r="M2259" i="1"/>
  <c r="N2259" i="1"/>
  <c r="O2259" i="1"/>
  <c r="P2259" i="1"/>
  <c r="Q2259" i="1"/>
  <c r="A2259" i="1"/>
  <c r="J2267" i="1"/>
  <c r="R2267" i="1"/>
  <c r="K2267" i="1"/>
  <c r="L2267" i="1"/>
  <c r="M2267" i="1"/>
  <c r="N2267" i="1"/>
  <c r="O2267" i="1"/>
  <c r="P2267" i="1"/>
  <c r="Q2267" i="1"/>
  <c r="A2267" i="1"/>
  <c r="J2275" i="1"/>
  <c r="R2275" i="1"/>
  <c r="K2275" i="1"/>
  <c r="L2275" i="1"/>
  <c r="M2275" i="1"/>
  <c r="N2275" i="1"/>
  <c r="O2275" i="1"/>
  <c r="P2275" i="1"/>
  <c r="Q2275" i="1"/>
  <c r="A2275" i="1"/>
  <c r="J2283" i="1"/>
  <c r="R2283" i="1"/>
  <c r="K2283" i="1"/>
  <c r="L2283" i="1"/>
  <c r="M2283" i="1"/>
  <c r="N2283" i="1"/>
  <c r="O2283" i="1"/>
  <c r="P2283" i="1"/>
  <c r="Q2283" i="1"/>
  <c r="A2283" i="1"/>
  <c r="J2291" i="1"/>
  <c r="R2291" i="1"/>
  <c r="K2291" i="1"/>
  <c r="L2291" i="1"/>
  <c r="M2291" i="1"/>
  <c r="N2291" i="1"/>
  <c r="O2291" i="1"/>
  <c r="P2291" i="1"/>
  <c r="Q2291" i="1"/>
  <c r="A2291" i="1"/>
  <c r="J2299" i="1"/>
  <c r="R2299" i="1"/>
  <c r="K2299" i="1"/>
  <c r="L2299" i="1"/>
  <c r="M2299" i="1"/>
  <c r="N2299" i="1"/>
  <c r="O2299" i="1"/>
  <c r="P2299" i="1"/>
  <c r="Q2299" i="1"/>
  <c r="A2299" i="1"/>
  <c r="J2307" i="1"/>
  <c r="R2307" i="1"/>
  <c r="K2307" i="1"/>
  <c r="L2307" i="1"/>
  <c r="M2307" i="1"/>
  <c r="N2307" i="1"/>
  <c r="O2307" i="1"/>
  <c r="P2307" i="1"/>
  <c r="Q2307" i="1"/>
  <c r="A2307" i="1"/>
  <c r="J2315" i="1"/>
  <c r="R2315" i="1"/>
  <c r="K2315" i="1"/>
  <c r="L2315" i="1"/>
  <c r="M2315" i="1"/>
  <c r="N2315" i="1"/>
  <c r="O2315" i="1"/>
  <c r="P2315" i="1"/>
  <c r="Q2315" i="1"/>
  <c r="A2315" i="1"/>
  <c r="J2323" i="1"/>
  <c r="R2323" i="1"/>
  <c r="K2323" i="1"/>
  <c r="L2323" i="1"/>
  <c r="M2323" i="1"/>
  <c r="N2323" i="1"/>
  <c r="O2323" i="1"/>
  <c r="P2323" i="1"/>
  <c r="Q2323" i="1"/>
  <c r="A2323" i="1"/>
  <c r="J2331" i="1"/>
  <c r="R2331" i="1"/>
  <c r="K2331" i="1"/>
  <c r="L2331" i="1"/>
  <c r="M2331" i="1"/>
  <c r="N2331" i="1"/>
  <c r="O2331" i="1"/>
  <c r="P2331" i="1"/>
  <c r="Q2331" i="1"/>
  <c r="A2331" i="1"/>
  <c r="J2339" i="1"/>
  <c r="R2339" i="1"/>
  <c r="K2339" i="1"/>
  <c r="L2339" i="1"/>
  <c r="M2339" i="1"/>
  <c r="N2339" i="1"/>
  <c r="O2339" i="1"/>
  <c r="Q2339" i="1"/>
  <c r="P2339" i="1"/>
  <c r="A2339" i="1"/>
  <c r="J2347" i="1"/>
  <c r="R2347" i="1"/>
  <c r="K2347" i="1"/>
  <c r="L2347" i="1"/>
  <c r="M2347" i="1"/>
  <c r="N2347" i="1"/>
  <c r="O2347" i="1"/>
  <c r="P2347" i="1"/>
  <c r="Q2347" i="1"/>
  <c r="A2347" i="1"/>
  <c r="P2355" i="1"/>
  <c r="Q2355" i="1"/>
  <c r="J2355" i="1"/>
  <c r="R2355" i="1"/>
  <c r="K2355" i="1"/>
  <c r="L2355" i="1"/>
  <c r="M2355" i="1"/>
  <c r="O2355" i="1"/>
  <c r="N2355" i="1"/>
  <c r="A2355" i="1"/>
  <c r="P2363" i="1"/>
  <c r="Q2363" i="1"/>
  <c r="J2363" i="1"/>
  <c r="R2363" i="1"/>
  <c r="K2363" i="1"/>
  <c r="L2363" i="1"/>
  <c r="M2363" i="1"/>
  <c r="N2363" i="1"/>
  <c r="O2363" i="1"/>
  <c r="A2363" i="1"/>
  <c r="P2371" i="1"/>
  <c r="Q2371" i="1"/>
  <c r="J2371" i="1"/>
  <c r="R2371" i="1"/>
  <c r="K2371" i="1"/>
  <c r="L2371" i="1"/>
  <c r="M2371" i="1"/>
  <c r="N2371" i="1"/>
  <c r="O2371" i="1"/>
  <c r="A2371" i="1"/>
  <c r="P2379" i="1"/>
  <c r="Q2379" i="1"/>
  <c r="J2379" i="1"/>
  <c r="R2379" i="1"/>
  <c r="K2379" i="1"/>
  <c r="L2379" i="1"/>
  <c r="M2379" i="1"/>
  <c r="N2379" i="1"/>
  <c r="O2379" i="1"/>
  <c r="A2379" i="1"/>
  <c r="P2387" i="1"/>
  <c r="Q2387" i="1"/>
  <c r="J2387" i="1"/>
  <c r="R2387" i="1"/>
  <c r="K2387" i="1"/>
  <c r="L2387" i="1"/>
  <c r="M2387" i="1"/>
  <c r="N2387" i="1"/>
  <c r="O2387" i="1"/>
  <c r="A2387" i="1"/>
  <c r="P2395" i="1"/>
  <c r="Q2395" i="1"/>
  <c r="J2395" i="1"/>
  <c r="R2395" i="1"/>
  <c r="K2395" i="1"/>
  <c r="L2395" i="1"/>
  <c r="M2395" i="1"/>
  <c r="N2395" i="1"/>
  <c r="O2395" i="1"/>
  <c r="A2395" i="1"/>
  <c r="P2403" i="1"/>
  <c r="Q2403" i="1"/>
  <c r="J2403" i="1"/>
  <c r="R2403" i="1"/>
  <c r="K2403" i="1"/>
  <c r="L2403" i="1"/>
  <c r="M2403" i="1"/>
  <c r="N2403" i="1"/>
  <c r="O2403" i="1"/>
  <c r="A2403" i="1"/>
  <c r="P2411" i="1"/>
  <c r="Q2411" i="1"/>
  <c r="J2411" i="1"/>
  <c r="R2411" i="1"/>
  <c r="K2411" i="1"/>
  <c r="L2411" i="1"/>
  <c r="M2411" i="1"/>
  <c r="N2411" i="1"/>
  <c r="A2411" i="1"/>
  <c r="O2411" i="1"/>
  <c r="P2419" i="1"/>
  <c r="Q2419" i="1"/>
  <c r="J2419" i="1"/>
  <c r="R2419" i="1"/>
  <c r="K2419" i="1"/>
  <c r="L2419" i="1"/>
  <c r="M2419" i="1"/>
  <c r="O2419" i="1"/>
  <c r="N2419" i="1"/>
  <c r="A2419" i="1"/>
  <c r="P2427" i="1"/>
  <c r="Q2427" i="1"/>
  <c r="J2427" i="1"/>
  <c r="R2427" i="1"/>
  <c r="K2427" i="1"/>
  <c r="L2427" i="1"/>
  <c r="M2427" i="1"/>
  <c r="N2427" i="1"/>
  <c r="O2427" i="1"/>
  <c r="A2427" i="1"/>
  <c r="P2435" i="1"/>
  <c r="Q2435" i="1"/>
  <c r="J2435" i="1"/>
  <c r="R2435" i="1"/>
  <c r="K2435" i="1"/>
  <c r="L2435" i="1"/>
  <c r="M2435" i="1"/>
  <c r="N2435" i="1"/>
  <c r="O2435" i="1"/>
  <c r="A2435" i="1"/>
  <c r="P2443" i="1"/>
  <c r="Q2443" i="1"/>
  <c r="J2443" i="1"/>
  <c r="R2443" i="1"/>
  <c r="K2443" i="1"/>
  <c r="L2443" i="1"/>
  <c r="M2443" i="1"/>
  <c r="N2443" i="1"/>
  <c r="O2443" i="1"/>
  <c r="A2443" i="1"/>
  <c r="P2451" i="1"/>
  <c r="Q2451" i="1"/>
  <c r="J2451" i="1"/>
  <c r="R2451" i="1"/>
  <c r="K2451" i="1"/>
  <c r="L2451" i="1"/>
  <c r="M2451" i="1"/>
  <c r="N2451" i="1"/>
  <c r="O2451" i="1"/>
  <c r="A2451" i="1"/>
  <c r="P2459" i="1"/>
  <c r="Q2459" i="1"/>
  <c r="J2459" i="1"/>
  <c r="R2459" i="1"/>
  <c r="K2459" i="1"/>
  <c r="L2459" i="1"/>
  <c r="M2459" i="1"/>
  <c r="N2459" i="1"/>
  <c r="O2459" i="1"/>
  <c r="A2459" i="1"/>
  <c r="P2467" i="1"/>
  <c r="Q2467" i="1"/>
  <c r="J2467" i="1"/>
  <c r="R2467" i="1"/>
  <c r="K2467" i="1"/>
  <c r="L2467" i="1"/>
  <c r="M2467" i="1"/>
  <c r="N2467" i="1"/>
  <c r="O2467" i="1"/>
  <c r="A2467" i="1"/>
  <c r="P2475" i="1"/>
  <c r="Q2475" i="1"/>
  <c r="J2475" i="1"/>
  <c r="R2475" i="1"/>
  <c r="K2475" i="1"/>
  <c r="L2475" i="1"/>
  <c r="M2475" i="1"/>
  <c r="N2475" i="1"/>
  <c r="O2475" i="1"/>
  <c r="A2475" i="1"/>
  <c r="M2248" i="1"/>
  <c r="N2248" i="1"/>
  <c r="O2248" i="1"/>
  <c r="P2248" i="1"/>
  <c r="Q2248" i="1"/>
  <c r="J2248" i="1"/>
  <c r="R2248" i="1"/>
  <c r="K2248" i="1"/>
  <c r="L2248" i="1"/>
  <c r="A2248" i="1"/>
  <c r="M2264" i="1"/>
  <c r="N2264" i="1"/>
  <c r="O2264" i="1"/>
  <c r="P2264" i="1"/>
  <c r="Q2264" i="1"/>
  <c r="J2264" i="1"/>
  <c r="R2264" i="1"/>
  <c r="K2264" i="1"/>
  <c r="L2264" i="1"/>
  <c r="A2264" i="1"/>
  <c r="M2304" i="1"/>
  <c r="N2304" i="1"/>
  <c r="O2304" i="1"/>
  <c r="P2304" i="1"/>
  <c r="Q2304" i="1"/>
  <c r="J2304" i="1"/>
  <c r="R2304" i="1"/>
  <c r="K2304" i="1"/>
  <c r="L2304" i="1"/>
  <c r="A2304" i="1"/>
  <c r="M2336" i="1"/>
  <c r="N2336" i="1"/>
  <c r="O2336" i="1"/>
  <c r="P2336" i="1"/>
  <c r="Q2336" i="1"/>
  <c r="J2336" i="1"/>
  <c r="R2336" i="1"/>
  <c r="L2336" i="1"/>
  <c r="K2336" i="1"/>
  <c r="A2336" i="1"/>
  <c r="K2384" i="1"/>
  <c r="L2384" i="1"/>
  <c r="M2384" i="1"/>
  <c r="N2384" i="1"/>
  <c r="O2384" i="1"/>
  <c r="P2384" i="1"/>
  <c r="Q2384" i="1"/>
  <c r="R2384" i="1"/>
  <c r="J2384" i="1"/>
  <c r="A2384" i="1"/>
  <c r="L2273" i="1"/>
  <c r="M2273" i="1"/>
  <c r="N2273" i="1"/>
  <c r="O2273" i="1"/>
  <c r="P2273" i="1"/>
  <c r="Q2273" i="1"/>
  <c r="R2273" i="1"/>
  <c r="J2273" i="1"/>
  <c r="K2273" i="1"/>
  <c r="A2273" i="1"/>
  <c r="Q2228" i="1"/>
  <c r="J2228" i="1"/>
  <c r="R2228" i="1"/>
  <c r="K2228" i="1"/>
  <c r="L2228" i="1"/>
  <c r="M2228" i="1"/>
  <c r="N2228" i="1"/>
  <c r="O2228" i="1"/>
  <c r="P2228" i="1"/>
  <c r="A2228" i="1"/>
  <c r="Q2252" i="1"/>
  <c r="J2252" i="1"/>
  <c r="R2252" i="1"/>
  <c r="K2252" i="1"/>
  <c r="L2252" i="1"/>
  <c r="M2252" i="1"/>
  <c r="N2252" i="1"/>
  <c r="O2252" i="1"/>
  <c r="P2252" i="1"/>
  <c r="A2252" i="1"/>
  <c r="Q2276" i="1"/>
  <c r="J2276" i="1"/>
  <c r="R2276" i="1"/>
  <c r="K2276" i="1"/>
  <c r="L2276" i="1"/>
  <c r="M2276" i="1"/>
  <c r="N2276" i="1"/>
  <c r="O2276" i="1"/>
  <c r="P2276" i="1"/>
  <c r="A2276" i="1"/>
  <c r="Q2300" i="1"/>
  <c r="J2300" i="1"/>
  <c r="R2300" i="1"/>
  <c r="K2300" i="1"/>
  <c r="L2300" i="1"/>
  <c r="M2300" i="1"/>
  <c r="N2300" i="1"/>
  <c r="O2300" i="1"/>
  <c r="P2300" i="1"/>
  <c r="A2300" i="1"/>
  <c r="Q2316" i="1"/>
  <c r="J2316" i="1"/>
  <c r="R2316" i="1"/>
  <c r="K2316" i="1"/>
  <c r="L2316" i="1"/>
  <c r="M2316" i="1"/>
  <c r="N2316" i="1"/>
  <c r="O2316" i="1"/>
  <c r="P2316" i="1"/>
  <c r="A2316" i="1"/>
  <c r="Q2332" i="1"/>
  <c r="J2332" i="1"/>
  <c r="R2332" i="1"/>
  <c r="K2332" i="1"/>
  <c r="L2332" i="1"/>
  <c r="M2332" i="1"/>
  <c r="N2332" i="1"/>
  <c r="P2332" i="1"/>
  <c r="O2332" i="1"/>
  <c r="A2332" i="1"/>
  <c r="O2356" i="1"/>
  <c r="P2356" i="1"/>
  <c r="Q2356" i="1"/>
  <c r="J2356" i="1"/>
  <c r="R2356" i="1"/>
  <c r="K2356" i="1"/>
  <c r="L2356" i="1"/>
  <c r="M2356" i="1"/>
  <c r="N2356" i="1"/>
  <c r="A2356" i="1"/>
  <c r="O2372" i="1"/>
  <c r="P2372" i="1"/>
  <c r="Q2372" i="1"/>
  <c r="J2372" i="1"/>
  <c r="R2372" i="1"/>
  <c r="K2372" i="1"/>
  <c r="L2372" i="1"/>
  <c r="M2372" i="1"/>
  <c r="N2372" i="1"/>
  <c r="A2372" i="1"/>
  <c r="O2380" i="1"/>
  <c r="P2380" i="1"/>
  <c r="Q2380" i="1"/>
  <c r="J2380" i="1"/>
  <c r="R2380" i="1"/>
  <c r="K2380" i="1"/>
  <c r="L2380" i="1"/>
  <c r="M2380" i="1"/>
  <c r="N2380" i="1"/>
  <c r="A2380" i="1"/>
  <c r="O2396" i="1"/>
  <c r="P2396" i="1"/>
  <c r="Q2396" i="1"/>
  <c r="J2396" i="1"/>
  <c r="R2396" i="1"/>
  <c r="K2396" i="1"/>
  <c r="L2396" i="1"/>
  <c r="M2396" i="1"/>
  <c r="N2396" i="1"/>
  <c r="A2396" i="1"/>
  <c r="O2404" i="1"/>
  <c r="P2404" i="1"/>
  <c r="Q2404" i="1"/>
  <c r="J2404" i="1"/>
  <c r="R2404" i="1"/>
  <c r="K2404" i="1"/>
  <c r="L2404" i="1"/>
  <c r="M2404" i="1"/>
  <c r="N2404" i="1"/>
  <c r="A2404" i="1"/>
  <c r="O2412" i="1"/>
  <c r="P2412" i="1"/>
  <c r="Q2412" i="1"/>
  <c r="J2412" i="1"/>
  <c r="R2412" i="1"/>
  <c r="K2412" i="1"/>
  <c r="L2412" i="1"/>
  <c r="N2412" i="1"/>
  <c r="M2412" i="1"/>
  <c r="A2412" i="1"/>
  <c r="O2420" i="1"/>
  <c r="P2420" i="1"/>
  <c r="Q2420" i="1"/>
  <c r="J2420" i="1"/>
  <c r="R2420" i="1"/>
  <c r="K2420" i="1"/>
  <c r="L2420" i="1"/>
  <c r="M2420" i="1"/>
  <c r="N2420" i="1"/>
  <c r="A2420" i="1"/>
  <c r="O2436" i="1"/>
  <c r="P2436" i="1"/>
  <c r="Q2436" i="1"/>
  <c r="J2436" i="1"/>
  <c r="R2436" i="1"/>
  <c r="K2436" i="1"/>
  <c r="L2436" i="1"/>
  <c r="M2436" i="1"/>
  <c r="N2436" i="1"/>
  <c r="A2436" i="1"/>
  <c r="O2444" i="1"/>
  <c r="P2444" i="1"/>
  <c r="Q2444" i="1"/>
  <c r="J2444" i="1"/>
  <c r="R2444" i="1"/>
  <c r="K2444" i="1"/>
  <c r="L2444" i="1"/>
  <c r="M2444" i="1"/>
  <c r="N2444" i="1"/>
  <c r="A2444" i="1"/>
  <c r="O2452" i="1"/>
  <c r="P2452" i="1"/>
  <c r="Q2452" i="1"/>
  <c r="J2452" i="1"/>
  <c r="R2452" i="1"/>
  <c r="K2452" i="1"/>
  <c r="L2452" i="1"/>
  <c r="M2452" i="1"/>
  <c r="N2452" i="1"/>
  <c r="A2452" i="1"/>
  <c r="O2460" i="1"/>
  <c r="P2460" i="1"/>
  <c r="Q2460" i="1"/>
  <c r="J2460" i="1"/>
  <c r="R2460" i="1"/>
  <c r="K2460" i="1"/>
  <c r="L2460" i="1"/>
  <c r="M2460" i="1"/>
  <c r="N2460" i="1"/>
  <c r="A2460" i="1"/>
  <c r="O2468" i="1"/>
  <c r="P2468" i="1"/>
  <c r="Q2468" i="1"/>
  <c r="J2468" i="1"/>
  <c r="R2468" i="1"/>
  <c r="K2468" i="1"/>
  <c r="L2468" i="1"/>
  <c r="M2468" i="1"/>
  <c r="N2468" i="1"/>
  <c r="A2468" i="1"/>
  <c r="M2256" i="1"/>
  <c r="N2256" i="1"/>
  <c r="O2256" i="1"/>
  <c r="P2256" i="1"/>
  <c r="Q2256" i="1"/>
  <c r="J2256" i="1"/>
  <c r="R2256" i="1"/>
  <c r="K2256" i="1"/>
  <c r="L2256" i="1"/>
  <c r="A2256" i="1"/>
  <c r="M2288" i="1"/>
  <c r="N2288" i="1"/>
  <c r="O2288" i="1"/>
  <c r="P2288" i="1"/>
  <c r="Q2288" i="1"/>
  <c r="J2288" i="1"/>
  <c r="R2288" i="1"/>
  <c r="K2288" i="1"/>
  <c r="L2288" i="1"/>
  <c r="A2288" i="1"/>
  <c r="M2320" i="1"/>
  <c r="N2320" i="1"/>
  <c r="O2320" i="1"/>
  <c r="P2320" i="1"/>
  <c r="Q2320" i="1"/>
  <c r="J2320" i="1"/>
  <c r="R2320" i="1"/>
  <c r="K2320" i="1"/>
  <c r="L2320" i="1"/>
  <c r="A2320" i="1"/>
  <c r="K2360" i="1"/>
  <c r="L2360" i="1"/>
  <c r="M2360" i="1"/>
  <c r="N2360" i="1"/>
  <c r="O2360" i="1"/>
  <c r="P2360" i="1"/>
  <c r="J2360" i="1"/>
  <c r="Q2360" i="1"/>
  <c r="R2360" i="1"/>
  <c r="A2360" i="1"/>
  <c r="K2376" i="1"/>
  <c r="L2376" i="1"/>
  <c r="M2376" i="1"/>
  <c r="N2376" i="1"/>
  <c r="O2376" i="1"/>
  <c r="P2376" i="1"/>
  <c r="J2376" i="1"/>
  <c r="Q2376" i="1"/>
  <c r="R2376" i="1"/>
  <c r="A2376" i="1"/>
  <c r="K2416" i="1"/>
  <c r="L2416" i="1"/>
  <c r="M2416" i="1"/>
  <c r="N2416" i="1"/>
  <c r="O2416" i="1"/>
  <c r="P2416" i="1"/>
  <c r="Q2416" i="1"/>
  <c r="R2416" i="1"/>
  <c r="J2416" i="1"/>
  <c r="A2416" i="1"/>
  <c r="K2424" i="1"/>
  <c r="L2424" i="1"/>
  <c r="M2424" i="1"/>
  <c r="N2424" i="1"/>
  <c r="O2424" i="1"/>
  <c r="P2424" i="1"/>
  <c r="J2424" i="1"/>
  <c r="Q2424" i="1"/>
  <c r="R2424" i="1"/>
  <c r="A2424" i="1"/>
  <c r="K2432" i="1"/>
  <c r="L2432" i="1"/>
  <c r="M2432" i="1"/>
  <c r="N2432" i="1"/>
  <c r="O2432" i="1"/>
  <c r="P2432" i="1"/>
  <c r="J2432" i="1"/>
  <c r="Q2432" i="1"/>
  <c r="R2432" i="1"/>
  <c r="A2432" i="1"/>
  <c r="K2448" i="1"/>
  <c r="L2448" i="1"/>
  <c r="M2448" i="1"/>
  <c r="N2448" i="1"/>
  <c r="O2448" i="1"/>
  <c r="P2448" i="1"/>
  <c r="Q2448" i="1"/>
  <c r="R2448" i="1"/>
  <c r="J2448" i="1"/>
  <c r="A2448" i="1"/>
  <c r="K2456" i="1"/>
  <c r="L2456" i="1"/>
  <c r="M2456" i="1"/>
  <c r="N2456" i="1"/>
  <c r="O2456" i="1"/>
  <c r="P2456" i="1"/>
  <c r="J2456" i="1"/>
  <c r="Q2456" i="1"/>
  <c r="R2456" i="1"/>
  <c r="A2456" i="1"/>
  <c r="K2464" i="1"/>
  <c r="L2464" i="1"/>
  <c r="M2464" i="1"/>
  <c r="N2464" i="1"/>
  <c r="O2464" i="1"/>
  <c r="P2464" i="1"/>
  <c r="J2464" i="1"/>
  <c r="Q2464" i="1"/>
  <c r="R2464" i="1"/>
  <c r="A2464" i="1"/>
  <c r="K2472" i="1"/>
  <c r="L2472" i="1"/>
  <c r="M2472" i="1"/>
  <c r="N2472" i="1"/>
  <c r="O2472" i="1"/>
  <c r="P2472" i="1"/>
  <c r="J2472" i="1"/>
  <c r="Q2472" i="1"/>
  <c r="R2472" i="1"/>
  <c r="A2472" i="1"/>
  <c r="L2313" i="1"/>
  <c r="M2313" i="1"/>
  <c r="N2313" i="1"/>
  <c r="O2313" i="1"/>
  <c r="P2313" i="1"/>
  <c r="Q2313" i="1"/>
  <c r="R2313" i="1"/>
  <c r="J2313" i="1"/>
  <c r="K2313" i="1"/>
  <c r="A2313" i="1"/>
  <c r="Q2236" i="1"/>
  <c r="J2236" i="1"/>
  <c r="R2236" i="1"/>
  <c r="K2236" i="1"/>
  <c r="L2236" i="1"/>
  <c r="M2236" i="1"/>
  <c r="N2236" i="1"/>
  <c r="O2236" i="1"/>
  <c r="P2236" i="1"/>
  <c r="A2236" i="1"/>
  <c r="Q2244" i="1"/>
  <c r="J2244" i="1"/>
  <c r="R2244" i="1"/>
  <c r="K2244" i="1"/>
  <c r="L2244" i="1"/>
  <c r="M2244" i="1"/>
  <c r="N2244" i="1"/>
  <c r="O2244" i="1"/>
  <c r="P2244" i="1"/>
  <c r="A2244" i="1"/>
  <c r="Q2260" i="1"/>
  <c r="J2260" i="1"/>
  <c r="R2260" i="1"/>
  <c r="K2260" i="1"/>
  <c r="L2260" i="1"/>
  <c r="M2260" i="1"/>
  <c r="N2260" i="1"/>
  <c r="O2260" i="1"/>
  <c r="P2260" i="1"/>
  <c r="A2260" i="1"/>
  <c r="Q2268" i="1"/>
  <c r="J2268" i="1"/>
  <c r="R2268" i="1"/>
  <c r="K2268" i="1"/>
  <c r="L2268" i="1"/>
  <c r="M2268" i="1"/>
  <c r="N2268" i="1"/>
  <c r="O2268" i="1"/>
  <c r="P2268" i="1"/>
  <c r="A2268" i="1"/>
  <c r="Q2284" i="1"/>
  <c r="J2284" i="1"/>
  <c r="R2284" i="1"/>
  <c r="K2284" i="1"/>
  <c r="L2284" i="1"/>
  <c r="M2284" i="1"/>
  <c r="N2284" i="1"/>
  <c r="O2284" i="1"/>
  <c r="P2284" i="1"/>
  <c r="A2284" i="1"/>
  <c r="Q2292" i="1"/>
  <c r="J2292" i="1"/>
  <c r="R2292" i="1"/>
  <c r="K2292" i="1"/>
  <c r="L2292" i="1"/>
  <c r="M2292" i="1"/>
  <c r="N2292" i="1"/>
  <c r="O2292" i="1"/>
  <c r="P2292" i="1"/>
  <c r="A2292" i="1"/>
  <c r="Q2308" i="1"/>
  <c r="J2308" i="1"/>
  <c r="R2308" i="1"/>
  <c r="K2308" i="1"/>
  <c r="L2308" i="1"/>
  <c r="M2308" i="1"/>
  <c r="N2308" i="1"/>
  <c r="O2308" i="1"/>
  <c r="P2308" i="1"/>
  <c r="A2308" i="1"/>
  <c r="Q2324" i="1"/>
  <c r="J2324" i="1"/>
  <c r="R2324" i="1"/>
  <c r="K2324" i="1"/>
  <c r="L2324" i="1"/>
  <c r="M2324" i="1"/>
  <c r="N2324" i="1"/>
  <c r="O2324" i="1"/>
  <c r="P2324" i="1"/>
  <c r="A2324" i="1"/>
  <c r="Q2340" i="1"/>
  <c r="J2340" i="1"/>
  <c r="R2340" i="1"/>
  <c r="K2340" i="1"/>
  <c r="L2340" i="1"/>
  <c r="M2340" i="1"/>
  <c r="N2340" i="1"/>
  <c r="O2340" i="1"/>
  <c r="P2340" i="1"/>
  <c r="A2340" i="1"/>
  <c r="Q2348" i="1"/>
  <c r="J2348" i="1"/>
  <c r="R2348" i="1"/>
  <c r="K2348" i="1"/>
  <c r="L2348" i="1"/>
  <c r="M2348" i="1"/>
  <c r="N2348" i="1"/>
  <c r="P2348" i="1"/>
  <c r="O2348" i="1"/>
  <c r="A2348" i="1"/>
  <c r="O2364" i="1"/>
  <c r="P2364" i="1"/>
  <c r="Q2364" i="1"/>
  <c r="J2364" i="1"/>
  <c r="R2364" i="1"/>
  <c r="K2364" i="1"/>
  <c r="L2364" i="1"/>
  <c r="M2364" i="1"/>
  <c r="N2364" i="1"/>
  <c r="A2364" i="1"/>
  <c r="O2388" i="1"/>
  <c r="P2388" i="1"/>
  <c r="Q2388" i="1"/>
  <c r="J2388" i="1"/>
  <c r="R2388" i="1"/>
  <c r="K2388" i="1"/>
  <c r="L2388" i="1"/>
  <c r="M2388" i="1"/>
  <c r="N2388" i="1"/>
  <c r="A2388" i="1"/>
  <c r="O2428" i="1"/>
  <c r="P2428" i="1"/>
  <c r="Q2428" i="1"/>
  <c r="J2428" i="1"/>
  <c r="R2428" i="1"/>
  <c r="K2428" i="1"/>
  <c r="L2428" i="1"/>
  <c r="M2428" i="1"/>
  <c r="N2428" i="1"/>
  <c r="A2428" i="1"/>
  <c r="P2229" i="1"/>
  <c r="Q2229" i="1"/>
  <c r="J2229" i="1"/>
  <c r="R2229" i="1"/>
  <c r="K2229" i="1"/>
  <c r="L2229" i="1"/>
  <c r="M2229" i="1"/>
  <c r="N2229" i="1"/>
  <c r="O2229" i="1"/>
  <c r="A2229" i="1"/>
  <c r="P2237" i="1"/>
  <c r="Q2237" i="1"/>
  <c r="J2237" i="1"/>
  <c r="R2237" i="1"/>
  <c r="K2237" i="1"/>
  <c r="L2237" i="1"/>
  <c r="M2237" i="1"/>
  <c r="N2237" i="1"/>
  <c r="A2237" i="1"/>
  <c r="O2237" i="1"/>
  <c r="P2245" i="1"/>
  <c r="Q2245" i="1"/>
  <c r="J2245" i="1"/>
  <c r="R2245" i="1"/>
  <c r="K2245" i="1"/>
  <c r="L2245" i="1"/>
  <c r="M2245" i="1"/>
  <c r="N2245" i="1"/>
  <c r="O2245" i="1"/>
  <c r="A2245" i="1"/>
  <c r="P2253" i="1"/>
  <c r="Q2253" i="1"/>
  <c r="J2253" i="1"/>
  <c r="R2253" i="1"/>
  <c r="K2253" i="1"/>
  <c r="L2253" i="1"/>
  <c r="M2253" i="1"/>
  <c r="N2253" i="1"/>
  <c r="O2253" i="1"/>
  <c r="A2253" i="1"/>
  <c r="P2261" i="1"/>
  <c r="Q2261" i="1"/>
  <c r="J2261" i="1"/>
  <c r="R2261" i="1"/>
  <c r="K2261" i="1"/>
  <c r="L2261" i="1"/>
  <c r="M2261" i="1"/>
  <c r="N2261" i="1"/>
  <c r="O2261" i="1"/>
  <c r="A2261" i="1"/>
  <c r="P2269" i="1"/>
  <c r="Q2269" i="1"/>
  <c r="J2269" i="1"/>
  <c r="R2269" i="1"/>
  <c r="K2269" i="1"/>
  <c r="L2269" i="1"/>
  <c r="M2269" i="1"/>
  <c r="N2269" i="1"/>
  <c r="O2269" i="1"/>
  <c r="A2269" i="1"/>
  <c r="P2277" i="1"/>
  <c r="Q2277" i="1"/>
  <c r="J2277" i="1"/>
  <c r="R2277" i="1"/>
  <c r="K2277" i="1"/>
  <c r="L2277" i="1"/>
  <c r="M2277" i="1"/>
  <c r="N2277" i="1"/>
  <c r="O2277" i="1"/>
  <c r="A2277" i="1"/>
  <c r="P2285" i="1"/>
  <c r="Q2285" i="1"/>
  <c r="J2285" i="1"/>
  <c r="R2285" i="1"/>
  <c r="K2285" i="1"/>
  <c r="L2285" i="1"/>
  <c r="M2285" i="1"/>
  <c r="N2285" i="1"/>
  <c r="O2285" i="1"/>
  <c r="A2285" i="1"/>
  <c r="P2293" i="1"/>
  <c r="Q2293" i="1"/>
  <c r="J2293" i="1"/>
  <c r="R2293" i="1"/>
  <c r="K2293" i="1"/>
  <c r="L2293" i="1"/>
  <c r="M2293" i="1"/>
  <c r="N2293" i="1"/>
  <c r="O2293" i="1"/>
  <c r="A2293" i="1"/>
  <c r="P2301" i="1"/>
  <c r="Q2301" i="1"/>
  <c r="J2301" i="1"/>
  <c r="R2301" i="1"/>
  <c r="K2301" i="1"/>
  <c r="L2301" i="1"/>
  <c r="M2301" i="1"/>
  <c r="N2301" i="1"/>
  <c r="O2301" i="1"/>
  <c r="A2301" i="1"/>
  <c r="P2309" i="1"/>
  <c r="Q2309" i="1"/>
  <c r="J2309" i="1"/>
  <c r="R2309" i="1"/>
  <c r="K2309" i="1"/>
  <c r="L2309" i="1"/>
  <c r="M2309" i="1"/>
  <c r="N2309" i="1"/>
  <c r="O2309" i="1"/>
  <c r="A2309" i="1"/>
  <c r="P2317" i="1"/>
  <c r="Q2317" i="1"/>
  <c r="J2317" i="1"/>
  <c r="R2317" i="1"/>
  <c r="K2317" i="1"/>
  <c r="L2317" i="1"/>
  <c r="M2317" i="1"/>
  <c r="N2317" i="1"/>
  <c r="O2317" i="1"/>
  <c r="A2317" i="1"/>
  <c r="P2325" i="1"/>
  <c r="Q2325" i="1"/>
  <c r="J2325" i="1"/>
  <c r="R2325" i="1"/>
  <c r="K2325" i="1"/>
  <c r="L2325" i="1"/>
  <c r="M2325" i="1"/>
  <c r="O2325" i="1"/>
  <c r="N2325" i="1"/>
  <c r="A2325" i="1"/>
  <c r="P2333" i="1"/>
  <c r="Q2333" i="1"/>
  <c r="J2333" i="1"/>
  <c r="R2333" i="1"/>
  <c r="K2333" i="1"/>
  <c r="L2333" i="1"/>
  <c r="M2333" i="1"/>
  <c r="O2333" i="1"/>
  <c r="N2333" i="1"/>
  <c r="A2333" i="1"/>
  <c r="P2341" i="1"/>
  <c r="Q2341" i="1"/>
  <c r="J2341" i="1"/>
  <c r="R2341" i="1"/>
  <c r="K2341" i="1"/>
  <c r="L2341" i="1"/>
  <c r="M2341" i="1"/>
  <c r="N2341" i="1"/>
  <c r="O2341" i="1"/>
  <c r="A2341" i="1"/>
  <c r="J2349" i="1"/>
  <c r="L2349" i="1"/>
  <c r="K2349" i="1"/>
  <c r="M2349" i="1"/>
  <c r="N2349" i="1"/>
  <c r="O2349" i="1"/>
  <c r="P2349" i="1"/>
  <c r="Q2349" i="1"/>
  <c r="R2349" i="1"/>
  <c r="A2349" i="1"/>
  <c r="N2357" i="1"/>
  <c r="O2357" i="1"/>
  <c r="P2357" i="1"/>
  <c r="Q2357" i="1"/>
  <c r="J2357" i="1"/>
  <c r="R2357" i="1"/>
  <c r="K2357" i="1"/>
  <c r="L2357" i="1"/>
  <c r="M2357" i="1"/>
  <c r="A2357" i="1"/>
  <c r="N2365" i="1"/>
  <c r="O2365" i="1"/>
  <c r="P2365" i="1"/>
  <c r="Q2365" i="1"/>
  <c r="J2365" i="1"/>
  <c r="R2365" i="1"/>
  <c r="K2365" i="1"/>
  <c r="L2365" i="1"/>
  <c r="M2365" i="1"/>
  <c r="A2365" i="1"/>
  <c r="N2373" i="1"/>
  <c r="O2373" i="1"/>
  <c r="P2373" i="1"/>
  <c r="Q2373" i="1"/>
  <c r="J2373" i="1"/>
  <c r="R2373" i="1"/>
  <c r="K2373" i="1"/>
  <c r="M2373" i="1"/>
  <c r="L2373" i="1"/>
  <c r="A2373" i="1"/>
  <c r="N2381" i="1"/>
  <c r="O2381" i="1"/>
  <c r="P2381" i="1"/>
  <c r="Q2381" i="1"/>
  <c r="J2381" i="1"/>
  <c r="R2381" i="1"/>
  <c r="K2381" i="1"/>
  <c r="L2381" i="1"/>
  <c r="M2381" i="1"/>
  <c r="A2381" i="1"/>
  <c r="N2389" i="1"/>
  <c r="O2389" i="1"/>
  <c r="P2389" i="1"/>
  <c r="Q2389" i="1"/>
  <c r="J2389" i="1"/>
  <c r="R2389" i="1"/>
  <c r="K2389" i="1"/>
  <c r="L2389" i="1"/>
  <c r="M2389" i="1"/>
  <c r="A2389" i="1"/>
  <c r="N2397" i="1"/>
  <c r="O2397" i="1"/>
  <c r="P2397" i="1"/>
  <c r="Q2397" i="1"/>
  <c r="J2397" i="1"/>
  <c r="R2397" i="1"/>
  <c r="K2397" i="1"/>
  <c r="L2397" i="1"/>
  <c r="M2397" i="1"/>
  <c r="A2397" i="1"/>
  <c r="N2405" i="1"/>
  <c r="O2405" i="1"/>
  <c r="P2405" i="1"/>
  <c r="Q2405" i="1"/>
  <c r="J2405" i="1"/>
  <c r="R2405" i="1"/>
  <c r="K2405" i="1"/>
  <c r="L2405" i="1"/>
  <c r="M2405" i="1"/>
  <c r="A2405" i="1"/>
  <c r="N2413" i="1"/>
  <c r="O2413" i="1"/>
  <c r="P2413" i="1"/>
  <c r="Q2413" i="1"/>
  <c r="J2413" i="1"/>
  <c r="R2413" i="1"/>
  <c r="K2413" i="1"/>
  <c r="L2413" i="1"/>
  <c r="M2413" i="1"/>
  <c r="A2413" i="1"/>
  <c r="N2421" i="1"/>
  <c r="O2421" i="1"/>
  <c r="P2421" i="1"/>
  <c r="Q2421" i="1"/>
  <c r="J2421" i="1"/>
  <c r="R2421" i="1"/>
  <c r="K2421" i="1"/>
  <c r="L2421" i="1"/>
  <c r="M2421" i="1"/>
  <c r="A2421" i="1"/>
  <c r="N2429" i="1"/>
  <c r="O2429" i="1"/>
  <c r="P2429" i="1"/>
  <c r="Q2429" i="1"/>
  <c r="J2429" i="1"/>
  <c r="R2429" i="1"/>
  <c r="K2429" i="1"/>
  <c r="L2429" i="1"/>
  <c r="M2429" i="1"/>
  <c r="A2429" i="1"/>
  <c r="N2437" i="1"/>
  <c r="O2437" i="1"/>
  <c r="P2437" i="1"/>
  <c r="Q2437" i="1"/>
  <c r="J2437" i="1"/>
  <c r="R2437" i="1"/>
  <c r="K2437" i="1"/>
  <c r="L2437" i="1"/>
  <c r="M2437" i="1"/>
  <c r="A2437" i="1"/>
  <c r="N2445" i="1"/>
  <c r="O2445" i="1"/>
  <c r="P2445" i="1"/>
  <c r="Q2445" i="1"/>
  <c r="J2445" i="1"/>
  <c r="R2445" i="1"/>
  <c r="K2445" i="1"/>
  <c r="L2445" i="1"/>
  <c r="M2445" i="1"/>
  <c r="A2445" i="1"/>
  <c r="N2453" i="1"/>
  <c r="O2453" i="1"/>
  <c r="P2453" i="1"/>
  <c r="Q2453" i="1"/>
  <c r="J2453" i="1"/>
  <c r="R2453" i="1"/>
  <c r="K2453" i="1"/>
  <c r="L2453" i="1"/>
  <c r="M2453" i="1"/>
  <c r="A2453" i="1"/>
  <c r="N2461" i="1"/>
  <c r="O2461" i="1"/>
  <c r="P2461" i="1"/>
  <c r="Q2461" i="1"/>
  <c r="J2461" i="1"/>
  <c r="R2461" i="1"/>
  <c r="K2461" i="1"/>
  <c r="L2461" i="1"/>
  <c r="M2461" i="1"/>
  <c r="A2461" i="1"/>
  <c r="N2469" i="1"/>
  <c r="O2469" i="1"/>
  <c r="P2469" i="1"/>
  <c r="Q2469" i="1"/>
  <c r="J2469" i="1"/>
  <c r="R2469" i="1"/>
  <c r="K2469" i="1"/>
  <c r="M2469" i="1"/>
  <c r="L2469" i="1"/>
  <c r="A2469" i="1"/>
  <c r="M2232" i="1"/>
  <c r="N2232" i="1"/>
  <c r="O2232" i="1"/>
  <c r="P2232" i="1"/>
  <c r="Q2232" i="1"/>
  <c r="J2232" i="1"/>
  <c r="R2232" i="1"/>
  <c r="K2232" i="1"/>
  <c r="L2232" i="1"/>
  <c r="A2232" i="1"/>
  <c r="M2272" i="1"/>
  <c r="N2272" i="1"/>
  <c r="O2272" i="1"/>
  <c r="P2272" i="1"/>
  <c r="Q2272" i="1"/>
  <c r="J2272" i="1"/>
  <c r="R2272" i="1"/>
  <c r="K2272" i="1"/>
  <c r="L2272" i="1"/>
  <c r="A2272" i="1"/>
  <c r="M2312" i="1"/>
  <c r="N2312" i="1"/>
  <c r="O2312" i="1"/>
  <c r="P2312" i="1"/>
  <c r="Q2312" i="1"/>
  <c r="J2312" i="1"/>
  <c r="R2312" i="1"/>
  <c r="K2312" i="1"/>
  <c r="L2312" i="1"/>
  <c r="A2312" i="1"/>
  <c r="K2352" i="1"/>
  <c r="L2352" i="1"/>
  <c r="M2352" i="1"/>
  <c r="N2352" i="1"/>
  <c r="O2352" i="1"/>
  <c r="P2352" i="1"/>
  <c r="Q2352" i="1"/>
  <c r="R2352" i="1"/>
  <c r="J2352" i="1"/>
  <c r="A2352" i="1"/>
  <c r="K2400" i="1"/>
  <c r="L2400" i="1"/>
  <c r="M2400" i="1"/>
  <c r="N2400" i="1"/>
  <c r="O2400" i="1"/>
  <c r="P2400" i="1"/>
  <c r="J2400" i="1"/>
  <c r="Q2400" i="1"/>
  <c r="R2400" i="1"/>
  <c r="A2400" i="1"/>
  <c r="L2297" i="1"/>
  <c r="M2297" i="1"/>
  <c r="N2297" i="1"/>
  <c r="O2297" i="1"/>
  <c r="P2297" i="1"/>
  <c r="Q2297" i="1"/>
  <c r="J2297" i="1"/>
  <c r="K2297" i="1"/>
  <c r="R2297" i="1"/>
  <c r="A2297" i="1"/>
  <c r="O2238" i="1"/>
  <c r="P2238" i="1"/>
  <c r="Q2238" i="1"/>
  <c r="J2238" i="1"/>
  <c r="R2238" i="1"/>
  <c r="K2238" i="1"/>
  <c r="L2238" i="1"/>
  <c r="M2238" i="1"/>
  <c r="A2238" i="1"/>
  <c r="N2238" i="1"/>
  <c r="O2246" i="1"/>
  <c r="P2246" i="1"/>
  <c r="Q2246" i="1"/>
  <c r="J2246" i="1"/>
  <c r="R2246" i="1"/>
  <c r="K2246" i="1"/>
  <c r="L2246" i="1"/>
  <c r="M2246" i="1"/>
  <c r="N2246" i="1"/>
  <c r="A2246" i="1"/>
  <c r="O2262" i="1"/>
  <c r="P2262" i="1"/>
  <c r="Q2262" i="1"/>
  <c r="J2262" i="1"/>
  <c r="R2262" i="1"/>
  <c r="K2262" i="1"/>
  <c r="L2262" i="1"/>
  <c r="M2262" i="1"/>
  <c r="N2262" i="1"/>
  <c r="A2262" i="1"/>
  <c r="O2278" i="1"/>
  <c r="P2278" i="1"/>
  <c r="Q2278" i="1"/>
  <c r="J2278" i="1"/>
  <c r="R2278" i="1"/>
  <c r="K2278" i="1"/>
  <c r="L2278" i="1"/>
  <c r="M2278" i="1"/>
  <c r="N2278" i="1"/>
  <c r="A2278" i="1"/>
  <c r="O2294" i="1"/>
  <c r="P2294" i="1"/>
  <c r="Q2294" i="1"/>
  <c r="J2294" i="1"/>
  <c r="R2294" i="1"/>
  <c r="K2294" i="1"/>
  <c r="L2294" i="1"/>
  <c r="M2294" i="1"/>
  <c r="N2294" i="1"/>
  <c r="A2294" i="1"/>
  <c r="O2310" i="1"/>
  <c r="P2310" i="1"/>
  <c r="Q2310" i="1"/>
  <c r="J2310" i="1"/>
  <c r="R2310" i="1"/>
  <c r="K2310" i="1"/>
  <c r="L2310" i="1"/>
  <c r="M2310" i="1"/>
  <c r="N2310" i="1"/>
  <c r="A2310" i="1"/>
  <c r="O2326" i="1"/>
  <c r="P2326" i="1"/>
  <c r="Q2326" i="1"/>
  <c r="J2326" i="1"/>
  <c r="R2326" i="1"/>
  <c r="K2326" i="1"/>
  <c r="L2326" i="1"/>
  <c r="M2326" i="1"/>
  <c r="N2326" i="1"/>
  <c r="A2326" i="1"/>
  <c r="O2334" i="1"/>
  <c r="P2334" i="1"/>
  <c r="Q2334" i="1"/>
  <c r="J2334" i="1"/>
  <c r="R2334" i="1"/>
  <c r="K2334" i="1"/>
  <c r="L2334" i="1"/>
  <c r="M2334" i="1"/>
  <c r="N2334" i="1"/>
  <c r="A2334" i="1"/>
  <c r="K2350" i="1"/>
  <c r="L2350" i="1"/>
  <c r="M2350" i="1"/>
  <c r="N2350" i="1"/>
  <c r="O2350" i="1"/>
  <c r="P2350" i="1"/>
  <c r="Q2350" i="1"/>
  <c r="J2350" i="1"/>
  <c r="R2350" i="1"/>
  <c r="A2350" i="1"/>
  <c r="M2358" i="1"/>
  <c r="N2358" i="1"/>
  <c r="O2358" i="1"/>
  <c r="P2358" i="1"/>
  <c r="Q2358" i="1"/>
  <c r="J2358" i="1"/>
  <c r="R2358" i="1"/>
  <c r="K2358" i="1"/>
  <c r="L2358" i="1"/>
  <c r="A2358" i="1"/>
  <c r="M2366" i="1"/>
  <c r="N2366" i="1"/>
  <c r="O2366" i="1"/>
  <c r="P2366" i="1"/>
  <c r="Q2366" i="1"/>
  <c r="J2366" i="1"/>
  <c r="R2366" i="1"/>
  <c r="K2366" i="1"/>
  <c r="L2366" i="1"/>
  <c r="A2366" i="1"/>
  <c r="M2382" i="1"/>
  <c r="N2382" i="1"/>
  <c r="O2382" i="1"/>
  <c r="P2382" i="1"/>
  <c r="Q2382" i="1"/>
  <c r="J2382" i="1"/>
  <c r="R2382" i="1"/>
  <c r="K2382" i="1"/>
  <c r="L2382" i="1"/>
  <c r="A2382" i="1"/>
  <c r="M2390" i="1"/>
  <c r="N2390" i="1"/>
  <c r="O2390" i="1"/>
  <c r="P2390" i="1"/>
  <c r="Q2390" i="1"/>
  <c r="J2390" i="1"/>
  <c r="R2390" i="1"/>
  <c r="K2390" i="1"/>
  <c r="L2390" i="1"/>
  <c r="A2390" i="1"/>
  <c r="M2398" i="1"/>
  <c r="N2398" i="1"/>
  <c r="O2398" i="1"/>
  <c r="P2398" i="1"/>
  <c r="Q2398" i="1"/>
  <c r="J2398" i="1"/>
  <c r="R2398" i="1"/>
  <c r="K2398" i="1"/>
  <c r="L2398" i="1"/>
  <c r="A2398" i="1"/>
  <c r="M2406" i="1"/>
  <c r="N2406" i="1"/>
  <c r="O2406" i="1"/>
  <c r="P2406" i="1"/>
  <c r="Q2406" i="1"/>
  <c r="J2406" i="1"/>
  <c r="R2406" i="1"/>
  <c r="K2406" i="1"/>
  <c r="L2406" i="1"/>
  <c r="A2406" i="1"/>
  <c r="M2414" i="1"/>
  <c r="N2414" i="1"/>
  <c r="O2414" i="1"/>
  <c r="P2414" i="1"/>
  <c r="Q2414" i="1"/>
  <c r="J2414" i="1"/>
  <c r="R2414" i="1"/>
  <c r="K2414" i="1"/>
  <c r="L2414" i="1"/>
  <c r="A2414" i="1"/>
  <c r="M2422" i="1"/>
  <c r="N2422" i="1"/>
  <c r="O2422" i="1"/>
  <c r="P2422" i="1"/>
  <c r="Q2422" i="1"/>
  <c r="J2422" i="1"/>
  <c r="R2422" i="1"/>
  <c r="K2422" i="1"/>
  <c r="L2422" i="1"/>
  <c r="A2422" i="1"/>
  <c r="M2430" i="1"/>
  <c r="N2430" i="1"/>
  <c r="O2430" i="1"/>
  <c r="P2430" i="1"/>
  <c r="Q2430" i="1"/>
  <c r="J2430" i="1"/>
  <c r="R2430" i="1"/>
  <c r="L2430" i="1"/>
  <c r="K2430" i="1"/>
  <c r="A2430" i="1"/>
  <c r="M2438" i="1"/>
  <c r="N2438" i="1"/>
  <c r="O2438" i="1"/>
  <c r="P2438" i="1"/>
  <c r="Q2438" i="1"/>
  <c r="J2438" i="1"/>
  <c r="R2438" i="1"/>
  <c r="K2438" i="1"/>
  <c r="L2438" i="1"/>
  <c r="A2438" i="1"/>
  <c r="M2446" i="1"/>
  <c r="N2446" i="1"/>
  <c r="O2446" i="1"/>
  <c r="P2446" i="1"/>
  <c r="Q2446" i="1"/>
  <c r="J2446" i="1"/>
  <c r="R2446" i="1"/>
  <c r="K2446" i="1"/>
  <c r="L2446" i="1"/>
  <c r="A2446" i="1"/>
  <c r="M2454" i="1"/>
  <c r="N2454" i="1"/>
  <c r="O2454" i="1"/>
  <c r="P2454" i="1"/>
  <c r="Q2454" i="1"/>
  <c r="J2454" i="1"/>
  <c r="R2454" i="1"/>
  <c r="K2454" i="1"/>
  <c r="L2454" i="1"/>
  <c r="A2454" i="1"/>
  <c r="M2462" i="1"/>
  <c r="N2462" i="1"/>
  <c r="O2462" i="1"/>
  <c r="P2462" i="1"/>
  <c r="Q2462" i="1"/>
  <c r="J2462" i="1"/>
  <c r="R2462" i="1"/>
  <c r="K2462" i="1"/>
  <c r="L2462" i="1"/>
  <c r="A2462" i="1"/>
  <c r="M2470" i="1"/>
  <c r="N2470" i="1"/>
  <c r="O2470" i="1"/>
  <c r="P2470" i="1"/>
  <c r="Q2470" i="1"/>
  <c r="J2470" i="1"/>
  <c r="R2470" i="1"/>
  <c r="K2470" i="1"/>
  <c r="L2470" i="1"/>
  <c r="A2470" i="1"/>
  <c r="J241" i="1"/>
  <c r="K241" i="1"/>
  <c r="L241" i="1"/>
  <c r="M241" i="1"/>
  <c r="N241" i="1"/>
  <c r="O241" i="1"/>
  <c r="P241" i="1"/>
  <c r="A241" i="1"/>
  <c r="C243" i="1"/>
  <c r="C242" i="1"/>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68" i="1"/>
  <c r="B868" i="1" s="1"/>
  <c r="C867" i="1"/>
  <c r="B867" i="1" s="1"/>
  <c r="C866" i="1"/>
  <c r="B866" i="1" s="1"/>
  <c r="C865" i="1"/>
  <c r="B865" i="1" s="1"/>
  <c r="C864" i="1"/>
  <c r="B864" i="1" s="1"/>
  <c r="C863" i="1"/>
  <c r="B863" i="1" s="1"/>
  <c r="C862" i="1"/>
  <c r="B862" i="1" s="1"/>
  <c r="C861" i="1"/>
  <c r="B861" i="1" s="1"/>
  <c r="C860" i="1"/>
  <c r="B860" i="1" s="1"/>
  <c r="C859" i="1"/>
  <c r="B859" i="1" s="1"/>
  <c r="C858" i="1"/>
  <c r="B858" i="1" s="1"/>
  <c r="C857" i="1"/>
  <c r="B857" i="1" s="1"/>
  <c r="C856" i="1"/>
  <c r="B856" i="1" s="1"/>
  <c r="C855" i="1"/>
  <c r="B855" i="1" s="1"/>
  <c r="C854" i="1"/>
  <c r="B854" i="1" s="1"/>
  <c r="C853" i="1"/>
  <c r="B853" i="1" s="1"/>
  <c r="C852" i="1"/>
  <c r="B852" i="1" s="1"/>
  <c r="C851" i="1"/>
  <c r="B851" i="1" s="1"/>
  <c r="C850" i="1"/>
  <c r="B850" i="1" s="1"/>
  <c r="C849" i="1"/>
  <c r="B849" i="1" s="1"/>
  <c r="C848" i="1"/>
  <c r="B848" i="1" s="1"/>
  <c r="C847" i="1"/>
  <c r="B847" i="1" s="1"/>
  <c r="C846" i="1"/>
  <c r="B846" i="1" s="1"/>
  <c r="C845" i="1"/>
  <c r="B845" i="1" s="1"/>
  <c r="C844" i="1"/>
  <c r="B844" i="1" s="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B701" i="1"/>
  <c r="C700" i="1"/>
  <c r="B700" i="1" s="1"/>
  <c r="C699" i="1"/>
  <c r="B699" i="1" s="1"/>
  <c r="C698" i="1"/>
  <c r="B698" i="1" s="1"/>
  <c r="B697" i="1"/>
  <c r="C696" i="1"/>
  <c r="B696" i="1" s="1"/>
  <c r="C695" i="1"/>
  <c r="B695" i="1" s="1"/>
  <c r="C688" i="1"/>
  <c r="B688" i="1" s="1"/>
  <c r="C687" i="1"/>
  <c r="B687" i="1" s="1"/>
  <c r="C689" i="1"/>
  <c r="B689"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705" i="1"/>
  <c r="R705" i="1"/>
  <c r="N705" i="1"/>
  <c r="O705" i="1"/>
  <c r="P705" i="1"/>
  <c r="Q705" i="1"/>
  <c r="K705" i="1"/>
  <c r="L705" i="1"/>
  <c r="M705" i="1"/>
  <c r="A705" i="1"/>
  <c r="J729" i="1"/>
  <c r="R729" i="1"/>
  <c r="N729" i="1"/>
  <c r="P729" i="1"/>
  <c r="Q729" i="1"/>
  <c r="L729" i="1"/>
  <c r="M729" i="1"/>
  <c r="O729" i="1"/>
  <c r="K729" i="1"/>
  <c r="A729" i="1"/>
  <c r="K761" i="1"/>
  <c r="N761" i="1"/>
  <c r="O761" i="1"/>
  <c r="Q761" i="1"/>
  <c r="R761" i="1"/>
  <c r="L761" i="1"/>
  <c r="M761" i="1"/>
  <c r="J761" i="1"/>
  <c r="P761" i="1"/>
  <c r="A761" i="1"/>
  <c r="N801" i="1"/>
  <c r="O801" i="1"/>
  <c r="P801" i="1"/>
  <c r="Q801" i="1"/>
  <c r="J801" i="1"/>
  <c r="M801" i="1"/>
  <c r="K801" i="1"/>
  <c r="L801" i="1"/>
  <c r="R801" i="1"/>
  <c r="A801" i="1"/>
  <c r="P715" i="1"/>
  <c r="L715" i="1"/>
  <c r="M715" i="1"/>
  <c r="N715" i="1"/>
  <c r="O715" i="1"/>
  <c r="R715" i="1"/>
  <c r="J715" i="1"/>
  <c r="K715" i="1"/>
  <c r="Q715" i="1"/>
  <c r="A715" i="1"/>
  <c r="P723" i="1"/>
  <c r="L723" i="1"/>
  <c r="M723" i="1"/>
  <c r="N723" i="1"/>
  <c r="O723" i="1"/>
  <c r="J723" i="1"/>
  <c r="K723" i="1"/>
  <c r="Q723" i="1"/>
  <c r="R723" i="1"/>
  <c r="A723" i="1"/>
  <c r="Q747" i="1"/>
  <c r="L747" i="1"/>
  <c r="M747" i="1"/>
  <c r="N747" i="1"/>
  <c r="J747" i="1"/>
  <c r="K747" i="1"/>
  <c r="P747" i="1"/>
  <c r="R747" i="1"/>
  <c r="O747" i="1"/>
  <c r="A747" i="1"/>
  <c r="Q779" i="1"/>
  <c r="L779" i="1"/>
  <c r="M779" i="1"/>
  <c r="J779" i="1"/>
  <c r="K779" i="1"/>
  <c r="N779" i="1"/>
  <c r="P779" i="1"/>
  <c r="O779" i="1"/>
  <c r="R779" i="1"/>
  <c r="A779" i="1"/>
  <c r="L803" i="1"/>
  <c r="M803" i="1"/>
  <c r="N803" i="1"/>
  <c r="O803" i="1"/>
  <c r="Q803" i="1"/>
  <c r="R803" i="1"/>
  <c r="K803" i="1"/>
  <c r="J803" i="1"/>
  <c r="P803" i="1"/>
  <c r="A803" i="1"/>
  <c r="L819" i="1"/>
  <c r="M819" i="1"/>
  <c r="N819" i="1"/>
  <c r="O819" i="1"/>
  <c r="Q819" i="1"/>
  <c r="R819" i="1"/>
  <c r="K819" i="1"/>
  <c r="P819" i="1"/>
  <c r="J819" i="1"/>
  <c r="A819" i="1"/>
  <c r="L835" i="1"/>
  <c r="Q835" i="1"/>
  <c r="R835" i="1"/>
  <c r="J835" i="1"/>
  <c r="K835" i="1"/>
  <c r="O835" i="1"/>
  <c r="M835" i="1"/>
  <c r="N835" i="1"/>
  <c r="P835" i="1"/>
  <c r="A835" i="1"/>
  <c r="P858" i="1"/>
  <c r="Q858" i="1"/>
  <c r="J858" i="1"/>
  <c r="R858" i="1"/>
  <c r="K858" i="1"/>
  <c r="L858" i="1"/>
  <c r="M858" i="1"/>
  <c r="N858" i="1"/>
  <c r="O858" i="1"/>
  <c r="A858" i="1"/>
  <c r="M702" i="1"/>
  <c r="Q702" i="1"/>
  <c r="J702" i="1"/>
  <c r="R702" i="1"/>
  <c r="K702" i="1"/>
  <c r="L702" i="1"/>
  <c r="N702" i="1"/>
  <c r="O702" i="1"/>
  <c r="P702" i="1"/>
  <c r="A702" i="1"/>
  <c r="L695" i="1"/>
  <c r="P695" i="1"/>
  <c r="Q695" i="1"/>
  <c r="J695" i="1"/>
  <c r="R695" i="1"/>
  <c r="K695" i="1"/>
  <c r="M695" i="1"/>
  <c r="N695" i="1"/>
  <c r="O695" i="1"/>
  <c r="A695" i="1"/>
  <c r="L711" i="1"/>
  <c r="P711" i="1"/>
  <c r="Q711" i="1"/>
  <c r="J711" i="1"/>
  <c r="R711" i="1"/>
  <c r="K711" i="1"/>
  <c r="M711" i="1"/>
  <c r="N711" i="1"/>
  <c r="O711" i="1"/>
  <c r="A711" i="1"/>
  <c r="L727" i="1"/>
  <c r="P727" i="1"/>
  <c r="J727" i="1"/>
  <c r="R727" i="1"/>
  <c r="K727" i="1"/>
  <c r="N727" i="1"/>
  <c r="O727" i="1"/>
  <c r="Q727" i="1"/>
  <c r="M727" i="1"/>
  <c r="A727" i="1"/>
  <c r="L735" i="1"/>
  <c r="J735" i="1"/>
  <c r="R735" i="1"/>
  <c r="M735" i="1"/>
  <c r="N735" i="1"/>
  <c r="O735" i="1"/>
  <c r="P735" i="1"/>
  <c r="Q735" i="1"/>
  <c r="K735" i="1"/>
  <c r="A735" i="1"/>
  <c r="M751" i="1"/>
  <c r="P751" i="1"/>
  <c r="Q751" i="1"/>
  <c r="J751" i="1"/>
  <c r="R751" i="1"/>
  <c r="L751" i="1"/>
  <c r="N751" i="1"/>
  <c r="O751" i="1"/>
  <c r="K751" i="1"/>
  <c r="A751" i="1"/>
  <c r="M759" i="1"/>
  <c r="P759" i="1"/>
  <c r="Q759" i="1"/>
  <c r="J759" i="1"/>
  <c r="K759" i="1"/>
  <c r="L759" i="1"/>
  <c r="N759" i="1"/>
  <c r="R759" i="1"/>
  <c r="O759" i="1"/>
  <c r="A759" i="1"/>
  <c r="M775" i="1"/>
  <c r="P775" i="1"/>
  <c r="Q775" i="1"/>
  <c r="J775" i="1"/>
  <c r="K775" i="1"/>
  <c r="N775" i="1"/>
  <c r="L775" i="1"/>
  <c r="O775" i="1"/>
  <c r="R775" i="1"/>
  <c r="A775" i="1"/>
  <c r="P791" i="1"/>
  <c r="Q791" i="1"/>
  <c r="J791" i="1"/>
  <c r="R791" i="1"/>
  <c r="K791" i="1"/>
  <c r="M791" i="1"/>
  <c r="N791" i="1"/>
  <c r="O791" i="1"/>
  <c r="L791" i="1"/>
  <c r="A791" i="1"/>
  <c r="P807" i="1"/>
  <c r="Q807" i="1"/>
  <c r="J807" i="1"/>
  <c r="R807" i="1"/>
  <c r="K807" i="1"/>
  <c r="M807" i="1"/>
  <c r="N807" i="1"/>
  <c r="O807" i="1"/>
  <c r="L807" i="1"/>
  <c r="A807" i="1"/>
  <c r="P839" i="1"/>
  <c r="R839" i="1"/>
  <c r="J839" i="1"/>
  <c r="K839" i="1"/>
  <c r="L839" i="1"/>
  <c r="O839" i="1"/>
  <c r="Q839" i="1"/>
  <c r="N839" i="1"/>
  <c r="M839" i="1"/>
  <c r="A839" i="1"/>
  <c r="K696" i="1"/>
  <c r="O696" i="1"/>
  <c r="P696" i="1"/>
  <c r="Q696" i="1"/>
  <c r="J696" i="1"/>
  <c r="R696" i="1"/>
  <c r="L696" i="1"/>
  <c r="M696" i="1"/>
  <c r="N696" i="1"/>
  <c r="A696" i="1"/>
  <c r="K704" i="1"/>
  <c r="O704" i="1"/>
  <c r="P704" i="1"/>
  <c r="Q704" i="1"/>
  <c r="J704" i="1"/>
  <c r="R704" i="1"/>
  <c r="L704" i="1"/>
  <c r="M704" i="1"/>
  <c r="N704" i="1"/>
  <c r="A704" i="1"/>
  <c r="K712" i="1"/>
  <c r="O712" i="1"/>
  <c r="P712" i="1"/>
  <c r="Q712" i="1"/>
  <c r="J712" i="1"/>
  <c r="R712" i="1"/>
  <c r="L712" i="1"/>
  <c r="M712" i="1"/>
  <c r="N712" i="1"/>
  <c r="A712" i="1"/>
  <c r="K720" i="1"/>
  <c r="O720" i="1"/>
  <c r="P720" i="1"/>
  <c r="Q720" i="1"/>
  <c r="J720" i="1"/>
  <c r="R720" i="1"/>
  <c r="N720" i="1"/>
  <c r="L720" i="1"/>
  <c r="M720" i="1"/>
  <c r="A720" i="1"/>
  <c r="K728" i="1"/>
  <c r="O728" i="1"/>
  <c r="Q728" i="1"/>
  <c r="J728" i="1"/>
  <c r="R728" i="1"/>
  <c r="L728" i="1"/>
  <c r="M728" i="1"/>
  <c r="N728" i="1"/>
  <c r="P728" i="1"/>
  <c r="A728" i="1"/>
  <c r="K736" i="1"/>
  <c r="Q736" i="1"/>
  <c r="N736" i="1"/>
  <c r="O736" i="1"/>
  <c r="R736" i="1"/>
  <c r="J736" i="1"/>
  <c r="M736" i="1"/>
  <c r="P736" i="1"/>
  <c r="L736" i="1"/>
  <c r="A736" i="1"/>
  <c r="L744" i="1"/>
  <c r="O744" i="1"/>
  <c r="P744" i="1"/>
  <c r="Q744" i="1"/>
  <c r="R744" i="1"/>
  <c r="K744" i="1"/>
  <c r="M744" i="1"/>
  <c r="N744" i="1"/>
  <c r="J744" i="1"/>
  <c r="A744" i="1"/>
  <c r="L752" i="1"/>
  <c r="O752" i="1"/>
  <c r="P752" i="1"/>
  <c r="Q752" i="1"/>
  <c r="J752" i="1"/>
  <c r="K752" i="1"/>
  <c r="M752" i="1"/>
  <c r="N752" i="1"/>
  <c r="R752" i="1"/>
  <c r="A752" i="1"/>
  <c r="L760" i="1"/>
  <c r="O760" i="1"/>
  <c r="P760" i="1"/>
  <c r="M760" i="1"/>
  <c r="N760" i="1"/>
  <c r="Q760" i="1"/>
  <c r="R760" i="1"/>
  <c r="J760" i="1"/>
  <c r="K760" i="1"/>
  <c r="A760" i="1"/>
  <c r="L768" i="1"/>
  <c r="O768" i="1"/>
  <c r="P768" i="1"/>
  <c r="R768" i="1"/>
  <c r="J768" i="1"/>
  <c r="M768" i="1"/>
  <c r="N768" i="1"/>
  <c r="K768" i="1"/>
  <c r="Q768" i="1"/>
  <c r="A768" i="1"/>
  <c r="L776" i="1"/>
  <c r="O776" i="1"/>
  <c r="P776" i="1"/>
  <c r="J776" i="1"/>
  <c r="K776" i="1"/>
  <c r="M776" i="1"/>
  <c r="N776" i="1"/>
  <c r="R776" i="1"/>
  <c r="Q776" i="1"/>
  <c r="A776" i="1"/>
  <c r="L784" i="1"/>
  <c r="O784" i="1"/>
  <c r="P784" i="1"/>
  <c r="N784" i="1"/>
  <c r="Q784" i="1"/>
  <c r="R784" i="1"/>
  <c r="M784" i="1"/>
  <c r="J784" i="1"/>
  <c r="K784" i="1"/>
  <c r="A784" i="1"/>
  <c r="O792" i="1"/>
  <c r="P792" i="1"/>
  <c r="Q792" i="1"/>
  <c r="J792" i="1"/>
  <c r="R792" i="1"/>
  <c r="K792" i="1"/>
  <c r="N792" i="1"/>
  <c r="L792" i="1"/>
  <c r="M792" i="1"/>
  <c r="A792" i="1"/>
  <c r="O800" i="1"/>
  <c r="P800" i="1"/>
  <c r="Q800" i="1"/>
  <c r="J800" i="1"/>
  <c r="R800" i="1"/>
  <c r="L800" i="1"/>
  <c r="M800" i="1"/>
  <c r="N800" i="1"/>
  <c r="K800" i="1"/>
  <c r="A800" i="1"/>
  <c r="O808" i="1"/>
  <c r="P808" i="1"/>
  <c r="Q808" i="1"/>
  <c r="J808" i="1"/>
  <c r="R808" i="1"/>
  <c r="K808" i="1"/>
  <c r="N808" i="1"/>
  <c r="L808" i="1"/>
  <c r="M808" i="1"/>
  <c r="A808" i="1"/>
  <c r="O816" i="1"/>
  <c r="P816" i="1"/>
  <c r="Q816" i="1"/>
  <c r="J816" i="1"/>
  <c r="R816" i="1"/>
  <c r="L816" i="1"/>
  <c r="M816" i="1"/>
  <c r="N816" i="1"/>
  <c r="K816" i="1"/>
  <c r="A816" i="1"/>
  <c r="O824" i="1"/>
  <c r="P824" i="1"/>
  <c r="Q824" i="1"/>
  <c r="J824" i="1"/>
  <c r="R824" i="1"/>
  <c r="K824" i="1"/>
  <c r="N824" i="1"/>
  <c r="M824" i="1"/>
  <c r="L824" i="1"/>
  <c r="A824" i="1"/>
  <c r="O832" i="1"/>
  <c r="Q832" i="1"/>
  <c r="R832" i="1"/>
  <c r="J832" i="1"/>
  <c r="K832" i="1"/>
  <c r="N832" i="1"/>
  <c r="L832" i="1"/>
  <c r="M832" i="1"/>
  <c r="P832" i="1"/>
  <c r="A832" i="1"/>
  <c r="Q840" i="1"/>
  <c r="J840" i="1"/>
  <c r="R840" i="1"/>
  <c r="K840" i="1"/>
  <c r="L840" i="1"/>
  <c r="O840" i="1"/>
  <c r="M840" i="1"/>
  <c r="N840" i="1"/>
  <c r="P840" i="1"/>
  <c r="A840" i="1"/>
  <c r="Q847" i="1"/>
  <c r="J847" i="1"/>
  <c r="R847" i="1"/>
  <c r="K847" i="1"/>
  <c r="O847" i="1"/>
  <c r="L847" i="1"/>
  <c r="M847" i="1"/>
  <c r="N847" i="1"/>
  <c r="P847" i="1"/>
  <c r="A847" i="1"/>
  <c r="Q855" i="1"/>
  <c r="J855" i="1"/>
  <c r="K855" i="1"/>
  <c r="L855" i="1"/>
  <c r="M855" i="1"/>
  <c r="N855" i="1"/>
  <c r="O855" i="1"/>
  <c r="P855" i="1"/>
  <c r="R855" i="1"/>
  <c r="A855" i="1"/>
  <c r="K863" i="1"/>
  <c r="L863" i="1"/>
  <c r="M863" i="1"/>
  <c r="N863" i="1"/>
  <c r="O863" i="1"/>
  <c r="P863" i="1"/>
  <c r="R863" i="1"/>
  <c r="J863" i="1"/>
  <c r="Q863" i="1"/>
  <c r="A863" i="1"/>
  <c r="Q698" i="1"/>
  <c r="M698" i="1"/>
  <c r="N698" i="1"/>
  <c r="O698" i="1"/>
  <c r="P698" i="1"/>
  <c r="J698" i="1"/>
  <c r="K698" i="1"/>
  <c r="L698" i="1"/>
  <c r="R698" i="1"/>
  <c r="A698" i="1"/>
  <c r="Q706" i="1"/>
  <c r="M706" i="1"/>
  <c r="N706" i="1"/>
  <c r="O706" i="1"/>
  <c r="P706" i="1"/>
  <c r="L706" i="1"/>
  <c r="R706" i="1"/>
  <c r="J706" i="1"/>
  <c r="K706" i="1"/>
  <c r="A706" i="1"/>
  <c r="Q714" i="1"/>
  <c r="M714" i="1"/>
  <c r="N714" i="1"/>
  <c r="O714" i="1"/>
  <c r="P714" i="1"/>
  <c r="J714" i="1"/>
  <c r="K714" i="1"/>
  <c r="L714" i="1"/>
  <c r="R714" i="1"/>
  <c r="A714" i="1"/>
  <c r="Q722" i="1"/>
  <c r="M722" i="1"/>
  <c r="N722" i="1"/>
  <c r="O722" i="1"/>
  <c r="P722" i="1"/>
  <c r="J722" i="1"/>
  <c r="K722" i="1"/>
  <c r="R722" i="1"/>
  <c r="L722" i="1"/>
  <c r="A722" i="1"/>
  <c r="Q730" i="1"/>
  <c r="M730" i="1"/>
  <c r="O730" i="1"/>
  <c r="P730" i="1"/>
  <c r="J730" i="1"/>
  <c r="K730" i="1"/>
  <c r="L730" i="1"/>
  <c r="R730" i="1"/>
  <c r="N730" i="1"/>
  <c r="A730" i="1"/>
  <c r="Q738" i="1"/>
  <c r="O738" i="1"/>
  <c r="R738" i="1"/>
  <c r="K738" i="1"/>
  <c r="L738" i="1"/>
  <c r="M738" i="1"/>
  <c r="N738" i="1"/>
  <c r="P738" i="1"/>
  <c r="J738" i="1"/>
  <c r="A738" i="1"/>
  <c r="J746" i="1"/>
  <c r="R746" i="1"/>
  <c r="M746" i="1"/>
  <c r="N746" i="1"/>
  <c r="O746" i="1"/>
  <c r="P746" i="1"/>
  <c r="Q746" i="1"/>
  <c r="K746" i="1"/>
  <c r="L746" i="1"/>
  <c r="A746" i="1"/>
  <c r="J754" i="1"/>
  <c r="R754" i="1"/>
  <c r="M754" i="1"/>
  <c r="N754" i="1"/>
  <c r="O754" i="1"/>
  <c r="K754" i="1"/>
  <c r="L754" i="1"/>
  <c r="Q754" i="1"/>
  <c r="P754" i="1"/>
  <c r="A754" i="1"/>
  <c r="J762" i="1"/>
  <c r="R762" i="1"/>
  <c r="M762" i="1"/>
  <c r="N762" i="1"/>
  <c r="K762" i="1"/>
  <c r="L762" i="1"/>
  <c r="P762" i="1"/>
  <c r="Q762" i="1"/>
  <c r="O762" i="1"/>
  <c r="A762" i="1"/>
  <c r="J770" i="1"/>
  <c r="R770" i="1"/>
  <c r="M770" i="1"/>
  <c r="N770" i="1"/>
  <c r="L770" i="1"/>
  <c r="O770" i="1"/>
  <c r="P770" i="1"/>
  <c r="Q770" i="1"/>
  <c r="K770" i="1"/>
  <c r="A770" i="1"/>
  <c r="J778" i="1"/>
  <c r="R778" i="1"/>
  <c r="M778" i="1"/>
  <c r="N778" i="1"/>
  <c r="Q778" i="1"/>
  <c r="L778" i="1"/>
  <c r="O778" i="1"/>
  <c r="P778" i="1"/>
  <c r="K778" i="1"/>
  <c r="A778" i="1"/>
  <c r="J786" i="1"/>
  <c r="R786" i="1"/>
  <c r="M786" i="1"/>
  <c r="N786" i="1"/>
  <c r="K786" i="1"/>
  <c r="L786" i="1"/>
  <c r="O786" i="1"/>
  <c r="P786" i="1"/>
  <c r="Q786" i="1"/>
  <c r="A786" i="1"/>
  <c r="M794" i="1"/>
  <c r="N794" i="1"/>
  <c r="O794" i="1"/>
  <c r="P794" i="1"/>
  <c r="R794" i="1"/>
  <c r="L794" i="1"/>
  <c r="J794" i="1"/>
  <c r="K794" i="1"/>
  <c r="Q794" i="1"/>
  <c r="A794" i="1"/>
  <c r="M802" i="1"/>
  <c r="N802" i="1"/>
  <c r="O802" i="1"/>
  <c r="P802" i="1"/>
  <c r="J802" i="1"/>
  <c r="K802" i="1"/>
  <c r="L802" i="1"/>
  <c r="Q802" i="1"/>
  <c r="R802" i="1"/>
  <c r="A802" i="1"/>
  <c r="M810" i="1"/>
  <c r="N810" i="1"/>
  <c r="O810" i="1"/>
  <c r="P810" i="1"/>
  <c r="R810" i="1"/>
  <c r="L810" i="1"/>
  <c r="K810" i="1"/>
  <c r="Q810" i="1"/>
  <c r="J810" i="1"/>
  <c r="A810" i="1"/>
  <c r="M818" i="1"/>
  <c r="N818" i="1"/>
  <c r="O818" i="1"/>
  <c r="P818" i="1"/>
  <c r="J818" i="1"/>
  <c r="K818" i="1"/>
  <c r="L818" i="1"/>
  <c r="Q818" i="1"/>
  <c r="R818" i="1"/>
  <c r="A818" i="1"/>
  <c r="M826" i="1"/>
  <c r="N826" i="1"/>
  <c r="O826" i="1"/>
  <c r="P826" i="1"/>
  <c r="R826" i="1"/>
  <c r="L826" i="1"/>
  <c r="J826" i="1"/>
  <c r="K826" i="1"/>
  <c r="Q826" i="1"/>
  <c r="A826" i="1"/>
  <c r="M834" i="1"/>
  <c r="Q834" i="1"/>
  <c r="R834" i="1"/>
  <c r="J834" i="1"/>
  <c r="K834" i="1"/>
  <c r="O834" i="1"/>
  <c r="N834" i="1"/>
  <c r="P834" i="1"/>
  <c r="L834" i="1"/>
  <c r="A834" i="1"/>
  <c r="O842" i="1"/>
  <c r="P842" i="1"/>
  <c r="Q842" i="1"/>
  <c r="J842" i="1"/>
  <c r="R842" i="1"/>
  <c r="M842" i="1"/>
  <c r="L842" i="1"/>
  <c r="N842" i="1"/>
  <c r="K842" i="1"/>
  <c r="A842" i="1"/>
  <c r="O849" i="1"/>
  <c r="Q849" i="1"/>
  <c r="R849" i="1"/>
  <c r="J849" i="1"/>
  <c r="K849" i="1"/>
  <c r="L849" i="1"/>
  <c r="M849" i="1"/>
  <c r="N849" i="1"/>
  <c r="P849" i="1"/>
  <c r="A849" i="1"/>
  <c r="Q857" i="1"/>
  <c r="J857" i="1"/>
  <c r="R857" i="1"/>
  <c r="K857" i="1"/>
  <c r="L857" i="1"/>
  <c r="M857" i="1"/>
  <c r="N857" i="1"/>
  <c r="O857" i="1"/>
  <c r="P857" i="1"/>
  <c r="A857" i="1"/>
  <c r="J865" i="1"/>
  <c r="K865" i="1"/>
  <c r="L865" i="1"/>
  <c r="M865" i="1"/>
  <c r="N865" i="1"/>
  <c r="O865" i="1"/>
  <c r="P865" i="1"/>
  <c r="A865" i="1"/>
  <c r="P659" i="1"/>
  <c r="Q659" i="1"/>
  <c r="J659" i="1"/>
  <c r="R659" i="1"/>
  <c r="K659" i="1"/>
  <c r="L659" i="1"/>
  <c r="M659" i="1"/>
  <c r="N659" i="1"/>
  <c r="O659" i="1"/>
  <c r="A659" i="1"/>
  <c r="J697" i="1"/>
  <c r="R697" i="1"/>
  <c r="N697" i="1"/>
  <c r="O697" i="1"/>
  <c r="P697" i="1"/>
  <c r="Q697" i="1"/>
  <c r="K697" i="1"/>
  <c r="L697" i="1"/>
  <c r="M697" i="1"/>
  <c r="A697" i="1"/>
  <c r="J721" i="1"/>
  <c r="R721" i="1"/>
  <c r="N721" i="1"/>
  <c r="O721" i="1"/>
  <c r="P721" i="1"/>
  <c r="Q721" i="1"/>
  <c r="K721" i="1"/>
  <c r="L721" i="1"/>
  <c r="M721" i="1"/>
  <c r="A721" i="1"/>
  <c r="K753" i="1"/>
  <c r="N753" i="1"/>
  <c r="O753" i="1"/>
  <c r="P753" i="1"/>
  <c r="Q753" i="1"/>
  <c r="R753" i="1"/>
  <c r="J753" i="1"/>
  <c r="L753" i="1"/>
  <c r="M753" i="1"/>
  <c r="A753" i="1"/>
  <c r="K777" i="1"/>
  <c r="N777" i="1"/>
  <c r="O777" i="1"/>
  <c r="M777" i="1"/>
  <c r="P777" i="1"/>
  <c r="Q777" i="1"/>
  <c r="R777" i="1"/>
  <c r="L777" i="1"/>
  <c r="J777" i="1"/>
  <c r="A777" i="1"/>
  <c r="N793" i="1"/>
  <c r="O793" i="1"/>
  <c r="P793" i="1"/>
  <c r="Q793" i="1"/>
  <c r="K793" i="1"/>
  <c r="L793" i="1"/>
  <c r="M793" i="1"/>
  <c r="R793" i="1"/>
  <c r="J793" i="1"/>
  <c r="A793" i="1"/>
  <c r="N825" i="1"/>
  <c r="O825" i="1"/>
  <c r="P825" i="1"/>
  <c r="Q825" i="1"/>
  <c r="K825" i="1"/>
  <c r="L825" i="1"/>
  <c r="M825" i="1"/>
  <c r="R825" i="1"/>
  <c r="J825" i="1"/>
  <c r="A825" i="1"/>
  <c r="P841" i="1"/>
  <c r="Q841" i="1"/>
  <c r="J841" i="1"/>
  <c r="R841" i="1"/>
  <c r="K841" i="1"/>
  <c r="N841" i="1"/>
  <c r="L841" i="1"/>
  <c r="M841" i="1"/>
  <c r="O841" i="1"/>
  <c r="A841" i="1"/>
  <c r="J864" i="1"/>
  <c r="R864" i="1"/>
  <c r="K864" i="1"/>
  <c r="L864" i="1"/>
  <c r="M864" i="1"/>
  <c r="N864" i="1"/>
  <c r="O864" i="1"/>
  <c r="P864" i="1"/>
  <c r="Q864" i="1"/>
  <c r="A864" i="1"/>
  <c r="K769" i="1"/>
  <c r="N769" i="1"/>
  <c r="O769" i="1"/>
  <c r="J769" i="1"/>
  <c r="L769" i="1"/>
  <c r="M769" i="1"/>
  <c r="Q769" i="1"/>
  <c r="R769" i="1"/>
  <c r="P769" i="1"/>
  <c r="A769" i="1"/>
  <c r="N809" i="1"/>
  <c r="O809" i="1"/>
  <c r="P809" i="1"/>
  <c r="Q809" i="1"/>
  <c r="K809" i="1"/>
  <c r="L809" i="1"/>
  <c r="M809" i="1"/>
  <c r="R809" i="1"/>
  <c r="J809" i="1"/>
  <c r="A809" i="1"/>
  <c r="P699" i="1"/>
  <c r="L699" i="1"/>
  <c r="M699" i="1"/>
  <c r="N699" i="1"/>
  <c r="O699" i="1"/>
  <c r="K699" i="1"/>
  <c r="Q699" i="1"/>
  <c r="R699" i="1"/>
  <c r="J699" i="1"/>
  <c r="A699" i="1"/>
  <c r="Q739" i="1"/>
  <c r="J739" i="1"/>
  <c r="L739" i="1"/>
  <c r="M739" i="1"/>
  <c r="N739" i="1"/>
  <c r="O739" i="1"/>
  <c r="P739" i="1"/>
  <c r="R739" i="1"/>
  <c r="K739" i="1"/>
  <c r="A739" i="1"/>
  <c r="Q763" i="1"/>
  <c r="L763" i="1"/>
  <c r="M763" i="1"/>
  <c r="K763" i="1"/>
  <c r="N763" i="1"/>
  <c r="O763" i="1"/>
  <c r="P763" i="1"/>
  <c r="J763" i="1"/>
  <c r="R763" i="1"/>
  <c r="A763" i="1"/>
  <c r="L795" i="1"/>
  <c r="M795" i="1"/>
  <c r="N795" i="1"/>
  <c r="O795" i="1"/>
  <c r="J795" i="1"/>
  <c r="K795" i="1"/>
  <c r="P795" i="1"/>
  <c r="R795" i="1"/>
  <c r="Q795" i="1"/>
  <c r="A795" i="1"/>
  <c r="L827" i="1"/>
  <c r="M827" i="1"/>
  <c r="N827" i="1"/>
  <c r="O827" i="1"/>
  <c r="J827" i="1"/>
  <c r="K827" i="1"/>
  <c r="P827" i="1"/>
  <c r="Q827" i="1"/>
  <c r="R827" i="1"/>
  <c r="A827" i="1"/>
  <c r="P866" i="1"/>
  <c r="J866" i="1"/>
  <c r="K866" i="1"/>
  <c r="L866" i="1"/>
  <c r="M866" i="1"/>
  <c r="N866" i="1"/>
  <c r="O866" i="1"/>
  <c r="A866" i="1"/>
  <c r="M658" i="1"/>
  <c r="A658" i="1"/>
  <c r="J689" i="1"/>
  <c r="R689" i="1"/>
  <c r="M689" i="1"/>
  <c r="N689" i="1"/>
  <c r="O689" i="1"/>
  <c r="P689" i="1"/>
  <c r="Q689" i="1"/>
  <c r="L689" i="1"/>
  <c r="K689" i="1"/>
  <c r="A689" i="1"/>
  <c r="O700" i="1"/>
  <c r="K700" i="1"/>
  <c r="L700" i="1"/>
  <c r="M700" i="1"/>
  <c r="N700" i="1"/>
  <c r="J700" i="1"/>
  <c r="P700" i="1"/>
  <c r="Q700" i="1"/>
  <c r="R700" i="1"/>
  <c r="A700" i="1"/>
  <c r="O708" i="1"/>
  <c r="K708" i="1"/>
  <c r="L708" i="1"/>
  <c r="M708" i="1"/>
  <c r="N708" i="1"/>
  <c r="Q708" i="1"/>
  <c r="R708" i="1"/>
  <c r="J708" i="1"/>
  <c r="P708" i="1"/>
  <c r="A708" i="1"/>
  <c r="O716" i="1"/>
  <c r="K716" i="1"/>
  <c r="L716" i="1"/>
  <c r="M716" i="1"/>
  <c r="N716" i="1"/>
  <c r="J716" i="1"/>
  <c r="P716" i="1"/>
  <c r="Q716" i="1"/>
  <c r="R716" i="1"/>
  <c r="A716" i="1"/>
  <c r="O724" i="1"/>
  <c r="K724" i="1"/>
  <c r="L724" i="1"/>
  <c r="M724" i="1"/>
  <c r="N724" i="1"/>
  <c r="J724" i="1"/>
  <c r="P724" i="1"/>
  <c r="Q724" i="1"/>
  <c r="R724" i="1"/>
  <c r="A724" i="1"/>
  <c r="O732" i="1"/>
  <c r="K732" i="1"/>
  <c r="M732" i="1"/>
  <c r="N732" i="1"/>
  <c r="Q732" i="1"/>
  <c r="R732" i="1"/>
  <c r="J732" i="1"/>
  <c r="L732" i="1"/>
  <c r="P732" i="1"/>
  <c r="A732" i="1"/>
  <c r="P740" i="1"/>
  <c r="K740" i="1"/>
  <c r="L740" i="1"/>
  <c r="M740" i="1"/>
  <c r="J740" i="1"/>
  <c r="O740" i="1"/>
  <c r="Q740" i="1"/>
  <c r="N740" i="1"/>
  <c r="R740" i="1"/>
  <c r="A740" i="1"/>
  <c r="P748" i="1"/>
  <c r="K748" i="1"/>
  <c r="L748" i="1"/>
  <c r="M748" i="1"/>
  <c r="N748" i="1"/>
  <c r="O748" i="1"/>
  <c r="Q748" i="1"/>
  <c r="R748" i="1"/>
  <c r="J748" i="1"/>
  <c r="A748" i="1"/>
  <c r="P756" i="1"/>
  <c r="K756" i="1"/>
  <c r="L756" i="1"/>
  <c r="M756" i="1"/>
  <c r="J756" i="1"/>
  <c r="O756" i="1"/>
  <c r="Q756" i="1"/>
  <c r="N756" i="1"/>
  <c r="R756" i="1"/>
  <c r="A756" i="1"/>
  <c r="P764" i="1"/>
  <c r="K764" i="1"/>
  <c r="L764" i="1"/>
  <c r="O764" i="1"/>
  <c r="Q764" i="1"/>
  <c r="R764" i="1"/>
  <c r="J764" i="1"/>
  <c r="M764" i="1"/>
  <c r="N764" i="1"/>
  <c r="A764" i="1"/>
  <c r="P772" i="1"/>
  <c r="K772" i="1"/>
  <c r="L772" i="1"/>
  <c r="J772" i="1"/>
  <c r="M772" i="1"/>
  <c r="O772" i="1"/>
  <c r="N772" i="1"/>
  <c r="Q772" i="1"/>
  <c r="R772" i="1"/>
  <c r="A772" i="1"/>
  <c r="P780" i="1"/>
  <c r="K780" i="1"/>
  <c r="L780" i="1"/>
  <c r="M780" i="1"/>
  <c r="N780" i="1"/>
  <c r="O780" i="1"/>
  <c r="Q780" i="1"/>
  <c r="J780" i="1"/>
  <c r="R780" i="1"/>
  <c r="A780" i="1"/>
  <c r="K788" i="1"/>
  <c r="L788" i="1"/>
  <c r="M788" i="1"/>
  <c r="N788" i="1"/>
  <c r="J788" i="1"/>
  <c r="O788" i="1"/>
  <c r="R788" i="1"/>
  <c r="P788" i="1"/>
  <c r="Q788" i="1"/>
  <c r="A788" i="1"/>
  <c r="K796" i="1"/>
  <c r="L796" i="1"/>
  <c r="M796" i="1"/>
  <c r="N796" i="1"/>
  <c r="P796" i="1"/>
  <c r="Q796" i="1"/>
  <c r="R796" i="1"/>
  <c r="J796" i="1"/>
  <c r="O796" i="1"/>
  <c r="A796" i="1"/>
  <c r="K804" i="1"/>
  <c r="L804" i="1"/>
  <c r="M804" i="1"/>
  <c r="N804" i="1"/>
  <c r="J804" i="1"/>
  <c r="O804" i="1"/>
  <c r="R804" i="1"/>
  <c r="P804" i="1"/>
  <c r="Q804" i="1"/>
  <c r="A804" i="1"/>
  <c r="K812" i="1"/>
  <c r="L812" i="1"/>
  <c r="M812" i="1"/>
  <c r="N812" i="1"/>
  <c r="P812" i="1"/>
  <c r="Q812" i="1"/>
  <c r="R812" i="1"/>
  <c r="J812" i="1"/>
  <c r="O812" i="1"/>
  <c r="A812" i="1"/>
  <c r="K820" i="1"/>
  <c r="L820" i="1"/>
  <c r="M820" i="1"/>
  <c r="N820" i="1"/>
  <c r="J820" i="1"/>
  <c r="O820" i="1"/>
  <c r="R820" i="1"/>
  <c r="P820" i="1"/>
  <c r="Q820" i="1"/>
  <c r="A820" i="1"/>
  <c r="K828" i="1"/>
  <c r="L828" i="1"/>
  <c r="M828" i="1"/>
  <c r="N828" i="1"/>
  <c r="P828" i="1"/>
  <c r="Q828" i="1"/>
  <c r="R828" i="1"/>
  <c r="J828" i="1"/>
  <c r="O828" i="1"/>
  <c r="A828" i="1"/>
  <c r="K836" i="1"/>
  <c r="Q836" i="1"/>
  <c r="R836" i="1"/>
  <c r="J836" i="1"/>
  <c r="L836" i="1"/>
  <c r="O836" i="1"/>
  <c r="M836" i="1"/>
  <c r="N836" i="1"/>
  <c r="P836" i="1"/>
  <c r="A836" i="1"/>
  <c r="M851" i="1"/>
  <c r="R851" i="1"/>
  <c r="J851" i="1"/>
  <c r="K851" i="1"/>
  <c r="L851" i="1"/>
  <c r="N851" i="1"/>
  <c r="O851" i="1"/>
  <c r="P851" i="1"/>
  <c r="Q851" i="1"/>
  <c r="A851" i="1"/>
  <c r="O859" i="1"/>
  <c r="P859" i="1"/>
  <c r="Q859" i="1"/>
  <c r="J859" i="1"/>
  <c r="R859" i="1"/>
  <c r="K859" i="1"/>
  <c r="L859" i="1"/>
  <c r="M859" i="1"/>
  <c r="N859" i="1"/>
  <c r="A859" i="1"/>
  <c r="O867" i="1"/>
  <c r="P867" i="1"/>
  <c r="J867" i="1"/>
  <c r="K867" i="1"/>
  <c r="L867" i="1"/>
  <c r="N867" i="1"/>
  <c r="M867" i="1"/>
  <c r="A867" i="1"/>
  <c r="J713" i="1"/>
  <c r="R713" i="1"/>
  <c r="N713" i="1"/>
  <c r="O713" i="1"/>
  <c r="P713" i="1"/>
  <c r="Q713" i="1"/>
  <c r="M713" i="1"/>
  <c r="L713" i="1"/>
  <c r="K713" i="1"/>
  <c r="A713" i="1"/>
  <c r="J737" i="1"/>
  <c r="R737" i="1"/>
  <c r="P737" i="1"/>
  <c r="O737" i="1"/>
  <c r="Q737" i="1"/>
  <c r="K737" i="1"/>
  <c r="L737" i="1"/>
  <c r="M737" i="1"/>
  <c r="N737" i="1"/>
  <c r="A737" i="1"/>
  <c r="K785" i="1"/>
  <c r="N785" i="1"/>
  <c r="O785" i="1"/>
  <c r="R785" i="1"/>
  <c r="J785" i="1"/>
  <c r="M785" i="1"/>
  <c r="P785" i="1"/>
  <c r="Q785" i="1"/>
  <c r="L785" i="1"/>
  <c r="A785" i="1"/>
  <c r="Q771" i="1"/>
  <c r="L771" i="1"/>
  <c r="M771" i="1"/>
  <c r="P771" i="1"/>
  <c r="R771" i="1"/>
  <c r="K771" i="1"/>
  <c r="J771" i="1"/>
  <c r="N771" i="1"/>
  <c r="O771" i="1"/>
  <c r="A771" i="1"/>
  <c r="L687" i="1"/>
  <c r="O687" i="1"/>
  <c r="P687" i="1"/>
  <c r="Q687" i="1"/>
  <c r="J687" i="1"/>
  <c r="R687" i="1"/>
  <c r="K687" i="1"/>
  <c r="M687" i="1"/>
  <c r="N687" i="1"/>
  <c r="A687" i="1"/>
  <c r="N701" i="1"/>
  <c r="J701" i="1"/>
  <c r="R701" i="1"/>
  <c r="K701" i="1"/>
  <c r="L701" i="1"/>
  <c r="M701" i="1"/>
  <c r="P701" i="1"/>
  <c r="Q701" i="1"/>
  <c r="O701" i="1"/>
  <c r="A701" i="1"/>
  <c r="N709" i="1"/>
  <c r="J709" i="1"/>
  <c r="R709" i="1"/>
  <c r="K709" i="1"/>
  <c r="L709" i="1"/>
  <c r="M709" i="1"/>
  <c r="O709" i="1"/>
  <c r="P709" i="1"/>
  <c r="Q709" i="1"/>
  <c r="A709" i="1"/>
  <c r="N717" i="1"/>
  <c r="J717" i="1"/>
  <c r="R717" i="1"/>
  <c r="K717" i="1"/>
  <c r="L717" i="1"/>
  <c r="M717" i="1"/>
  <c r="O717" i="1"/>
  <c r="P717" i="1"/>
  <c r="Q717" i="1"/>
  <c r="A717" i="1"/>
  <c r="N725" i="1"/>
  <c r="J725" i="1"/>
  <c r="R725" i="1"/>
  <c r="K725" i="1"/>
  <c r="L725" i="1"/>
  <c r="M725" i="1"/>
  <c r="O725" i="1"/>
  <c r="P725" i="1"/>
  <c r="Q725" i="1"/>
  <c r="A725" i="1"/>
  <c r="N733" i="1"/>
  <c r="J733" i="1"/>
  <c r="L733" i="1"/>
  <c r="K733" i="1"/>
  <c r="M733" i="1"/>
  <c r="O733" i="1"/>
  <c r="P733" i="1"/>
  <c r="Q733" i="1"/>
  <c r="R733" i="1"/>
  <c r="A733" i="1"/>
  <c r="O741" i="1"/>
  <c r="J741" i="1"/>
  <c r="R741" i="1"/>
  <c r="K741" i="1"/>
  <c r="L741" i="1"/>
  <c r="M741" i="1"/>
  <c r="N741" i="1"/>
  <c r="P741" i="1"/>
  <c r="Q741" i="1"/>
  <c r="A741" i="1"/>
  <c r="O749" i="1"/>
  <c r="J749" i="1"/>
  <c r="R749" i="1"/>
  <c r="K749" i="1"/>
  <c r="L749" i="1"/>
  <c r="N749" i="1"/>
  <c r="P749" i="1"/>
  <c r="M749" i="1"/>
  <c r="Q749" i="1"/>
  <c r="A749" i="1"/>
  <c r="O757" i="1"/>
  <c r="J757" i="1"/>
  <c r="R757" i="1"/>
  <c r="K757" i="1"/>
  <c r="L757" i="1"/>
  <c r="M757" i="1"/>
  <c r="N757" i="1"/>
  <c r="P757" i="1"/>
  <c r="Q757" i="1"/>
  <c r="A757" i="1"/>
  <c r="O765" i="1"/>
  <c r="J765" i="1"/>
  <c r="R765" i="1"/>
  <c r="K765" i="1"/>
  <c r="L765" i="1"/>
  <c r="N765" i="1"/>
  <c r="P765" i="1"/>
  <c r="Q765" i="1"/>
  <c r="M765" i="1"/>
  <c r="A765" i="1"/>
  <c r="O773" i="1"/>
  <c r="J773" i="1"/>
  <c r="R773" i="1"/>
  <c r="K773" i="1"/>
  <c r="L773" i="1"/>
  <c r="M773" i="1"/>
  <c r="N773" i="1"/>
  <c r="P773" i="1"/>
  <c r="Q773" i="1"/>
  <c r="A773" i="1"/>
  <c r="O781" i="1"/>
  <c r="J781" i="1"/>
  <c r="R781" i="1"/>
  <c r="K781" i="1"/>
  <c r="P781" i="1"/>
  <c r="Q781" i="1"/>
  <c r="L781" i="1"/>
  <c r="M781" i="1"/>
  <c r="N781" i="1"/>
  <c r="A781" i="1"/>
  <c r="J789" i="1"/>
  <c r="R789" i="1"/>
  <c r="K789" i="1"/>
  <c r="L789" i="1"/>
  <c r="M789" i="1"/>
  <c r="O789" i="1"/>
  <c r="P789" i="1"/>
  <c r="Q789" i="1"/>
  <c r="N789" i="1"/>
  <c r="A789" i="1"/>
  <c r="J797" i="1"/>
  <c r="R797" i="1"/>
  <c r="K797" i="1"/>
  <c r="L797" i="1"/>
  <c r="M797" i="1"/>
  <c r="N797" i="1"/>
  <c r="Q797" i="1"/>
  <c r="O797" i="1"/>
  <c r="P797" i="1"/>
  <c r="A797" i="1"/>
  <c r="J805" i="1"/>
  <c r="R805" i="1"/>
  <c r="K805" i="1"/>
  <c r="L805" i="1"/>
  <c r="M805" i="1"/>
  <c r="O805" i="1"/>
  <c r="P805" i="1"/>
  <c r="Q805" i="1"/>
  <c r="N805" i="1"/>
  <c r="A805" i="1"/>
  <c r="J813" i="1"/>
  <c r="R813" i="1"/>
  <c r="K813" i="1"/>
  <c r="L813" i="1"/>
  <c r="M813" i="1"/>
  <c r="N813" i="1"/>
  <c r="Q813" i="1"/>
  <c r="O813" i="1"/>
  <c r="P813" i="1"/>
  <c r="A813" i="1"/>
  <c r="J821" i="1"/>
  <c r="R821" i="1"/>
  <c r="K821" i="1"/>
  <c r="L821" i="1"/>
  <c r="M821" i="1"/>
  <c r="O821" i="1"/>
  <c r="P821" i="1"/>
  <c r="Q821" i="1"/>
  <c r="N821" i="1"/>
  <c r="A821" i="1"/>
  <c r="J829" i="1"/>
  <c r="R829" i="1"/>
  <c r="P829" i="1"/>
  <c r="Q829" i="1"/>
  <c r="K829" i="1"/>
  <c r="N829" i="1"/>
  <c r="L829" i="1"/>
  <c r="M829" i="1"/>
  <c r="O829" i="1"/>
  <c r="A829" i="1"/>
  <c r="J837" i="1"/>
  <c r="R837" i="1"/>
  <c r="Q837" i="1"/>
  <c r="K837" i="1"/>
  <c r="L837" i="1"/>
  <c r="O837" i="1"/>
  <c r="M837" i="1"/>
  <c r="N837" i="1"/>
  <c r="P837" i="1"/>
  <c r="A837" i="1"/>
  <c r="L844" i="1"/>
  <c r="M844" i="1"/>
  <c r="N844" i="1"/>
  <c r="J844" i="1"/>
  <c r="R844" i="1"/>
  <c r="Q844" i="1"/>
  <c r="K844" i="1"/>
  <c r="O844" i="1"/>
  <c r="P844" i="1"/>
  <c r="A844" i="1"/>
  <c r="L852" i="1"/>
  <c r="R852" i="1"/>
  <c r="J852" i="1"/>
  <c r="K852" i="1"/>
  <c r="M852" i="1"/>
  <c r="N852" i="1"/>
  <c r="O852" i="1"/>
  <c r="Q852" i="1"/>
  <c r="P852" i="1"/>
  <c r="A852" i="1"/>
  <c r="N860" i="1"/>
  <c r="O860" i="1"/>
  <c r="P860" i="1"/>
  <c r="Q860" i="1"/>
  <c r="J860" i="1"/>
  <c r="R860" i="1"/>
  <c r="K860" i="1"/>
  <c r="M860" i="1"/>
  <c r="L860" i="1"/>
  <c r="A860" i="1"/>
  <c r="N868" i="1"/>
  <c r="O868" i="1"/>
  <c r="P868" i="1"/>
  <c r="J868" i="1"/>
  <c r="K868" i="1"/>
  <c r="L868" i="1"/>
  <c r="M868" i="1"/>
  <c r="A868" i="1"/>
  <c r="M710" i="1"/>
  <c r="Q710" i="1"/>
  <c r="J710" i="1"/>
  <c r="R710" i="1"/>
  <c r="K710" i="1"/>
  <c r="L710" i="1"/>
  <c r="N710" i="1"/>
  <c r="O710" i="1"/>
  <c r="P710" i="1"/>
  <c r="A710" i="1"/>
  <c r="M718" i="1"/>
  <c r="Q718" i="1"/>
  <c r="J718" i="1"/>
  <c r="R718" i="1"/>
  <c r="K718" i="1"/>
  <c r="L718" i="1"/>
  <c r="N718" i="1"/>
  <c r="O718" i="1"/>
  <c r="P718" i="1"/>
  <c r="A718" i="1"/>
  <c r="M726" i="1"/>
  <c r="Q726" i="1"/>
  <c r="J726" i="1"/>
  <c r="K726" i="1"/>
  <c r="L726" i="1"/>
  <c r="N726" i="1"/>
  <c r="O726" i="1"/>
  <c r="P726" i="1"/>
  <c r="R726" i="1"/>
  <c r="A726" i="1"/>
  <c r="M734" i="1"/>
  <c r="K734" i="1"/>
  <c r="J734" i="1"/>
  <c r="L734" i="1"/>
  <c r="N734" i="1"/>
  <c r="O734" i="1"/>
  <c r="P734" i="1"/>
  <c r="Q734" i="1"/>
  <c r="R734" i="1"/>
  <c r="A734" i="1"/>
  <c r="N742" i="1"/>
  <c r="Q742" i="1"/>
  <c r="J742" i="1"/>
  <c r="R742" i="1"/>
  <c r="K742" i="1"/>
  <c r="M742" i="1"/>
  <c r="O742" i="1"/>
  <c r="L742" i="1"/>
  <c r="P742" i="1"/>
  <c r="A742" i="1"/>
  <c r="N750" i="1"/>
  <c r="Q750" i="1"/>
  <c r="J750" i="1"/>
  <c r="R750" i="1"/>
  <c r="K750" i="1"/>
  <c r="L750" i="1"/>
  <c r="M750" i="1"/>
  <c r="O750" i="1"/>
  <c r="P750" i="1"/>
  <c r="A750" i="1"/>
  <c r="N758" i="1"/>
  <c r="Q758" i="1"/>
  <c r="J758" i="1"/>
  <c r="R758" i="1"/>
  <c r="K758" i="1"/>
  <c r="M758" i="1"/>
  <c r="O758" i="1"/>
  <c r="P758" i="1"/>
  <c r="L758" i="1"/>
  <c r="A758" i="1"/>
  <c r="N766" i="1"/>
  <c r="Q766" i="1"/>
  <c r="J766" i="1"/>
  <c r="R766" i="1"/>
  <c r="K766" i="1"/>
  <c r="L766" i="1"/>
  <c r="M766" i="1"/>
  <c r="O766" i="1"/>
  <c r="P766" i="1"/>
  <c r="A766" i="1"/>
  <c r="N774" i="1"/>
  <c r="Q774" i="1"/>
  <c r="J774" i="1"/>
  <c r="R774" i="1"/>
  <c r="O774" i="1"/>
  <c r="P774" i="1"/>
  <c r="K774" i="1"/>
  <c r="M774" i="1"/>
  <c r="L774" i="1"/>
  <c r="A774" i="1"/>
  <c r="N782" i="1"/>
  <c r="Q782" i="1"/>
  <c r="J782" i="1"/>
  <c r="R782" i="1"/>
  <c r="K782" i="1"/>
  <c r="L782" i="1"/>
  <c r="O782" i="1"/>
  <c r="M782" i="1"/>
  <c r="P782" i="1"/>
  <c r="A782" i="1"/>
  <c r="Q790" i="1"/>
  <c r="J790" i="1"/>
  <c r="R790" i="1"/>
  <c r="K790" i="1"/>
  <c r="L790" i="1"/>
  <c r="M790" i="1"/>
  <c r="P790" i="1"/>
  <c r="O790" i="1"/>
  <c r="N790" i="1"/>
  <c r="A790" i="1"/>
  <c r="Q798" i="1"/>
  <c r="J798" i="1"/>
  <c r="R798" i="1"/>
  <c r="K798" i="1"/>
  <c r="L798" i="1"/>
  <c r="N798" i="1"/>
  <c r="O798" i="1"/>
  <c r="P798" i="1"/>
  <c r="M798" i="1"/>
  <c r="A798" i="1"/>
  <c r="Q806" i="1"/>
  <c r="J806" i="1"/>
  <c r="R806" i="1"/>
  <c r="K806" i="1"/>
  <c r="L806" i="1"/>
  <c r="M806" i="1"/>
  <c r="P806" i="1"/>
  <c r="N806" i="1"/>
  <c r="O806" i="1"/>
  <c r="A806" i="1"/>
  <c r="Q814" i="1"/>
  <c r="J814" i="1"/>
  <c r="R814" i="1"/>
  <c r="K814" i="1"/>
  <c r="L814" i="1"/>
  <c r="N814" i="1"/>
  <c r="O814" i="1"/>
  <c r="P814" i="1"/>
  <c r="M814" i="1"/>
  <c r="A814" i="1"/>
  <c r="Q822" i="1"/>
  <c r="J822" i="1"/>
  <c r="R822" i="1"/>
  <c r="K822" i="1"/>
  <c r="L822" i="1"/>
  <c r="M822" i="1"/>
  <c r="P822" i="1"/>
  <c r="N822" i="1"/>
  <c r="O822" i="1"/>
  <c r="A822" i="1"/>
  <c r="Q830" i="1"/>
  <c r="P830" i="1"/>
  <c r="R830" i="1"/>
  <c r="J830" i="1"/>
  <c r="K830" i="1"/>
  <c r="N830" i="1"/>
  <c r="L830" i="1"/>
  <c r="M830" i="1"/>
  <c r="O830" i="1"/>
  <c r="A830" i="1"/>
  <c r="Q838" i="1"/>
  <c r="R838" i="1"/>
  <c r="J838" i="1"/>
  <c r="K838" i="1"/>
  <c r="L838" i="1"/>
  <c r="O838" i="1"/>
  <c r="M838" i="1"/>
  <c r="N838" i="1"/>
  <c r="P838" i="1"/>
  <c r="A838" i="1"/>
  <c r="K845" i="1"/>
  <c r="L845" i="1"/>
  <c r="M845" i="1"/>
  <c r="Q845" i="1"/>
  <c r="J845" i="1"/>
  <c r="N845" i="1"/>
  <c r="O845" i="1"/>
  <c r="P845" i="1"/>
  <c r="R845" i="1"/>
  <c r="A845" i="1"/>
  <c r="K853" i="1"/>
  <c r="R853" i="1"/>
  <c r="J853" i="1"/>
  <c r="L853" i="1"/>
  <c r="M853" i="1"/>
  <c r="N853" i="1"/>
  <c r="O853" i="1"/>
  <c r="P853" i="1"/>
  <c r="Q853" i="1"/>
  <c r="A853" i="1"/>
  <c r="M861" i="1"/>
  <c r="N861" i="1"/>
  <c r="O861" i="1"/>
  <c r="P861" i="1"/>
  <c r="Q861" i="1"/>
  <c r="J861" i="1"/>
  <c r="R861" i="1"/>
  <c r="K861" i="1"/>
  <c r="L861" i="1"/>
  <c r="A861" i="1"/>
  <c r="K745" i="1"/>
  <c r="N745" i="1"/>
  <c r="O745" i="1"/>
  <c r="P745" i="1"/>
  <c r="J745" i="1"/>
  <c r="L745" i="1"/>
  <c r="M745" i="1"/>
  <c r="R745" i="1"/>
  <c r="Q745" i="1"/>
  <c r="A745" i="1"/>
  <c r="N817" i="1"/>
  <c r="O817" i="1"/>
  <c r="P817" i="1"/>
  <c r="Q817" i="1"/>
  <c r="J817" i="1"/>
  <c r="M817" i="1"/>
  <c r="K817" i="1"/>
  <c r="L817" i="1"/>
  <c r="R817" i="1"/>
  <c r="A817" i="1"/>
  <c r="N833" i="1"/>
  <c r="Q833" i="1"/>
  <c r="R833" i="1"/>
  <c r="J833" i="1"/>
  <c r="K833" i="1"/>
  <c r="O833" i="1"/>
  <c r="L833" i="1"/>
  <c r="M833" i="1"/>
  <c r="P833" i="1"/>
  <c r="A833" i="1"/>
  <c r="P848" i="1"/>
  <c r="Q848" i="1"/>
  <c r="J848" i="1"/>
  <c r="R848" i="1"/>
  <c r="N848" i="1"/>
  <c r="M848" i="1"/>
  <c r="O848" i="1"/>
  <c r="L848" i="1"/>
  <c r="K848" i="1"/>
  <c r="A848" i="1"/>
  <c r="J856" i="1"/>
  <c r="R856" i="1"/>
  <c r="K856" i="1"/>
  <c r="L856" i="1"/>
  <c r="M856" i="1"/>
  <c r="N856" i="1"/>
  <c r="O856" i="1"/>
  <c r="Q856" i="1"/>
  <c r="P856" i="1"/>
  <c r="A856" i="1"/>
  <c r="P707" i="1"/>
  <c r="L707" i="1"/>
  <c r="M707" i="1"/>
  <c r="N707" i="1"/>
  <c r="O707" i="1"/>
  <c r="J707" i="1"/>
  <c r="K707" i="1"/>
  <c r="Q707" i="1"/>
  <c r="R707" i="1"/>
  <c r="A707" i="1"/>
  <c r="P731" i="1"/>
  <c r="L731" i="1"/>
  <c r="N731" i="1"/>
  <c r="O731" i="1"/>
  <c r="J731" i="1"/>
  <c r="K731" i="1"/>
  <c r="M731" i="1"/>
  <c r="Q731" i="1"/>
  <c r="R731" i="1"/>
  <c r="A731" i="1"/>
  <c r="Q755" i="1"/>
  <c r="L755" i="1"/>
  <c r="M755" i="1"/>
  <c r="N755" i="1"/>
  <c r="O755" i="1"/>
  <c r="P755" i="1"/>
  <c r="R755" i="1"/>
  <c r="J755" i="1"/>
  <c r="K755" i="1"/>
  <c r="A755" i="1"/>
  <c r="L787" i="1"/>
  <c r="M787" i="1"/>
  <c r="N787" i="1"/>
  <c r="O787" i="1"/>
  <c r="Q787" i="1"/>
  <c r="R787" i="1"/>
  <c r="K787" i="1"/>
  <c r="J787" i="1"/>
  <c r="P787" i="1"/>
  <c r="A787" i="1"/>
  <c r="L811" i="1"/>
  <c r="M811" i="1"/>
  <c r="N811" i="1"/>
  <c r="O811" i="1"/>
  <c r="J811" i="1"/>
  <c r="K811" i="1"/>
  <c r="P811" i="1"/>
  <c r="Q811" i="1"/>
  <c r="R811" i="1"/>
  <c r="A811" i="1"/>
  <c r="N843" i="1"/>
  <c r="O843" i="1"/>
  <c r="P843" i="1"/>
  <c r="Q843" i="1"/>
  <c r="L843" i="1"/>
  <c r="J843" i="1"/>
  <c r="K843" i="1"/>
  <c r="M843" i="1"/>
  <c r="R843" i="1"/>
  <c r="A843" i="1"/>
  <c r="N850" i="1"/>
  <c r="R850" i="1"/>
  <c r="J850" i="1"/>
  <c r="K850" i="1"/>
  <c r="L850" i="1"/>
  <c r="M850" i="1"/>
  <c r="O850" i="1"/>
  <c r="P850" i="1"/>
  <c r="Q850" i="1"/>
  <c r="A850" i="1"/>
  <c r="K688" i="1"/>
  <c r="N688" i="1"/>
  <c r="O688" i="1"/>
  <c r="P688" i="1"/>
  <c r="Q688" i="1"/>
  <c r="J688" i="1"/>
  <c r="R688" i="1"/>
  <c r="L688" i="1"/>
  <c r="M688" i="1"/>
  <c r="A688" i="1"/>
  <c r="L703" i="1"/>
  <c r="P703" i="1"/>
  <c r="Q703" i="1"/>
  <c r="J703" i="1"/>
  <c r="R703" i="1"/>
  <c r="K703" i="1"/>
  <c r="M703" i="1"/>
  <c r="O703" i="1"/>
  <c r="N703" i="1"/>
  <c r="A703" i="1"/>
  <c r="L719" i="1"/>
  <c r="P719" i="1"/>
  <c r="Q719" i="1"/>
  <c r="J719" i="1"/>
  <c r="R719" i="1"/>
  <c r="K719" i="1"/>
  <c r="M719" i="1"/>
  <c r="N719" i="1"/>
  <c r="O719" i="1"/>
  <c r="A719" i="1"/>
  <c r="M743" i="1"/>
  <c r="P743" i="1"/>
  <c r="Q743" i="1"/>
  <c r="J743" i="1"/>
  <c r="R743" i="1"/>
  <c r="K743" i="1"/>
  <c r="L743" i="1"/>
  <c r="N743" i="1"/>
  <c r="O743" i="1"/>
  <c r="A743" i="1"/>
  <c r="M767" i="1"/>
  <c r="P767" i="1"/>
  <c r="Q767" i="1"/>
  <c r="N767" i="1"/>
  <c r="O767" i="1"/>
  <c r="R767" i="1"/>
  <c r="J767" i="1"/>
  <c r="K767" i="1"/>
  <c r="L767" i="1"/>
  <c r="A767" i="1"/>
  <c r="M783" i="1"/>
  <c r="P783" i="1"/>
  <c r="Q783" i="1"/>
  <c r="K783" i="1"/>
  <c r="L783" i="1"/>
  <c r="N783" i="1"/>
  <c r="O783" i="1"/>
  <c r="J783" i="1"/>
  <c r="R783" i="1"/>
  <c r="A783" i="1"/>
  <c r="P799" i="1"/>
  <c r="Q799" i="1"/>
  <c r="J799" i="1"/>
  <c r="R799" i="1"/>
  <c r="K799" i="1"/>
  <c r="L799" i="1"/>
  <c r="O799" i="1"/>
  <c r="M799" i="1"/>
  <c r="N799" i="1"/>
  <c r="A799" i="1"/>
  <c r="P815" i="1"/>
  <c r="Q815" i="1"/>
  <c r="J815" i="1"/>
  <c r="R815" i="1"/>
  <c r="K815" i="1"/>
  <c r="L815" i="1"/>
  <c r="O815" i="1"/>
  <c r="M815" i="1"/>
  <c r="N815" i="1"/>
  <c r="A815" i="1"/>
  <c r="P823" i="1"/>
  <c r="Q823" i="1"/>
  <c r="J823" i="1"/>
  <c r="R823" i="1"/>
  <c r="K823" i="1"/>
  <c r="M823" i="1"/>
  <c r="N823" i="1"/>
  <c r="O823" i="1"/>
  <c r="L823" i="1"/>
  <c r="A823" i="1"/>
  <c r="P831" i="1"/>
  <c r="Q831" i="1"/>
  <c r="R831" i="1"/>
  <c r="J831" i="1"/>
  <c r="K831" i="1"/>
  <c r="N831" i="1"/>
  <c r="O831" i="1"/>
  <c r="L831" i="1"/>
  <c r="M831" i="1"/>
  <c r="A831" i="1"/>
  <c r="J846" i="1"/>
  <c r="R846" i="1"/>
  <c r="K846" i="1"/>
  <c r="L846" i="1"/>
  <c r="P846" i="1"/>
  <c r="O846" i="1"/>
  <c r="Q846" i="1"/>
  <c r="M846" i="1"/>
  <c r="N846" i="1"/>
  <c r="A846" i="1"/>
  <c r="J854" i="1"/>
  <c r="R854" i="1"/>
  <c r="K854" i="1"/>
  <c r="L854" i="1"/>
  <c r="M854" i="1"/>
  <c r="N854" i="1"/>
  <c r="O854" i="1"/>
  <c r="P854" i="1"/>
  <c r="Q854" i="1"/>
  <c r="A854" i="1"/>
  <c r="L862" i="1"/>
  <c r="M862" i="1"/>
  <c r="N862" i="1"/>
  <c r="O862" i="1"/>
  <c r="P862" i="1"/>
  <c r="Q862" i="1"/>
  <c r="J862" i="1"/>
  <c r="K862" i="1"/>
  <c r="R862" i="1"/>
  <c r="A862"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620" i="1"/>
  <c r="B2620" i="1" s="1"/>
  <c r="C2621" i="1"/>
  <c r="B2621" i="1" s="1"/>
  <c r="C2622" i="1"/>
  <c r="B2622" i="1" s="1"/>
  <c r="C2623" i="1"/>
  <c r="B2623" i="1" s="1"/>
  <c r="C2624" i="1"/>
  <c r="B2624" i="1" s="1"/>
  <c r="C2625" i="1"/>
  <c r="B2625" i="1" s="1"/>
  <c r="C2626" i="1"/>
  <c r="B2626" i="1" s="1"/>
  <c r="C2627" i="1"/>
  <c r="B2627" i="1" s="1"/>
  <c r="C2628" i="1"/>
  <c r="B2628" i="1" s="1"/>
  <c r="C2629" i="1"/>
  <c r="B2629" i="1" s="1"/>
  <c r="C2630" i="1"/>
  <c r="B2630" i="1" s="1"/>
  <c r="C2631" i="1"/>
  <c r="B2631" i="1" s="1"/>
  <c r="C2632" i="1"/>
  <c r="B2632" i="1" s="1"/>
  <c r="C2633" i="1"/>
  <c r="B2633" i="1" s="1"/>
  <c r="C2634" i="1"/>
  <c r="B2634" i="1" s="1"/>
  <c r="C2635" i="1"/>
  <c r="B2635" i="1" s="1"/>
  <c r="C2636" i="1"/>
  <c r="B2636" i="1" s="1"/>
  <c r="C2637" i="1"/>
  <c r="B2637" i="1" s="1"/>
  <c r="C2638" i="1"/>
  <c r="B2638" i="1" s="1"/>
  <c r="C2639" i="1"/>
  <c r="B2639" i="1" s="1"/>
  <c r="C2640" i="1"/>
  <c r="B2640" i="1" s="1"/>
  <c r="C2641" i="1"/>
  <c r="B2641" i="1" s="1"/>
  <c r="C2642" i="1"/>
  <c r="B2642" i="1" s="1"/>
  <c r="C2643" i="1"/>
  <c r="B2643" i="1" s="1"/>
  <c r="C2644" i="1"/>
  <c r="B2644" i="1" s="1"/>
  <c r="C2645" i="1"/>
  <c r="B2645" i="1" s="1"/>
  <c r="C2646" i="1"/>
  <c r="B2646" i="1" s="1"/>
  <c r="C2647" i="1"/>
  <c r="B2647" i="1" s="1"/>
  <c r="C2648" i="1"/>
  <c r="B2648" i="1" s="1"/>
  <c r="C2649" i="1"/>
  <c r="B2649" i="1" s="1"/>
  <c r="C2650" i="1"/>
  <c r="B2650" i="1" s="1"/>
  <c r="C2651" i="1"/>
  <c r="B2651" i="1" s="1"/>
  <c r="C2652" i="1"/>
  <c r="B2652" i="1" s="1"/>
  <c r="C2653" i="1"/>
  <c r="B2653" i="1" s="1"/>
  <c r="C2654" i="1"/>
  <c r="B2654" i="1" s="1"/>
  <c r="C2655" i="1"/>
  <c r="B2655" i="1" s="1"/>
  <c r="C2656" i="1"/>
  <c r="B2656" i="1" s="1"/>
  <c r="C2657" i="1"/>
  <c r="B2657" i="1" s="1"/>
  <c r="C2658" i="1"/>
  <c r="B2658" i="1" s="1"/>
  <c r="C2659" i="1"/>
  <c r="B2659" i="1" s="1"/>
  <c r="C2660" i="1"/>
  <c r="B2660" i="1" s="1"/>
  <c r="C2661" i="1"/>
  <c r="B2661" i="1" s="1"/>
  <c r="C2662" i="1"/>
  <c r="B2662" i="1" s="1"/>
  <c r="C2663" i="1"/>
  <c r="B2663" i="1" s="1"/>
  <c r="C2664" i="1"/>
  <c r="B2664" i="1" s="1"/>
  <c r="C2665" i="1"/>
  <c r="B2665" i="1" s="1"/>
  <c r="C2666" i="1"/>
  <c r="B2666" i="1" s="1"/>
  <c r="C2667" i="1"/>
  <c r="B2667" i="1" s="1"/>
  <c r="C2668" i="1"/>
  <c r="B2668" i="1" s="1"/>
  <c r="C2669" i="1"/>
  <c r="B2669" i="1" s="1"/>
  <c r="C2670" i="1"/>
  <c r="B2670" i="1" s="1"/>
  <c r="C2671" i="1"/>
  <c r="B2671" i="1" s="1"/>
  <c r="C2672" i="1"/>
  <c r="B2672" i="1" s="1"/>
  <c r="C2673" i="1"/>
  <c r="B2673" i="1" s="1"/>
  <c r="C2674" i="1"/>
  <c r="B2674" i="1" s="1"/>
  <c r="C2675" i="1"/>
  <c r="B2675" i="1" s="1"/>
  <c r="C2676" i="1"/>
  <c r="B2676" i="1" s="1"/>
  <c r="C2677" i="1"/>
  <c r="B2677" i="1" s="1"/>
  <c r="C2678" i="1"/>
  <c r="B2678" i="1" s="1"/>
  <c r="C2679" i="1"/>
  <c r="B2679" i="1" s="1"/>
  <c r="C2680" i="1"/>
  <c r="B2680" i="1" s="1"/>
  <c r="C2681" i="1"/>
  <c r="B2681" i="1" s="1"/>
  <c r="C2682" i="1"/>
  <c r="B2682" i="1" s="1"/>
  <c r="C2683" i="1"/>
  <c r="B2683" i="1" s="1"/>
  <c r="C2684" i="1"/>
  <c r="B2684" i="1" s="1"/>
  <c r="C2685" i="1"/>
  <c r="B2685" i="1" s="1"/>
  <c r="C2686" i="1"/>
  <c r="B2686" i="1" s="1"/>
  <c r="C2687" i="1"/>
  <c r="B2687" i="1" s="1"/>
  <c r="C2688" i="1"/>
  <c r="B2688" i="1" s="1"/>
  <c r="C2689" i="1"/>
  <c r="B2689" i="1" s="1"/>
  <c r="C2690" i="1"/>
  <c r="B2690" i="1" s="1"/>
  <c r="C2691" i="1"/>
  <c r="B2691" i="1" s="1"/>
  <c r="C2692" i="1"/>
  <c r="B2692" i="1" s="1"/>
  <c r="C2693" i="1"/>
  <c r="B2693" i="1" s="1"/>
  <c r="C2694" i="1"/>
  <c r="B2694" i="1" s="1"/>
  <c r="C2695" i="1"/>
  <c r="B2695" i="1" s="1"/>
  <c r="C2696" i="1"/>
  <c r="B2696" i="1" s="1"/>
  <c r="C2697" i="1"/>
  <c r="B2697" i="1" s="1"/>
  <c r="C2698" i="1"/>
  <c r="B2698" i="1" s="1"/>
  <c r="C2699" i="1"/>
  <c r="B2699" i="1" s="1"/>
  <c r="C2700" i="1"/>
  <c r="B2700" i="1" s="1"/>
  <c r="C2701" i="1"/>
  <c r="B2701" i="1" s="1"/>
  <c r="C2702" i="1"/>
  <c r="B2702" i="1" s="1"/>
  <c r="C2703" i="1"/>
  <c r="B2703" i="1" s="1"/>
  <c r="C2704" i="1"/>
  <c r="B2704" i="1" s="1"/>
  <c r="C2705" i="1"/>
  <c r="B2705" i="1" s="1"/>
  <c r="C2706" i="1"/>
  <c r="B2706" i="1" s="1"/>
  <c r="C2707" i="1"/>
  <c r="B2707" i="1" s="1"/>
  <c r="C2708" i="1"/>
  <c r="B2708" i="1" s="1"/>
  <c r="C2709" i="1"/>
  <c r="B2709" i="1" s="1"/>
  <c r="C2710" i="1"/>
  <c r="B2710" i="1" s="1"/>
  <c r="C2711" i="1"/>
  <c r="B2711" i="1" s="1"/>
  <c r="C2712" i="1"/>
  <c r="B2712" i="1" s="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29" i="1"/>
  <c r="B2729" i="1" s="1"/>
  <c r="C2730" i="1"/>
  <c r="B2730" i="1" s="1"/>
  <c r="C2731" i="1"/>
  <c r="B2731" i="1" s="1"/>
  <c r="C2732" i="1"/>
  <c r="B2732" i="1" s="1"/>
  <c r="C2733" i="1"/>
  <c r="B2733" i="1" s="1"/>
  <c r="C2734" i="1"/>
  <c r="B2734" i="1" s="1"/>
  <c r="C2735" i="1"/>
  <c r="B2735" i="1" s="1"/>
  <c r="C2736" i="1"/>
  <c r="B2736" i="1" s="1"/>
  <c r="C2737" i="1"/>
  <c r="B2737" i="1" s="1"/>
  <c r="C2738" i="1"/>
  <c r="B2738" i="1" s="1"/>
  <c r="C2739" i="1"/>
  <c r="B2739" i="1" s="1"/>
  <c r="C2740" i="1"/>
  <c r="B2740" i="1" s="1"/>
  <c r="C2741" i="1"/>
  <c r="B2741" i="1" s="1"/>
  <c r="C2742" i="1"/>
  <c r="B2742" i="1" s="1"/>
  <c r="C2743" i="1"/>
  <c r="B2743" i="1" s="1"/>
  <c r="C2744" i="1"/>
  <c r="B2744" i="1" s="1"/>
  <c r="C2745" i="1"/>
  <c r="B2745" i="1" s="1"/>
  <c r="C2746" i="1"/>
  <c r="B2746" i="1" s="1"/>
  <c r="C2747" i="1"/>
  <c r="B2747" i="1" s="1"/>
  <c r="C2748" i="1"/>
  <c r="B2748" i="1" s="1"/>
  <c r="C2749" i="1"/>
  <c r="B2749" i="1" s="1"/>
  <c r="C2750" i="1"/>
  <c r="B2750" i="1" s="1"/>
  <c r="C2751" i="1"/>
  <c r="B2751" i="1" s="1"/>
  <c r="C2752" i="1"/>
  <c r="B2752" i="1" s="1"/>
  <c r="C2753" i="1"/>
  <c r="B2753" i="1" s="1"/>
  <c r="E2" i="20"/>
  <c r="D2" i="20"/>
  <c r="C432" i="1"/>
  <c r="C433" i="1"/>
  <c r="C434" i="1"/>
  <c r="C435" i="1"/>
  <c r="C436" i="1"/>
  <c r="C437" i="1"/>
  <c r="C438" i="1"/>
  <c r="C439" i="1"/>
  <c r="C440" i="1"/>
  <c r="C441" i="1"/>
  <c r="C442" i="1"/>
  <c r="C443" i="1"/>
  <c r="C444" i="1"/>
  <c r="C445" i="1"/>
  <c r="C446" i="1"/>
  <c r="C447" i="1"/>
  <c r="C448" i="1"/>
  <c r="C449" i="1"/>
  <c r="C450" i="1"/>
  <c r="B450" i="1" s="1"/>
  <c r="C451" i="1"/>
  <c r="C452" i="1"/>
  <c r="C453" i="1"/>
  <c r="C431" i="1"/>
  <c r="R430" i="1"/>
  <c r="Q430" i="1"/>
  <c r="P430" i="1"/>
  <c r="O430" i="1"/>
  <c r="N430" i="1"/>
  <c r="M430" i="1"/>
  <c r="L430" i="1"/>
  <c r="K430" i="1"/>
  <c r="J430" i="1"/>
  <c r="A430" i="1"/>
  <c r="J305" i="1"/>
  <c r="K305" i="1"/>
  <c r="L305" i="1"/>
  <c r="M305" i="1"/>
  <c r="N305" i="1"/>
  <c r="P305" i="1"/>
  <c r="Q305" i="1"/>
  <c r="R305" i="1"/>
  <c r="A305" i="1"/>
  <c r="B48" i="18"/>
  <c r="O305" i="1" s="1"/>
  <c r="P291" i="1" l="1"/>
  <c r="B291" i="1"/>
  <c r="R445" i="1"/>
  <c r="B445" i="1"/>
  <c r="K296" i="1"/>
  <c r="B296" i="1"/>
  <c r="R439" i="1"/>
  <c r="B439" i="1"/>
  <c r="O300" i="1"/>
  <c r="B300" i="1"/>
  <c r="O292" i="1"/>
  <c r="B292" i="1"/>
  <c r="P444" i="1"/>
  <c r="B444" i="1"/>
  <c r="L279" i="1"/>
  <c r="B279" i="1"/>
  <c r="O301" i="1"/>
  <c r="B301" i="1"/>
  <c r="L287" i="1"/>
  <c r="B287" i="1"/>
  <c r="K288" i="1"/>
  <c r="B288" i="1"/>
  <c r="R447" i="1"/>
  <c r="B447" i="1"/>
  <c r="N293" i="1"/>
  <c r="B293" i="1"/>
  <c r="R441" i="1"/>
  <c r="B441" i="1"/>
  <c r="P438" i="1"/>
  <c r="B438" i="1"/>
  <c r="R435" i="1"/>
  <c r="B435" i="1"/>
  <c r="K280" i="1"/>
  <c r="B280" i="1"/>
  <c r="R289" i="1"/>
  <c r="B289" i="1"/>
  <c r="K443" i="1"/>
  <c r="B443" i="1"/>
  <c r="R297" i="1"/>
  <c r="B297" i="1"/>
  <c r="Q298" i="1"/>
  <c r="B298" i="1"/>
  <c r="O434" i="1"/>
  <c r="B434" i="1"/>
  <c r="R281" i="1"/>
  <c r="B281" i="1"/>
  <c r="P449" i="1"/>
  <c r="B449" i="1"/>
  <c r="O240" i="1"/>
  <c r="B240" i="1"/>
  <c r="Q290" i="1"/>
  <c r="B290" i="1"/>
  <c r="L295" i="1"/>
  <c r="B295" i="1"/>
  <c r="L433" i="1"/>
  <c r="B433" i="1"/>
  <c r="Q282" i="1"/>
  <c r="B282" i="1"/>
  <c r="K431" i="1"/>
  <c r="B431" i="1"/>
  <c r="A432" i="1"/>
  <c r="B432" i="1"/>
  <c r="P283" i="1"/>
  <c r="B283" i="1"/>
  <c r="P239" i="1"/>
  <c r="B239" i="1"/>
  <c r="N446" i="1"/>
  <c r="B446" i="1"/>
  <c r="M294" i="1"/>
  <c r="B294" i="1"/>
  <c r="M442" i="1"/>
  <c r="B442" i="1"/>
  <c r="K190" i="1"/>
  <c r="B190" i="1"/>
  <c r="P299" i="1"/>
  <c r="B299" i="1"/>
  <c r="J437" i="1"/>
  <c r="B437" i="1"/>
  <c r="L436" i="1"/>
  <c r="B436" i="1"/>
  <c r="K453" i="1"/>
  <c r="B453" i="1"/>
  <c r="O284" i="1"/>
  <c r="B284" i="1"/>
  <c r="P448" i="1"/>
  <c r="B448" i="1"/>
  <c r="R440" i="1"/>
  <c r="B440" i="1"/>
  <c r="N285" i="1"/>
  <c r="B285" i="1"/>
  <c r="L452" i="1"/>
  <c r="B452" i="1"/>
  <c r="P451" i="1"/>
  <c r="B451" i="1"/>
  <c r="M286" i="1"/>
  <c r="B286" i="1"/>
  <c r="O2752" i="1"/>
  <c r="P2752" i="1"/>
  <c r="Q2752" i="1"/>
  <c r="J2752" i="1"/>
  <c r="R2752" i="1"/>
  <c r="K2752" i="1"/>
  <c r="L2752" i="1"/>
  <c r="M2752" i="1"/>
  <c r="N2752" i="1"/>
  <c r="A2752" i="1"/>
  <c r="O2744" i="1"/>
  <c r="P2744" i="1"/>
  <c r="Q2744" i="1"/>
  <c r="J2744" i="1"/>
  <c r="R2744" i="1"/>
  <c r="K2744" i="1"/>
  <c r="M2744" i="1"/>
  <c r="N2744" i="1"/>
  <c r="L2744" i="1"/>
  <c r="A2744" i="1"/>
  <c r="O2736" i="1"/>
  <c r="P2736" i="1"/>
  <c r="Q2736" i="1"/>
  <c r="J2736" i="1"/>
  <c r="R2736" i="1"/>
  <c r="K2736" i="1"/>
  <c r="L2736" i="1"/>
  <c r="N2736" i="1"/>
  <c r="M2736" i="1"/>
  <c r="A2736" i="1"/>
  <c r="O2728" i="1"/>
  <c r="P2728" i="1"/>
  <c r="Q2728" i="1"/>
  <c r="J2728" i="1"/>
  <c r="R2728" i="1"/>
  <c r="K2728" i="1"/>
  <c r="L2728" i="1"/>
  <c r="M2728" i="1"/>
  <c r="N2728" i="1"/>
  <c r="A2728" i="1"/>
  <c r="O2720" i="1"/>
  <c r="P2720" i="1"/>
  <c r="Q2720" i="1"/>
  <c r="J2720" i="1"/>
  <c r="R2720" i="1"/>
  <c r="K2720" i="1"/>
  <c r="N2720" i="1"/>
  <c r="M2720" i="1"/>
  <c r="L2720" i="1"/>
  <c r="A2720" i="1"/>
  <c r="O2712" i="1"/>
  <c r="P2712" i="1"/>
  <c r="Q2712" i="1"/>
  <c r="J2712" i="1"/>
  <c r="R2712" i="1"/>
  <c r="K2712" i="1"/>
  <c r="L2712" i="1"/>
  <c r="M2712" i="1"/>
  <c r="N2712" i="1"/>
  <c r="A2712" i="1"/>
  <c r="O2704" i="1"/>
  <c r="P2704" i="1"/>
  <c r="Q2704" i="1"/>
  <c r="J2704" i="1"/>
  <c r="R2704" i="1"/>
  <c r="K2704" i="1"/>
  <c r="L2704" i="1"/>
  <c r="M2704" i="1"/>
  <c r="N2704" i="1"/>
  <c r="A2704" i="1"/>
  <c r="O2696" i="1"/>
  <c r="P2696" i="1"/>
  <c r="Q2696" i="1"/>
  <c r="J2696" i="1"/>
  <c r="R2696" i="1"/>
  <c r="K2696" i="1"/>
  <c r="N2696" i="1"/>
  <c r="A2696" i="1"/>
  <c r="L2696" i="1"/>
  <c r="M2696" i="1"/>
  <c r="O2688" i="1"/>
  <c r="P2688" i="1"/>
  <c r="Q2688" i="1"/>
  <c r="J2688" i="1"/>
  <c r="R2688" i="1"/>
  <c r="K2688" i="1"/>
  <c r="L2688" i="1"/>
  <c r="M2688" i="1"/>
  <c r="N2688" i="1"/>
  <c r="A2688" i="1"/>
  <c r="O2680" i="1"/>
  <c r="P2680" i="1"/>
  <c r="Q2680" i="1"/>
  <c r="J2680" i="1"/>
  <c r="R2680" i="1"/>
  <c r="K2680" i="1"/>
  <c r="M2680" i="1"/>
  <c r="N2680" i="1"/>
  <c r="L2680" i="1"/>
  <c r="A2680" i="1"/>
  <c r="O2672" i="1"/>
  <c r="P2672" i="1"/>
  <c r="Q2672" i="1"/>
  <c r="J2672" i="1"/>
  <c r="R2672" i="1"/>
  <c r="K2672" i="1"/>
  <c r="L2672" i="1"/>
  <c r="M2672" i="1"/>
  <c r="N2672" i="1"/>
  <c r="A2672" i="1"/>
  <c r="O2664" i="1"/>
  <c r="P2664" i="1"/>
  <c r="Q2664" i="1"/>
  <c r="J2664" i="1"/>
  <c r="R2664" i="1"/>
  <c r="K2664" i="1"/>
  <c r="L2664" i="1"/>
  <c r="M2664" i="1"/>
  <c r="N2664" i="1"/>
  <c r="A2664" i="1"/>
  <c r="O2656" i="1"/>
  <c r="P2656" i="1"/>
  <c r="Q2656" i="1"/>
  <c r="J2656" i="1"/>
  <c r="R2656" i="1"/>
  <c r="K2656" i="1"/>
  <c r="N2656" i="1"/>
  <c r="M2656" i="1"/>
  <c r="L2656" i="1"/>
  <c r="A2656" i="1"/>
  <c r="O2648" i="1"/>
  <c r="P2648" i="1"/>
  <c r="Q2648" i="1"/>
  <c r="J2648" i="1"/>
  <c r="R2648" i="1"/>
  <c r="K2648" i="1"/>
  <c r="L2648" i="1"/>
  <c r="M2648" i="1"/>
  <c r="N2648" i="1"/>
  <c r="A2648" i="1"/>
  <c r="K2640" i="1"/>
  <c r="P2640" i="1"/>
  <c r="Q2640" i="1"/>
  <c r="R2640" i="1"/>
  <c r="J2640" i="1"/>
  <c r="L2640" i="1"/>
  <c r="M2640" i="1"/>
  <c r="N2640" i="1"/>
  <c r="O2640" i="1"/>
  <c r="A2640" i="1"/>
  <c r="K2632" i="1"/>
  <c r="O2632" i="1"/>
  <c r="P2632" i="1"/>
  <c r="Q2632" i="1"/>
  <c r="R2632" i="1"/>
  <c r="J2632" i="1"/>
  <c r="L2632" i="1"/>
  <c r="M2632" i="1"/>
  <c r="N2632" i="1"/>
  <c r="A2632" i="1"/>
  <c r="J2624" i="1"/>
  <c r="R2624" i="1"/>
  <c r="K2624" i="1"/>
  <c r="N2624" i="1"/>
  <c r="O2624" i="1"/>
  <c r="P2624" i="1"/>
  <c r="Q2624" i="1"/>
  <c r="M2624" i="1"/>
  <c r="L2624" i="1"/>
  <c r="A2624" i="1"/>
  <c r="P2751" i="1"/>
  <c r="Q2751" i="1"/>
  <c r="J2751" i="1"/>
  <c r="R2751" i="1"/>
  <c r="K2751" i="1"/>
  <c r="L2751" i="1"/>
  <c r="N2751" i="1"/>
  <c r="O2751" i="1"/>
  <c r="M2751" i="1"/>
  <c r="A2751" i="1"/>
  <c r="P2743" i="1"/>
  <c r="Q2743" i="1"/>
  <c r="J2743" i="1"/>
  <c r="R2743" i="1"/>
  <c r="K2743" i="1"/>
  <c r="L2743" i="1"/>
  <c r="M2743" i="1"/>
  <c r="N2743" i="1"/>
  <c r="O2743" i="1"/>
  <c r="A2743" i="1"/>
  <c r="P2735" i="1"/>
  <c r="Q2735" i="1"/>
  <c r="J2735" i="1"/>
  <c r="R2735" i="1"/>
  <c r="K2735" i="1"/>
  <c r="L2735" i="1"/>
  <c r="M2735" i="1"/>
  <c r="N2735" i="1"/>
  <c r="O2735" i="1"/>
  <c r="A2735" i="1"/>
  <c r="P2727" i="1"/>
  <c r="Q2727" i="1"/>
  <c r="J2727" i="1"/>
  <c r="R2727" i="1"/>
  <c r="K2727" i="1"/>
  <c r="L2727" i="1"/>
  <c r="O2727" i="1"/>
  <c r="N2727" i="1"/>
  <c r="M2727" i="1"/>
  <c r="A2727" i="1"/>
  <c r="P2719" i="1"/>
  <c r="Q2719" i="1"/>
  <c r="J2719" i="1"/>
  <c r="R2719" i="1"/>
  <c r="K2719" i="1"/>
  <c r="L2719" i="1"/>
  <c r="M2719" i="1"/>
  <c r="N2719" i="1"/>
  <c r="O2719" i="1"/>
  <c r="A2719" i="1"/>
  <c r="P2711" i="1"/>
  <c r="Q2711" i="1"/>
  <c r="J2711" i="1"/>
  <c r="R2711" i="1"/>
  <c r="K2711" i="1"/>
  <c r="L2711" i="1"/>
  <c r="M2711" i="1"/>
  <c r="N2711" i="1"/>
  <c r="O2711" i="1"/>
  <c r="A2711" i="1"/>
  <c r="P2703" i="1"/>
  <c r="Q2703" i="1"/>
  <c r="J2703" i="1"/>
  <c r="R2703" i="1"/>
  <c r="K2703" i="1"/>
  <c r="L2703" i="1"/>
  <c r="O2703" i="1"/>
  <c r="M2703" i="1"/>
  <c r="N2703" i="1"/>
  <c r="A2703" i="1"/>
  <c r="P2695" i="1"/>
  <c r="Q2695" i="1"/>
  <c r="J2695" i="1"/>
  <c r="R2695" i="1"/>
  <c r="K2695" i="1"/>
  <c r="L2695" i="1"/>
  <c r="M2695" i="1"/>
  <c r="N2695" i="1"/>
  <c r="O2695" i="1"/>
  <c r="A2695" i="1"/>
  <c r="P2687" i="1"/>
  <c r="Q2687" i="1"/>
  <c r="J2687" i="1"/>
  <c r="R2687" i="1"/>
  <c r="K2687" i="1"/>
  <c r="L2687" i="1"/>
  <c r="N2687" i="1"/>
  <c r="O2687" i="1"/>
  <c r="M2687" i="1"/>
  <c r="A2687" i="1"/>
  <c r="P2679" i="1"/>
  <c r="Q2679" i="1"/>
  <c r="J2679" i="1"/>
  <c r="R2679" i="1"/>
  <c r="K2679" i="1"/>
  <c r="L2679" i="1"/>
  <c r="M2679" i="1"/>
  <c r="O2679" i="1"/>
  <c r="N2679" i="1"/>
  <c r="A2679" i="1"/>
  <c r="P2671" i="1"/>
  <c r="Q2671" i="1"/>
  <c r="J2671" i="1"/>
  <c r="R2671" i="1"/>
  <c r="K2671" i="1"/>
  <c r="L2671" i="1"/>
  <c r="M2671" i="1"/>
  <c r="N2671" i="1"/>
  <c r="O2671" i="1"/>
  <c r="A2671" i="1"/>
  <c r="P2663" i="1"/>
  <c r="Q2663" i="1"/>
  <c r="J2663" i="1"/>
  <c r="R2663" i="1"/>
  <c r="K2663" i="1"/>
  <c r="L2663" i="1"/>
  <c r="O2663" i="1"/>
  <c r="N2663" i="1"/>
  <c r="M2663" i="1"/>
  <c r="A2663" i="1"/>
  <c r="P2655" i="1"/>
  <c r="Q2655" i="1"/>
  <c r="J2655" i="1"/>
  <c r="R2655" i="1"/>
  <c r="K2655" i="1"/>
  <c r="L2655" i="1"/>
  <c r="M2655" i="1"/>
  <c r="N2655" i="1"/>
  <c r="O2655" i="1"/>
  <c r="A2655" i="1"/>
  <c r="P2647" i="1"/>
  <c r="Q2647" i="1"/>
  <c r="J2647" i="1"/>
  <c r="R2647" i="1"/>
  <c r="K2647" i="1"/>
  <c r="L2647" i="1"/>
  <c r="M2647" i="1"/>
  <c r="N2647" i="1"/>
  <c r="O2647" i="1"/>
  <c r="A2647" i="1"/>
  <c r="L2639" i="1"/>
  <c r="P2639" i="1"/>
  <c r="Q2639" i="1"/>
  <c r="R2639" i="1"/>
  <c r="J2639" i="1"/>
  <c r="K2639" i="1"/>
  <c r="M2639" i="1"/>
  <c r="N2639" i="1"/>
  <c r="O2639" i="1"/>
  <c r="A2639" i="1"/>
  <c r="K2631" i="1"/>
  <c r="L2631" i="1"/>
  <c r="O2631" i="1"/>
  <c r="P2631" i="1"/>
  <c r="Q2631" i="1"/>
  <c r="R2631" i="1"/>
  <c r="J2631" i="1"/>
  <c r="M2631" i="1"/>
  <c r="N2631" i="1"/>
  <c r="A2631" i="1"/>
  <c r="K2623" i="1"/>
  <c r="L2623" i="1"/>
  <c r="M2623" i="1"/>
  <c r="N2623" i="1"/>
  <c r="O2623" i="1"/>
  <c r="P2623" i="1"/>
  <c r="Q2623" i="1"/>
  <c r="J2623" i="1"/>
  <c r="R2623" i="1"/>
  <c r="A2623" i="1"/>
  <c r="Q2750" i="1"/>
  <c r="J2750" i="1"/>
  <c r="R2750" i="1"/>
  <c r="K2750" i="1"/>
  <c r="L2750" i="1"/>
  <c r="M2750" i="1"/>
  <c r="N2750" i="1"/>
  <c r="O2750" i="1"/>
  <c r="P2750" i="1"/>
  <c r="A2750" i="1"/>
  <c r="Q2742" i="1"/>
  <c r="J2742" i="1"/>
  <c r="R2742" i="1"/>
  <c r="K2742" i="1"/>
  <c r="L2742" i="1"/>
  <c r="M2742" i="1"/>
  <c r="N2742" i="1"/>
  <c r="O2742" i="1"/>
  <c r="P2742" i="1"/>
  <c r="A2742" i="1"/>
  <c r="Q2734" i="1"/>
  <c r="J2734" i="1"/>
  <c r="R2734" i="1"/>
  <c r="K2734" i="1"/>
  <c r="L2734" i="1"/>
  <c r="M2734" i="1"/>
  <c r="P2734" i="1"/>
  <c r="O2734" i="1"/>
  <c r="N2734" i="1"/>
  <c r="A2734" i="1"/>
  <c r="Q2726" i="1"/>
  <c r="J2726" i="1"/>
  <c r="R2726" i="1"/>
  <c r="K2726" i="1"/>
  <c r="L2726" i="1"/>
  <c r="M2726" i="1"/>
  <c r="N2726" i="1"/>
  <c r="O2726" i="1"/>
  <c r="P2726" i="1"/>
  <c r="A2726" i="1"/>
  <c r="Q2718" i="1"/>
  <c r="J2718" i="1"/>
  <c r="R2718" i="1"/>
  <c r="K2718" i="1"/>
  <c r="L2718" i="1"/>
  <c r="M2718" i="1"/>
  <c r="N2718" i="1"/>
  <c r="O2718" i="1"/>
  <c r="P2718" i="1"/>
  <c r="A2718" i="1"/>
  <c r="Q2710" i="1"/>
  <c r="J2710" i="1"/>
  <c r="R2710" i="1"/>
  <c r="K2710" i="1"/>
  <c r="L2710" i="1"/>
  <c r="M2710" i="1"/>
  <c r="P2710" i="1"/>
  <c r="N2710" i="1"/>
  <c r="O2710" i="1"/>
  <c r="A2710" i="1"/>
  <c r="Q2702" i="1"/>
  <c r="J2702" i="1"/>
  <c r="R2702" i="1"/>
  <c r="K2702" i="1"/>
  <c r="L2702" i="1"/>
  <c r="M2702" i="1"/>
  <c r="N2702" i="1"/>
  <c r="O2702" i="1"/>
  <c r="P2702" i="1"/>
  <c r="A2702" i="1"/>
  <c r="Q2694" i="1"/>
  <c r="J2694" i="1"/>
  <c r="R2694" i="1"/>
  <c r="K2694" i="1"/>
  <c r="L2694" i="1"/>
  <c r="M2694" i="1"/>
  <c r="O2694" i="1"/>
  <c r="P2694" i="1"/>
  <c r="N2694" i="1"/>
  <c r="A2694" i="1"/>
  <c r="Q2686" i="1"/>
  <c r="J2686" i="1"/>
  <c r="R2686" i="1"/>
  <c r="K2686" i="1"/>
  <c r="L2686" i="1"/>
  <c r="M2686" i="1"/>
  <c r="N2686" i="1"/>
  <c r="O2686" i="1"/>
  <c r="P2686" i="1"/>
  <c r="A2686" i="1"/>
  <c r="Q2678" i="1"/>
  <c r="J2678" i="1"/>
  <c r="R2678" i="1"/>
  <c r="K2678" i="1"/>
  <c r="L2678" i="1"/>
  <c r="M2678" i="1"/>
  <c r="N2678" i="1"/>
  <c r="O2678" i="1"/>
  <c r="P2678" i="1"/>
  <c r="A2678" i="1"/>
  <c r="Q2670" i="1"/>
  <c r="J2670" i="1"/>
  <c r="R2670" i="1"/>
  <c r="K2670" i="1"/>
  <c r="L2670" i="1"/>
  <c r="M2670" i="1"/>
  <c r="P2670" i="1"/>
  <c r="O2670" i="1"/>
  <c r="N2670" i="1"/>
  <c r="A2670" i="1"/>
  <c r="Q2662" i="1"/>
  <c r="J2662" i="1"/>
  <c r="R2662" i="1"/>
  <c r="K2662" i="1"/>
  <c r="L2662" i="1"/>
  <c r="M2662" i="1"/>
  <c r="N2662" i="1"/>
  <c r="O2662" i="1"/>
  <c r="P2662" i="1"/>
  <c r="A2662" i="1"/>
  <c r="Q2654" i="1"/>
  <c r="J2654" i="1"/>
  <c r="R2654" i="1"/>
  <c r="K2654" i="1"/>
  <c r="L2654" i="1"/>
  <c r="M2654" i="1"/>
  <c r="N2654" i="1"/>
  <c r="O2654" i="1"/>
  <c r="P2654" i="1"/>
  <c r="A2654" i="1"/>
  <c r="M2646" i="1"/>
  <c r="Q2646" i="1"/>
  <c r="R2646" i="1"/>
  <c r="J2646" i="1"/>
  <c r="K2646" i="1"/>
  <c r="L2646" i="1"/>
  <c r="P2646" i="1"/>
  <c r="N2646" i="1"/>
  <c r="O2646" i="1"/>
  <c r="A2646" i="1"/>
  <c r="M2638" i="1"/>
  <c r="P2638" i="1"/>
  <c r="Q2638" i="1"/>
  <c r="R2638" i="1"/>
  <c r="J2638" i="1"/>
  <c r="K2638" i="1"/>
  <c r="O2638" i="1"/>
  <c r="L2638" i="1"/>
  <c r="A2638" i="1"/>
  <c r="N2638" i="1"/>
  <c r="L2630" i="1"/>
  <c r="M2630" i="1"/>
  <c r="N2630" i="1"/>
  <c r="O2630" i="1"/>
  <c r="P2630" i="1"/>
  <c r="Q2630" i="1"/>
  <c r="R2630" i="1"/>
  <c r="K2630" i="1"/>
  <c r="J2630" i="1"/>
  <c r="A2630" i="1"/>
  <c r="L2622" i="1"/>
  <c r="M2622" i="1"/>
  <c r="J2622" i="1"/>
  <c r="K2622" i="1"/>
  <c r="N2622" i="1"/>
  <c r="O2622" i="1"/>
  <c r="P2622" i="1"/>
  <c r="Q2622" i="1"/>
  <c r="R2622" i="1"/>
  <c r="A2622" i="1"/>
  <c r="J2749" i="1"/>
  <c r="R2749" i="1"/>
  <c r="K2749" i="1"/>
  <c r="L2749" i="1"/>
  <c r="M2749" i="1"/>
  <c r="N2749" i="1"/>
  <c r="O2749" i="1"/>
  <c r="P2749" i="1"/>
  <c r="Q2749" i="1"/>
  <c r="A2749" i="1"/>
  <c r="J2741" i="1"/>
  <c r="R2741" i="1"/>
  <c r="K2741" i="1"/>
  <c r="L2741" i="1"/>
  <c r="M2741" i="1"/>
  <c r="N2741" i="1"/>
  <c r="Q2741" i="1"/>
  <c r="P2741" i="1"/>
  <c r="O2741" i="1"/>
  <c r="A2741" i="1"/>
  <c r="J2733" i="1"/>
  <c r="R2733" i="1"/>
  <c r="K2733" i="1"/>
  <c r="L2733" i="1"/>
  <c r="M2733" i="1"/>
  <c r="N2733" i="1"/>
  <c r="O2733" i="1"/>
  <c r="P2733" i="1"/>
  <c r="Q2733" i="1"/>
  <c r="A2733" i="1"/>
  <c r="J2725" i="1"/>
  <c r="R2725" i="1"/>
  <c r="K2725" i="1"/>
  <c r="L2725" i="1"/>
  <c r="M2725" i="1"/>
  <c r="N2725" i="1"/>
  <c r="O2725" i="1"/>
  <c r="P2725" i="1"/>
  <c r="Q2725" i="1"/>
  <c r="A2725" i="1"/>
  <c r="J2717" i="1"/>
  <c r="R2717" i="1"/>
  <c r="K2717" i="1"/>
  <c r="L2717" i="1"/>
  <c r="M2717" i="1"/>
  <c r="N2717" i="1"/>
  <c r="Q2717" i="1"/>
  <c r="P2717" i="1"/>
  <c r="O2717" i="1"/>
  <c r="A2717" i="1"/>
  <c r="J2709" i="1"/>
  <c r="R2709" i="1"/>
  <c r="K2709" i="1"/>
  <c r="L2709" i="1"/>
  <c r="M2709" i="1"/>
  <c r="N2709" i="1"/>
  <c r="O2709" i="1"/>
  <c r="P2709" i="1"/>
  <c r="Q2709" i="1"/>
  <c r="A2709" i="1"/>
  <c r="J2701" i="1"/>
  <c r="R2701" i="1"/>
  <c r="K2701" i="1"/>
  <c r="L2701" i="1"/>
  <c r="M2701" i="1"/>
  <c r="N2701" i="1"/>
  <c r="P2701" i="1"/>
  <c r="Q2701" i="1"/>
  <c r="O2701" i="1"/>
  <c r="A2701" i="1"/>
  <c r="J2693" i="1"/>
  <c r="R2693" i="1"/>
  <c r="K2693" i="1"/>
  <c r="L2693" i="1"/>
  <c r="M2693" i="1"/>
  <c r="N2693" i="1"/>
  <c r="O2693" i="1"/>
  <c r="P2693" i="1"/>
  <c r="Q2693" i="1"/>
  <c r="A2693" i="1"/>
  <c r="J2685" i="1"/>
  <c r="R2685" i="1"/>
  <c r="K2685" i="1"/>
  <c r="L2685" i="1"/>
  <c r="M2685" i="1"/>
  <c r="N2685" i="1"/>
  <c r="O2685" i="1"/>
  <c r="P2685" i="1"/>
  <c r="Q2685" i="1"/>
  <c r="A2685" i="1"/>
  <c r="J2677" i="1"/>
  <c r="R2677" i="1"/>
  <c r="K2677" i="1"/>
  <c r="L2677" i="1"/>
  <c r="M2677" i="1"/>
  <c r="N2677" i="1"/>
  <c r="Q2677" i="1"/>
  <c r="P2677" i="1"/>
  <c r="A2677" i="1"/>
  <c r="O2677" i="1"/>
  <c r="J2669" i="1"/>
  <c r="R2669" i="1"/>
  <c r="K2669" i="1"/>
  <c r="L2669" i="1"/>
  <c r="M2669" i="1"/>
  <c r="N2669" i="1"/>
  <c r="O2669" i="1"/>
  <c r="P2669" i="1"/>
  <c r="Q2669" i="1"/>
  <c r="A2669" i="1"/>
  <c r="J2661" i="1"/>
  <c r="R2661" i="1"/>
  <c r="K2661" i="1"/>
  <c r="L2661" i="1"/>
  <c r="M2661" i="1"/>
  <c r="N2661" i="1"/>
  <c r="O2661" i="1"/>
  <c r="P2661" i="1"/>
  <c r="Q2661" i="1"/>
  <c r="A2661" i="1"/>
  <c r="J2653" i="1"/>
  <c r="R2653" i="1"/>
  <c r="K2653" i="1"/>
  <c r="L2653" i="1"/>
  <c r="M2653" i="1"/>
  <c r="N2653" i="1"/>
  <c r="Q2653" i="1"/>
  <c r="O2653" i="1"/>
  <c r="P2653" i="1"/>
  <c r="A2653" i="1"/>
  <c r="N2645" i="1"/>
  <c r="Q2645" i="1"/>
  <c r="R2645" i="1"/>
  <c r="J2645" i="1"/>
  <c r="K2645" i="1"/>
  <c r="L2645" i="1"/>
  <c r="M2645" i="1"/>
  <c r="O2645" i="1"/>
  <c r="P2645" i="1"/>
  <c r="A2645" i="1"/>
  <c r="N2637" i="1"/>
  <c r="P2637" i="1"/>
  <c r="Q2637" i="1"/>
  <c r="R2637" i="1"/>
  <c r="J2637" i="1"/>
  <c r="K2637" i="1"/>
  <c r="L2637" i="1"/>
  <c r="M2637" i="1"/>
  <c r="O2637" i="1"/>
  <c r="A2637" i="1"/>
  <c r="M2629" i="1"/>
  <c r="N2629" i="1"/>
  <c r="K2629" i="1"/>
  <c r="L2629" i="1"/>
  <c r="O2629" i="1"/>
  <c r="P2629" i="1"/>
  <c r="Q2629" i="1"/>
  <c r="J2629" i="1"/>
  <c r="R2629" i="1"/>
  <c r="A2629" i="1"/>
  <c r="M2621" i="1"/>
  <c r="N2621" i="1"/>
  <c r="J2621" i="1"/>
  <c r="K2621" i="1"/>
  <c r="L2621" i="1"/>
  <c r="O2621" i="1"/>
  <c r="P2621" i="1"/>
  <c r="Q2621" i="1"/>
  <c r="R2621" i="1"/>
  <c r="A2621" i="1"/>
  <c r="K2748" i="1"/>
  <c r="L2748" i="1"/>
  <c r="M2748" i="1"/>
  <c r="N2748" i="1"/>
  <c r="O2748" i="1"/>
  <c r="R2748" i="1"/>
  <c r="Q2748" i="1"/>
  <c r="J2748" i="1"/>
  <c r="P2748" i="1"/>
  <c r="A2748" i="1"/>
  <c r="K2740" i="1"/>
  <c r="L2740" i="1"/>
  <c r="M2740" i="1"/>
  <c r="N2740" i="1"/>
  <c r="O2740" i="1"/>
  <c r="J2740" i="1"/>
  <c r="P2740" i="1"/>
  <c r="Q2740" i="1"/>
  <c r="R2740" i="1"/>
  <c r="A2740" i="1"/>
  <c r="K2732" i="1"/>
  <c r="L2732" i="1"/>
  <c r="M2732" i="1"/>
  <c r="N2732" i="1"/>
  <c r="O2732" i="1"/>
  <c r="P2732" i="1"/>
  <c r="Q2732" i="1"/>
  <c r="R2732" i="1"/>
  <c r="J2732" i="1"/>
  <c r="A2732" i="1"/>
  <c r="K2724" i="1"/>
  <c r="L2724" i="1"/>
  <c r="M2724" i="1"/>
  <c r="N2724" i="1"/>
  <c r="O2724" i="1"/>
  <c r="J2724" i="1"/>
  <c r="R2724" i="1"/>
  <c r="P2724" i="1"/>
  <c r="Q2724" i="1"/>
  <c r="A2724" i="1"/>
  <c r="K2716" i="1"/>
  <c r="L2716" i="1"/>
  <c r="M2716" i="1"/>
  <c r="N2716" i="1"/>
  <c r="O2716" i="1"/>
  <c r="J2716" i="1"/>
  <c r="P2716" i="1"/>
  <c r="Q2716" i="1"/>
  <c r="R2716" i="1"/>
  <c r="A2716" i="1"/>
  <c r="K2708" i="1"/>
  <c r="L2708" i="1"/>
  <c r="M2708" i="1"/>
  <c r="N2708" i="1"/>
  <c r="O2708" i="1"/>
  <c r="Q2708" i="1"/>
  <c r="R2708" i="1"/>
  <c r="P2708" i="1"/>
  <c r="J2708" i="1"/>
  <c r="A2708" i="1"/>
  <c r="K2700" i="1"/>
  <c r="L2700" i="1"/>
  <c r="M2700" i="1"/>
  <c r="N2700" i="1"/>
  <c r="O2700" i="1"/>
  <c r="J2700" i="1"/>
  <c r="P2700" i="1"/>
  <c r="Q2700" i="1"/>
  <c r="R2700" i="1"/>
  <c r="A2700" i="1"/>
  <c r="K2692" i="1"/>
  <c r="L2692" i="1"/>
  <c r="M2692" i="1"/>
  <c r="N2692" i="1"/>
  <c r="O2692" i="1"/>
  <c r="J2692" i="1"/>
  <c r="P2692" i="1"/>
  <c r="Q2692" i="1"/>
  <c r="R2692" i="1"/>
  <c r="A2692" i="1"/>
  <c r="K2684" i="1"/>
  <c r="L2684" i="1"/>
  <c r="M2684" i="1"/>
  <c r="N2684" i="1"/>
  <c r="O2684" i="1"/>
  <c r="R2684" i="1"/>
  <c r="Q2684" i="1"/>
  <c r="J2684" i="1"/>
  <c r="P2684" i="1"/>
  <c r="A2684" i="1"/>
  <c r="K2676" i="1"/>
  <c r="L2676" i="1"/>
  <c r="M2676" i="1"/>
  <c r="N2676" i="1"/>
  <c r="O2676" i="1"/>
  <c r="J2676" i="1"/>
  <c r="P2676" i="1"/>
  <c r="Q2676" i="1"/>
  <c r="A2676" i="1"/>
  <c r="R2676" i="1"/>
  <c r="K2668" i="1"/>
  <c r="L2668" i="1"/>
  <c r="M2668" i="1"/>
  <c r="N2668" i="1"/>
  <c r="O2668" i="1"/>
  <c r="P2668" i="1"/>
  <c r="Q2668" i="1"/>
  <c r="R2668" i="1"/>
  <c r="J2668" i="1"/>
  <c r="A2668" i="1"/>
  <c r="K2660" i="1"/>
  <c r="L2660" i="1"/>
  <c r="M2660" i="1"/>
  <c r="N2660" i="1"/>
  <c r="O2660" i="1"/>
  <c r="J2660" i="1"/>
  <c r="R2660" i="1"/>
  <c r="Q2660" i="1"/>
  <c r="P2660" i="1"/>
  <c r="A2660" i="1"/>
  <c r="K2652" i="1"/>
  <c r="L2652" i="1"/>
  <c r="M2652" i="1"/>
  <c r="N2652" i="1"/>
  <c r="O2652" i="1"/>
  <c r="J2652" i="1"/>
  <c r="P2652" i="1"/>
  <c r="Q2652" i="1"/>
  <c r="R2652" i="1"/>
  <c r="A2652" i="1"/>
  <c r="O2644" i="1"/>
  <c r="Q2644" i="1"/>
  <c r="R2644" i="1"/>
  <c r="J2644" i="1"/>
  <c r="K2644" i="1"/>
  <c r="L2644" i="1"/>
  <c r="N2644" i="1"/>
  <c r="P2644" i="1"/>
  <c r="M2644" i="1"/>
  <c r="A2644" i="1"/>
  <c r="O2636" i="1"/>
  <c r="P2636" i="1"/>
  <c r="Q2636" i="1"/>
  <c r="R2636" i="1"/>
  <c r="J2636" i="1"/>
  <c r="K2636" i="1"/>
  <c r="M2636" i="1"/>
  <c r="N2636" i="1"/>
  <c r="L2636" i="1"/>
  <c r="A2636" i="1"/>
  <c r="N2628" i="1"/>
  <c r="O2628" i="1"/>
  <c r="J2628" i="1"/>
  <c r="K2628" i="1"/>
  <c r="L2628" i="1"/>
  <c r="M2628" i="1"/>
  <c r="P2628" i="1"/>
  <c r="Q2628" i="1"/>
  <c r="R2628" i="1"/>
  <c r="A2628" i="1"/>
  <c r="N2620" i="1"/>
  <c r="O2620" i="1"/>
  <c r="R2620" i="1"/>
  <c r="J2620" i="1"/>
  <c r="K2620" i="1"/>
  <c r="L2620" i="1"/>
  <c r="Q2620" i="1"/>
  <c r="M2620" i="1"/>
  <c r="P2620" i="1"/>
  <c r="A2620" i="1"/>
  <c r="L2747" i="1"/>
  <c r="M2747" i="1"/>
  <c r="N2747" i="1"/>
  <c r="O2747" i="1"/>
  <c r="P2747" i="1"/>
  <c r="J2747" i="1"/>
  <c r="K2747" i="1"/>
  <c r="Q2747" i="1"/>
  <c r="R2747" i="1"/>
  <c r="A2747" i="1"/>
  <c r="L2739" i="1"/>
  <c r="M2739" i="1"/>
  <c r="N2739" i="1"/>
  <c r="O2739" i="1"/>
  <c r="P2739" i="1"/>
  <c r="Q2739" i="1"/>
  <c r="R2739" i="1"/>
  <c r="K2739" i="1"/>
  <c r="J2739" i="1"/>
  <c r="A2739" i="1"/>
  <c r="L2731" i="1"/>
  <c r="M2731" i="1"/>
  <c r="N2731" i="1"/>
  <c r="O2731" i="1"/>
  <c r="P2731" i="1"/>
  <c r="J2731" i="1"/>
  <c r="K2731" i="1"/>
  <c r="Q2731" i="1"/>
  <c r="R2731" i="1"/>
  <c r="A2731" i="1"/>
  <c r="L2723" i="1"/>
  <c r="M2723" i="1"/>
  <c r="N2723" i="1"/>
  <c r="O2723" i="1"/>
  <c r="P2723" i="1"/>
  <c r="J2723" i="1"/>
  <c r="K2723" i="1"/>
  <c r="Q2723" i="1"/>
  <c r="R2723" i="1"/>
  <c r="A2723" i="1"/>
  <c r="L2715" i="1"/>
  <c r="M2715" i="1"/>
  <c r="N2715" i="1"/>
  <c r="O2715" i="1"/>
  <c r="P2715" i="1"/>
  <c r="R2715" i="1"/>
  <c r="Q2715" i="1"/>
  <c r="J2715" i="1"/>
  <c r="K2715" i="1"/>
  <c r="A2715" i="1"/>
  <c r="L2707" i="1"/>
  <c r="M2707" i="1"/>
  <c r="N2707" i="1"/>
  <c r="O2707" i="1"/>
  <c r="P2707" i="1"/>
  <c r="J2707" i="1"/>
  <c r="K2707" i="1"/>
  <c r="Q2707" i="1"/>
  <c r="R2707" i="1"/>
  <c r="A2707" i="1"/>
  <c r="L2699" i="1"/>
  <c r="M2699" i="1"/>
  <c r="N2699" i="1"/>
  <c r="O2699" i="1"/>
  <c r="P2699" i="1"/>
  <c r="K2699" i="1"/>
  <c r="Q2699" i="1"/>
  <c r="R2699" i="1"/>
  <c r="J2699" i="1"/>
  <c r="A2699" i="1"/>
  <c r="L2691" i="1"/>
  <c r="M2691" i="1"/>
  <c r="N2691" i="1"/>
  <c r="O2691" i="1"/>
  <c r="P2691" i="1"/>
  <c r="J2691" i="1"/>
  <c r="R2691" i="1"/>
  <c r="K2691" i="1"/>
  <c r="Q2691" i="1"/>
  <c r="A2691" i="1"/>
  <c r="L2683" i="1"/>
  <c r="M2683" i="1"/>
  <c r="N2683" i="1"/>
  <c r="O2683" i="1"/>
  <c r="P2683" i="1"/>
  <c r="J2683" i="1"/>
  <c r="K2683" i="1"/>
  <c r="Q2683" i="1"/>
  <c r="R2683" i="1"/>
  <c r="A2683" i="1"/>
  <c r="L2675" i="1"/>
  <c r="M2675" i="1"/>
  <c r="N2675" i="1"/>
  <c r="O2675" i="1"/>
  <c r="P2675" i="1"/>
  <c r="Q2675" i="1"/>
  <c r="R2675" i="1"/>
  <c r="K2675" i="1"/>
  <c r="J2675" i="1"/>
  <c r="A2675" i="1"/>
  <c r="L2667" i="1"/>
  <c r="M2667" i="1"/>
  <c r="N2667" i="1"/>
  <c r="O2667" i="1"/>
  <c r="P2667" i="1"/>
  <c r="J2667" i="1"/>
  <c r="K2667" i="1"/>
  <c r="Q2667" i="1"/>
  <c r="R2667" i="1"/>
  <c r="A2667" i="1"/>
  <c r="L2659" i="1"/>
  <c r="M2659" i="1"/>
  <c r="N2659" i="1"/>
  <c r="O2659" i="1"/>
  <c r="P2659" i="1"/>
  <c r="J2659" i="1"/>
  <c r="K2659" i="1"/>
  <c r="Q2659" i="1"/>
  <c r="R2659" i="1"/>
  <c r="A2659" i="1"/>
  <c r="L2651" i="1"/>
  <c r="M2651" i="1"/>
  <c r="N2651" i="1"/>
  <c r="O2651" i="1"/>
  <c r="P2651" i="1"/>
  <c r="R2651" i="1"/>
  <c r="Q2651" i="1"/>
  <c r="K2651" i="1"/>
  <c r="J2651" i="1"/>
  <c r="A2651" i="1"/>
  <c r="P2643" i="1"/>
  <c r="Q2643" i="1"/>
  <c r="R2643" i="1"/>
  <c r="J2643" i="1"/>
  <c r="K2643" i="1"/>
  <c r="L2643" i="1"/>
  <c r="M2643" i="1"/>
  <c r="N2643" i="1"/>
  <c r="O2643" i="1"/>
  <c r="A2643" i="1"/>
  <c r="P2635" i="1"/>
  <c r="O2635" i="1"/>
  <c r="Q2635" i="1"/>
  <c r="R2635" i="1"/>
  <c r="J2635" i="1"/>
  <c r="K2635" i="1"/>
  <c r="L2635" i="1"/>
  <c r="M2635" i="1"/>
  <c r="N2635" i="1"/>
  <c r="A2635" i="1"/>
  <c r="O2627" i="1"/>
  <c r="P2627" i="1"/>
  <c r="J2627" i="1"/>
  <c r="K2627" i="1"/>
  <c r="L2627" i="1"/>
  <c r="M2627" i="1"/>
  <c r="Q2627" i="1"/>
  <c r="R2627" i="1"/>
  <c r="N2627" i="1"/>
  <c r="A2627" i="1"/>
  <c r="M2746" i="1"/>
  <c r="N2746" i="1"/>
  <c r="O2746" i="1"/>
  <c r="P2746" i="1"/>
  <c r="Q2746" i="1"/>
  <c r="R2746" i="1"/>
  <c r="L2746" i="1"/>
  <c r="K2746" i="1"/>
  <c r="J2746" i="1"/>
  <c r="A2746" i="1"/>
  <c r="M2738" i="1"/>
  <c r="N2738" i="1"/>
  <c r="O2738" i="1"/>
  <c r="P2738" i="1"/>
  <c r="Q2738" i="1"/>
  <c r="J2738" i="1"/>
  <c r="K2738" i="1"/>
  <c r="L2738" i="1"/>
  <c r="R2738" i="1"/>
  <c r="A2738" i="1"/>
  <c r="M2730" i="1"/>
  <c r="N2730" i="1"/>
  <c r="O2730" i="1"/>
  <c r="P2730" i="1"/>
  <c r="Q2730" i="1"/>
  <c r="K2730" i="1"/>
  <c r="L2730" i="1"/>
  <c r="R2730" i="1"/>
  <c r="J2730" i="1"/>
  <c r="A2730" i="1"/>
  <c r="M2722" i="1"/>
  <c r="N2722" i="1"/>
  <c r="O2722" i="1"/>
  <c r="P2722" i="1"/>
  <c r="Q2722" i="1"/>
  <c r="J2722" i="1"/>
  <c r="R2722" i="1"/>
  <c r="K2722" i="1"/>
  <c r="L2722" i="1"/>
  <c r="A2722" i="1"/>
  <c r="M2714" i="1"/>
  <c r="N2714" i="1"/>
  <c r="O2714" i="1"/>
  <c r="P2714" i="1"/>
  <c r="Q2714" i="1"/>
  <c r="J2714" i="1"/>
  <c r="K2714" i="1"/>
  <c r="L2714" i="1"/>
  <c r="R2714" i="1"/>
  <c r="A2714" i="1"/>
  <c r="M2706" i="1"/>
  <c r="N2706" i="1"/>
  <c r="O2706" i="1"/>
  <c r="P2706" i="1"/>
  <c r="Q2706" i="1"/>
  <c r="L2706" i="1"/>
  <c r="R2706" i="1"/>
  <c r="K2706" i="1"/>
  <c r="J2706" i="1"/>
  <c r="A2706" i="1"/>
  <c r="M2698" i="1"/>
  <c r="N2698" i="1"/>
  <c r="O2698" i="1"/>
  <c r="P2698" i="1"/>
  <c r="Q2698" i="1"/>
  <c r="J2698" i="1"/>
  <c r="K2698" i="1"/>
  <c r="R2698" i="1"/>
  <c r="L2698" i="1"/>
  <c r="A2698" i="1"/>
  <c r="M2690" i="1"/>
  <c r="N2690" i="1"/>
  <c r="O2690" i="1"/>
  <c r="P2690" i="1"/>
  <c r="Q2690" i="1"/>
  <c r="J2690" i="1"/>
  <c r="K2690" i="1"/>
  <c r="L2690" i="1"/>
  <c r="R2690" i="1"/>
  <c r="A2690" i="1"/>
  <c r="M2682" i="1"/>
  <c r="N2682" i="1"/>
  <c r="O2682" i="1"/>
  <c r="P2682" i="1"/>
  <c r="Q2682" i="1"/>
  <c r="R2682" i="1"/>
  <c r="L2682" i="1"/>
  <c r="J2682" i="1"/>
  <c r="K2682" i="1"/>
  <c r="A2682" i="1"/>
  <c r="M2674" i="1"/>
  <c r="N2674" i="1"/>
  <c r="O2674" i="1"/>
  <c r="P2674" i="1"/>
  <c r="Q2674" i="1"/>
  <c r="J2674" i="1"/>
  <c r="K2674" i="1"/>
  <c r="L2674" i="1"/>
  <c r="R2674" i="1"/>
  <c r="A2674" i="1"/>
  <c r="M2666" i="1"/>
  <c r="N2666" i="1"/>
  <c r="O2666" i="1"/>
  <c r="P2666" i="1"/>
  <c r="Q2666" i="1"/>
  <c r="K2666" i="1"/>
  <c r="L2666" i="1"/>
  <c r="R2666" i="1"/>
  <c r="J2666" i="1"/>
  <c r="A2666" i="1"/>
  <c r="M2658" i="1"/>
  <c r="N2658" i="1"/>
  <c r="O2658" i="1"/>
  <c r="P2658" i="1"/>
  <c r="Q2658" i="1"/>
  <c r="J2658" i="1"/>
  <c r="R2658" i="1"/>
  <c r="K2658" i="1"/>
  <c r="L2658" i="1"/>
  <c r="A2658" i="1"/>
  <c r="M2650" i="1"/>
  <c r="N2650" i="1"/>
  <c r="O2650" i="1"/>
  <c r="P2650" i="1"/>
  <c r="Q2650" i="1"/>
  <c r="J2650" i="1"/>
  <c r="K2650" i="1"/>
  <c r="L2650" i="1"/>
  <c r="R2650" i="1"/>
  <c r="A2650" i="1"/>
  <c r="Q2642" i="1"/>
  <c r="P2642" i="1"/>
  <c r="R2642" i="1"/>
  <c r="J2642" i="1"/>
  <c r="K2642" i="1"/>
  <c r="L2642" i="1"/>
  <c r="M2642" i="1"/>
  <c r="N2642" i="1"/>
  <c r="O2642" i="1"/>
  <c r="A2642" i="1"/>
  <c r="Q2634" i="1"/>
  <c r="O2634" i="1"/>
  <c r="P2634" i="1"/>
  <c r="R2634" i="1"/>
  <c r="J2634" i="1"/>
  <c r="K2634" i="1"/>
  <c r="L2634" i="1"/>
  <c r="M2634" i="1"/>
  <c r="N2634" i="1"/>
  <c r="A2634" i="1"/>
  <c r="P2626" i="1"/>
  <c r="Q2626" i="1"/>
  <c r="R2626" i="1"/>
  <c r="J2626" i="1"/>
  <c r="K2626" i="1"/>
  <c r="L2626" i="1"/>
  <c r="M2626" i="1"/>
  <c r="N2626" i="1"/>
  <c r="O2626" i="1"/>
  <c r="A2626" i="1"/>
  <c r="N2753" i="1"/>
  <c r="O2753" i="1"/>
  <c r="P2753" i="1"/>
  <c r="Q2753" i="1"/>
  <c r="J2753" i="1"/>
  <c r="R2753" i="1"/>
  <c r="M2753" i="1"/>
  <c r="K2753" i="1"/>
  <c r="A2753" i="1"/>
  <c r="L2753" i="1"/>
  <c r="N2745" i="1"/>
  <c r="O2745" i="1"/>
  <c r="P2745" i="1"/>
  <c r="Q2745" i="1"/>
  <c r="J2745" i="1"/>
  <c r="R2745" i="1"/>
  <c r="K2745" i="1"/>
  <c r="L2745" i="1"/>
  <c r="M2745" i="1"/>
  <c r="A2745" i="1"/>
  <c r="N2737" i="1"/>
  <c r="O2737" i="1"/>
  <c r="P2737" i="1"/>
  <c r="Q2737" i="1"/>
  <c r="J2737" i="1"/>
  <c r="R2737" i="1"/>
  <c r="L2737" i="1"/>
  <c r="M2737" i="1"/>
  <c r="K2737" i="1"/>
  <c r="A2737" i="1"/>
  <c r="N2729" i="1"/>
  <c r="O2729" i="1"/>
  <c r="P2729" i="1"/>
  <c r="Q2729" i="1"/>
  <c r="J2729" i="1"/>
  <c r="R2729" i="1"/>
  <c r="K2729" i="1"/>
  <c r="L2729" i="1"/>
  <c r="M2729" i="1"/>
  <c r="A2729" i="1"/>
  <c r="N2721" i="1"/>
  <c r="O2721" i="1"/>
  <c r="P2721" i="1"/>
  <c r="Q2721" i="1"/>
  <c r="J2721" i="1"/>
  <c r="R2721" i="1"/>
  <c r="K2721" i="1"/>
  <c r="L2721" i="1"/>
  <c r="M2721" i="1"/>
  <c r="A2721" i="1"/>
  <c r="N2713" i="1"/>
  <c r="O2713" i="1"/>
  <c r="P2713" i="1"/>
  <c r="Q2713" i="1"/>
  <c r="J2713" i="1"/>
  <c r="R2713" i="1"/>
  <c r="M2713" i="1"/>
  <c r="L2713" i="1"/>
  <c r="K2713" i="1"/>
  <c r="A2713" i="1"/>
  <c r="N2705" i="1"/>
  <c r="O2705" i="1"/>
  <c r="P2705" i="1"/>
  <c r="Q2705" i="1"/>
  <c r="J2705" i="1"/>
  <c r="R2705" i="1"/>
  <c r="K2705" i="1"/>
  <c r="L2705" i="1"/>
  <c r="A2705" i="1"/>
  <c r="M2705" i="1"/>
  <c r="N2697" i="1"/>
  <c r="O2697" i="1"/>
  <c r="P2697" i="1"/>
  <c r="Q2697" i="1"/>
  <c r="J2697" i="1"/>
  <c r="R2697" i="1"/>
  <c r="K2697" i="1"/>
  <c r="L2697" i="1"/>
  <c r="M2697" i="1"/>
  <c r="A2697" i="1"/>
  <c r="N2689" i="1"/>
  <c r="O2689" i="1"/>
  <c r="P2689" i="1"/>
  <c r="Q2689" i="1"/>
  <c r="J2689" i="1"/>
  <c r="R2689" i="1"/>
  <c r="M2689" i="1"/>
  <c r="L2689" i="1"/>
  <c r="K2689" i="1"/>
  <c r="A2689" i="1"/>
  <c r="N2681" i="1"/>
  <c r="O2681" i="1"/>
  <c r="P2681" i="1"/>
  <c r="Q2681" i="1"/>
  <c r="J2681" i="1"/>
  <c r="R2681" i="1"/>
  <c r="K2681" i="1"/>
  <c r="L2681" i="1"/>
  <c r="M2681" i="1"/>
  <c r="A2681" i="1"/>
  <c r="N2673" i="1"/>
  <c r="O2673" i="1"/>
  <c r="P2673" i="1"/>
  <c r="Q2673" i="1"/>
  <c r="J2673" i="1"/>
  <c r="R2673" i="1"/>
  <c r="L2673" i="1"/>
  <c r="M2673" i="1"/>
  <c r="K2673" i="1"/>
  <c r="A2673" i="1"/>
  <c r="N2665" i="1"/>
  <c r="O2665" i="1"/>
  <c r="P2665" i="1"/>
  <c r="Q2665" i="1"/>
  <c r="J2665" i="1"/>
  <c r="R2665" i="1"/>
  <c r="K2665" i="1"/>
  <c r="L2665" i="1"/>
  <c r="M2665" i="1"/>
  <c r="A2665" i="1"/>
  <c r="N2657" i="1"/>
  <c r="O2657" i="1"/>
  <c r="P2657" i="1"/>
  <c r="Q2657" i="1"/>
  <c r="J2657" i="1"/>
  <c r="R2657" i="1"/>
  <c r="K2657" i="1"/>
  <c r="L2657" i="1"/>
  <c r="M2657" i="1"/>
  <c r="A2657" i="1"/>
  <c r="N2649" i="1"/>
  <c r="O2649" i="1"/>
  <c r="P2649" i="1"/>
  <c r="Q2649" i="1"/>
  <c r="J2649" i="1"/>
  <c r="R2649" i="1"/>
  <c r="M2649" i="1"/>
  <c r="L2649" i="1"/>
  <c r="K2649" i="1"/>
  <c r="A2649" i="1"/>
  <c r="J2641" i="1"/>
  <c r="R2641" i="1"/>
  <c r="P2641" i="1"/>
  <c r="Q2641" i="1"/>
  <c r="K2641" i="1"/>
  <c r="L2641" i="1"/>
  <c r="O2641" i="1"/>
  <c r="N2641" i="1"/>
  <c r="M2641" i="1"/>
  <c r="A2641" i="1"/>
  <c r="J2633" i="1"/>
  <c r="R2633" i="1"/>
  <c r="O2633" i="1"/>
  <c r="P2633" i="1"/>
  <c r="Q2633" i="1"/>
  <c r="K2633" i="1"/>
  <c r="N2633" i="1"/>
  <c r="M2633" i="1"/>
  <c r="L2633" i="1"/>
  <c r="A2633" i="1"/>
  <c r="Q2625" i="1"/>
  <c r="J2625" i="1"/>
  <c r="R2625" i="1"/>
  <c r="O2625" i="1"/>
  <c r="P2625" i="1"/>
  <c r="K2625" i="1"/>
  <c r="L2625" i="1"/>
  <c r="M2625" i="1"/>
  <c r="N2625" i="1"/>
  <c r="A2625"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8" i="1"/>
  <c r="R446" i="1"/>
  <c r="L450" i="1"/>
  <c r="M450" i="1"/>
  <c r="R433" i="1"/>
  <c r="J440" i="1"/>
  <c r="L432" i="1"/>
  <c r="N432" i="1"/>
  <c r="O440" i="1"/>
  <c r="P440" i="1"/>
  <c r="O432" i="1"/>
  <c r="A434" i="1"/>
  <c r="P435" i="1"/>
  <c r="J435" i="1"/>
  <c r="K435" i="1"/>
  <c r="L435" i="1"/>
  <c r="L440" i="1"/>
  <c r="P443" i="1"/>
  <c r="J443" i="1"/>
  <c r="R442" i="1"/>
  <c r="O446" i="1"/>
  <c r="R437" i="1"/>
  <c r="J432" i="1"/>
  <c r="A440" i="1"/>
  <c r="O442" i="1"/>
  <c r="J451" i="1"/>
  <c r="M432" i="1"/>
  <c r="P432" i="1"/>
  <c r="M440" i="1"/>
  <c r="R432" i="1"/>
  <c r="K437" i="1"/>
  <c r="N440"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L448" i="1"/>
  <c r="R443" i="1"/>
  <c r="A444" i="1"/>
  <c r="L441" i="1"/>
  <c r="J445" i="1"/>
  <c r="J438" i="1"/>
  <c r="N438" i="1"/>
  <c r="P431" i="1"/>
  <c r="N434" i="1"/>
  <c r="O438" i="1"/>
  <c r="J442" i="1"/>
  <c r="M446" i="1"/>
  <c r="A448" i="1"/>
  <c r="J448" i="1"/>
  <c r="N448" i="1"/>
  <c r="P441" i="1"/>
  <c r="L444" i="1"/>
  <c r="J441" i="1"/>
  <c r="A438" i="1"/>
  <c r="R444" i="1"/>
  <c r="L434" i="1"/>
  <c r="A442" i="1"/>
  <c r="J434" i="1"/>
  <c r="L446" i="1"/>
  <c r="M434" i="1"/>
  <c r="J446" i="1"/>
  <c r="J452" i="1"/>
  <c r="N452" i="1"/>
  <c r="L453" i="1"/>
  <c r="M436" i="1"/>
  <c r="L437" i="1"/>
  <c r="P445" i="1"/>
  <c r="M452" i="1"/>
  <c r="K445" i="1"/>
  <c r="P436" i="1"/>
  <c r="M444" i="1"/>
  <c r="L445" i="1"/>
  <c r="P452" i="1"/>
  <c r="A436" i="1"/>
  <c r="R436" i="1"/>
  <c r="N444" i="1"/>
  <c r="A452" i="1"/>
  <c r="R452" i="1"/>
  <c r="P437" i="1"/>
  <c r="O444"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2" i="1"/>
  <c r="K532" i="1"/>
  <c r="L532" i="1"/>
  <c r="M532" i="1"/>
  <c r="N532" i="1"/>
  <c r="O532" i="1"/>
  <c r="P532" i="1"/>
  <c r="Q532" i="1"/>
  <c r="A532" i="1"/>
  <c r="L194" i="1" l="1"/>
  <c r="C195" i="1"/>
  <c r="B195" i="1" s="1"/>
  <c r="R194" i="1"/>
  <c r="N194" i="1"/>
  <c r="O194" i="1"/>
  <c r="A194" i="1"/>
  <c r="J194" i="1"/>
  <c r="P194" i="1"/>
  <c r="K194" i="1"/>
  <c r="M194" i="1"/>
  <c r="Q194" i="1"/>
  <c r="J187" i="1"/>
  <c r="K187" i="1"/>
  <c r="L187" i="1"/>
  <c r="M187" i="1"/>
  <c r="N187" i="1"/>
  <c r="O187" i="1"/>
  <c r="P187" i="1"/>
  <c r="Q187" i="1"/>
  <c r="R187" i="1"/>
  <c r="A187" i="1"/>
  <c r="C3014" i="1"/>
  <c r="B3014" i="1" s="1"/>
  <c r="C3015" i="1"/>
  <c r="B3015" i="1" s="1"/>
  <c r="C3016" i="1"/>
  <c r="B3016" i="1" s="1"/>
  <c r="C3013" i="1"/>
  <c r="B3013" i="1" s="1"/>
  <c r="I3016" i="1"/>
  <c r="I3015" i="1"/>
  <c r="I3014" i="1"/>
  <c r="I3013" i="1"/>
  <c r="R3012" i="1"/>
  <c r="O3012" i="1"/>
  <c r="N3012" i="1"/>
  <c r="M3012" i="1"/>
  <c r="L3012" i="1"/>
  <c r="K3012" i="1"/>
  <c r="J3012" i="1"/>
  <c r="C2989" i="1"/>
  <c r="B2989" i="1" s="1"/>
  <c r="C2990" i="1"/>
  <c r="B2990" i="1" s="1"/>
  <c r="C2991" i="1"/>
  <c r="B2991" i="1" s="1"/>
  <c r="C2988" i="1"/>
  <c r="B2988" i="1" s="1"/>
  <c r="I2991" i="1"/>
  <c r="I2990" i="1"/>
  <c r="I2989" i="1"/>
  <c r="I2988" i="1"/>
  <c r="O2987" i="1"/>
  <c r="N2987" i="1"/>
  <c r="M2987" i="1"/>
  <c r="L2987" i="1"/>
  <c r="K2987" i="1"/>
  <c r="J2987" i="1"/>
  <c r="J152" i="19"/>
  <c r="K152" i="19"/>
  <c r="Q3012" i="1" s="1"/>
  <c r="P2987" i="1"/>
  <c r="M2990" i="1" l="1"/>
  <c r="A2990" i="1"/>
  <c r="L3014" i="1"/>
  <c r="A3014" i="1"/>
  <c r="J2989" i="1"/>
  <c r="A2989" i="1"/>
  <c r="J3013" i="1"/>
  <c r="A3013" i="1"/>
  <c r="K2988" i="1"/>
  <c r="A2988" i="1"/>
  <c r="L3016" i="1"/>
  <c r="A3016" i="1"/>
  <c r="J2991" i="1"/>
  <c r="A2991" i="1"/>
  <c r="O3015" i="1"/>
  <c r="A3015" i="1"/>
  <c r="K195" i="1"/>
  <c r="L195" i="1"/>
  <c r="N195" i="1"/>
  <c r="P195" i="1"/>
  <c r="R195" i="1"/>
  <c r="O195" i="1"/>
  <c r="Q195" i="1"/>
  <c r="C196" i="1"/>
  <c r="B196" i="1" s="1"/>
  <c r="A195" i="1"/>
  <c r="J195" i="1"/>
  <c r="M195" i="1"/>
  <c r="P3013" i="1"/>
  <c r="R3013" i="1"/>
  <c r="Q2989" i="1"/>
  <c r="M3014" i="1"/>
  <c r="J2990" i="1"/>
  <c r="L2988" i="1"/>
  <c r="L2990" i="1"/>
  <c r="N3014" i="1"/>
  <c r="M2988" i="1"/>
  <c r="N2990" i="1"/>
  <c r="J3016" i="1"/>
  <c r="N2988" i="1"/>
  <c r="K3016" i="1"/>
  <c r="Q2987" i="1"/>
  <c r="P3012" i="1"/>
  <c r="Q3013" i="1"/>
  <c r="Q3016" i="1"/>
  <c r="N3016" i="1"/>
  <c r="R3016" i="1"/>
  <c r="K3013" i="1"/>
  <c r="M3013" i="1"/>
  <c r="L3013" i="1"/>
  <c r="O3014" i="1"/>
  <c r="J3015" i="1"/>
  <c r="R3015" i="1"/>
  <c r="M3016" i="1"/>
  <c r="P3014" i="1"/>
  <c r="K3015" i="1"/>
  <c r="N3013" i="1"/>
  <c r="Q3014" i="1"/>
  <c r="L3015" i="1"/>
  <c r="O3016" i="1"/>
  <c r="Q3015" i="1"/>
  <c r="O3013" i="1"/>
  <c r="J3014" i="1"/>
  <c r="R3014" i="1"/>
  <c r="M3015" i="1"/>
  <c r="P3016" i="1"/>
  <c r="K3014" i="1"/>
  <c r="N3015" i="1"/>
  <c r="P3015" i="1"/>
  <c r="Q2991" i="1"/>
  <c r="K2990" i="1"/>
  <c r="J2988" i="1"/>
  <c r="O2988" i="1"/>
  <c r="K2989" i="1"/>
  <c r="O2990" i="1"/>
  <c r="K2991" i="1"/>
  <c r="P2988" i="1"/>
  <c r="L2989" i="1"/>
  <c r="P2990" i="1"/>
  <c r="L2991" i="1"/>
  <c r="Q2988" i="1"/>
  <c r="M2989" i="1"/>
  <c r="Q2990" i="1"/>
  <c r="M2991" i="1"/>
  <c r="N2989" i="1"/>
  <c r="N2991" i="1"/>
  <c r="O2989" i="1"/>
  <c r="O2991" i="1"/>
  <c r="P2989" i="1"/>
  <c r="P2991" i="1"/>
  <c r="L196" i="1" l="1"/>
  <c r="O196" i="1"/>
  <c r="C197" i="1"/>
  <c r="B197" i="1" s="1"/>
  <c r="P196" i="1"/>
  <c r="J196" i="1"/>
  <c r="Q196" i="1"/>
  <c r="M196" i="1"/>
  <c r="R196" i="1"/>
  <c r="K196" i="1"/>
  <c r="N196" i="1"/>
  <c r="A196" i="1"/>
  <c r="H131" i="8"/>
  <c r="H137" i="8" s="1"/>
  <c r="I131" i="8"/>
  <c r="I137" i="8" s="1"/>
  <c r="H132" i="8"/>
  <c r="H138" i="8" s="1"/>
  <c r="I132" i="8"/>
  <c r="I138" i="8" s="1"/>
  <c r="H133" i="8"/>
  <c r="H139" i="8" s="1"/>
  <c r="I133" i="8"/>
  <c r="I139" i="8" s="1"/>
  <c r="H134" i="8"/>
  <c r="H140" i="8" s="1"/>
  <c r="I134" i="8"/>
  <c r="I140" i="8" s="1"/>
  <c r="I130" i="8"/>
  <c r="I136" i="8" s="1"/>
  <c r="H130" i="8"/>
  <c r="H136" i="8" s="1"/>
  <c r="C2939" i="1"/>
  <c r="C2787" i="1"/>
  <c r="C529" i="1"/>
  <c r="C505" i="1"/>
  <c r="B505" i="1" s="1"/>
  <c r="C477" i="1"/>
  <c r="C429" i="1"/>
  <c r="C405" i="1"/>
  <c r="C380" i="1"/>
  <c r="C355" i="1"/>
  <c r="C330" i="1"/>
  <c r="C277" i="1"/>
  <c r="J530" i="1"/>
  <c r="K530" i="1"/>
  <c r="L530" i="1"/>
  <c r="M530" i="1"/>
  <c r="N530" i="1"/>
  <c r="O530" i="1"/>
  <c r="P530" i="1"/>
  <c r="Q530" i="1"/>
  <c r="R530" i="1"/>
  <c r="A530" i="1"/>
  <c r="H135" i="8"/>
  <c r="I135" i="8"/>
  <c r="B22" i="18"/>
  <c r="J304" i="1"/>
  <c r="K304" i="1"/>
  <c r="L304" i="1"/>
  <c r="M304" i="1"/>
  <c r="N304" i="1"/>
  <c r="O304" i="1"/>
  <c r="P304" i="1"/>
  <c r="Q304" i="1"/>
  <c r="R304" i="1"/>
  <c r="A304" i="1"/>
  <c r="C1203" i="1"/>
  <c r="B1203" i="1" s="1"/>
  <c r="C1204" i="1"/>
  <c r="C1205" i="1"/>
  <c r="C1206" i="1"/>
  <c r="C1207" i="1"/>
  <c r="C1208" i="1"/>
  <c r="C1209" i="1"/>
  <c r="C1210" i="1"/>
  <c r="C1211" i="1"/>
  <c r="C1212" i="1"/>
  <c r="C1213" i="1"/>
  <c r="C1214" i="1"/>
  <c r="C1215" i="1"/>
  <c r="C1216" i="1"/>
  <c r="C1217" i="1"/>
  <c r="C1218" i="1"/>
  <c r="C1219" i="1"/>
  <c r="C1220" i="1"/>
  <c r="C1221" i="1"/>
  <c r="C1222" i="1"/>
  <c r="C1223" i="1"/>
  <c r="C1224" i="1"/>
  <c r="C1225" i="1"/>
  <c r="C1226" i="1"/>
  <c r="C1227" i="1"/>
  <c r="C1228" i="1"/>
  <c r="C1229" i="1"/>
  <c r="C1230" i="1"/>
  <c r="C1231" i="1"/>
  <c r="C1232" i="1"/>
  <c r="C1233" i="1"/>
  <c r="C1234" i="1"/>
  <c r="C1235" i="1"/>
  <c r="C1236" i="1"/>
  <c r="C1237" i="1"/>
  <c r="C1238" i="1"/>
  <c r="C1239" i="1"/>
  <c r="C1240" i="1"/>
  <c r="C1241" i="1"/>
  <c r="C1242" i="1"/>
  <c r="C1243" i="1"/>
  <c r="C1244" i="1"/>
  <c r="C1245" i="1"/>
  <c r="C1246" i="1"/>
  <c r="C1247" i="1"/>
  <c r="C1248" i="1"/>
  <c r="C1249" i="1"/>
  <c r="C1250" i="1"/>
  <c r="C1251" i="1"/>
  <c r="C1252" i="1"/>
  <c r="C1253" i="1"/>
  <c r="C1254" i="1"/>
  <c r="C1255" i="1"/>
  <c r="C1256" i="1"/>
  <c r="C1257" i="1"/>
  <c r="C1258" i="1"/>
  <c r="C1259" i="1"/>
  <c r="C1260" i="1"/>
  <c r="C1261" i="1"/>
  <c r="C1262" i="1"/>
  <c r="C1263" i="1"/>
  <c r="C1264" i="1"/>
  <c r="C1265" i="1"/>
  <c r="C1266" i="1"/>
  <c r="C1267" i="1"/>
  <c r="C1268" i="1"/>
  <c r="C1269" i="1"/>
  <c r="C1270" i="1"/>
  <c r="C1271" i="1"/>
  <c r="C1272" i="1"/>
  <c r="C1273" i="1"/>
  <c r="C1274" i="1"/>
  <c r="C1275" i="1"/>
  <c r="C1276" i="1"/>
  <c r="C1277" i="1"/>
  <c r="C1278" i="1"/>
  <c r="C1279" i="1"/>
  <c r="C1280" i="1"/>
  <c r="C1281" i="1"/>
  <c r="C1282" i="1"/>
  <c r="C1283" i="1"/>
  <c r="C1284" i="1"/>
  <c r="C1285" i="1"/>
  <c r="C1286" i="1"/>
  <c r="C1287" i="1"/>
  <c r="C1288" i="1"/>
  <c r="C1289" i="1"/>
  <c r="C1290" i="1"/>
  <c r="C1291" i="1"/>
  <c r="C1292" i="1"/>
  <c r="C1293" i="1"/>
  <c r="C1294" i="1"/>
  <c r="C1295" i="1"/>
  <c r="C1296" i="1"/>
  <c r="C1297" i="1"/>
  <c r="C1298" i="1"/>
  <c r="C1299" i="1"/>
  <c r="C1300" i="1"/>
  <c r="C1301" i="1"/>
  <c r="C1302" i="1"/>
  <c r="C1303" i="1"/>
  <c r="C1304" i="1"/>
  <c r="C1305" i="1"/>
  <c r="C1306" i="1"/>
  <c r="C1307" i="1"/>
  <c r="C1308" i="1"/>
  <c r="C1309" i="1"/>
  <c r="C1310" i="1"/>
  <c r="C1311" i="1"/>
  <c r="C1312" i="1"/>
  <c r="C1313" i="1"/>
  <c r="C1314" i="1"/>
  <c r="C1315" i="1"/>
  <c r="C1316" i="1"/>
  <c r="C1317" i="1"/>
  <c r="C1318" i="1"/>
  <c r="C1319" i="1"/>
  <c r="C1320" i="1"/>
  <c r="C1321" i="1"/>
  <c r="C1322" i="1"/>
  <c r="C1323" i="1"/>
  <c r="C1324" i="1"/>
  <c r="C1325" i="1"/>
  <c r="C1326" i="1"/>
  <c r="C1327" i="1"/>
  <c r="C1328" i="1"/>
  <c r="C1329" i="1"/>
  <c r="C1330" i="1"/>
  <c r="C1331" i="1"/>
  <c r="C1332" i="1"/>
  <c r="C1333" i="1"/>
  <c r="C1334" i="1"/>
  <c r="C1335" i="1"/>
  <c r="C1336" i="1"/>
  <c r="C1337" i="1"/>
  <c r="C1338" i="1"/>
  <c r="C1339" i="1"/>
  <c r="C1340" i="1"/>
  <c r="C1341" i="1"/>
  <c r="C1342" i="1"/>
  <c r="C1343" i="1"/>
  <c r="C1344" i="1"/>
  <c r="C1345" i="1"/>
  <c r="C1346" i="1"/>
  <c r="C1347" i="1"/>
  <c r="C1348" i="1"/>
  <c r="C1349" i="1"/>
  <c r="C1350" i="1"/>
  <c r="C1351" i="1"/>
  <c r="C1352" i="1"/>
  <c r="C1353" i="1"/>
  <c r="C1354" i="1"/>
  <c r="C1355" i="1"/>
  <c r="C1356" i="1"/>
  <c r="C1357" i="1"/>
  <c r="C1358" i="1"/>
  <c r="C1359" i="1"/>
  <c r="C1360" i="1"/>
  <c r="C1361" i="1"/>
  <c r="C1362" i="1"/>
  <c r="C1363" i="1"/>
  <c r="C1364" i="1"/>
  <c r="C1365" i="1"/>
  <c r="C1366" i="1"/>
  <c r="C1367" i="1"/>
  <c r="C1368" i="1"/>
  <c r="C1369" i="1"/>
  <c r="C1370" i="1"/>
  <c r="C1371" i="1"/>
  <c r="C1372" i="1"/>
  <c r="C1373" i="1"/>
  <c r="C1374" i="1"/>
  <c r="C1375" i="1"/>
  <c r="C1376" i="1"/>
  <c r="C1377" i="1"/>
  <c r="C1378" i="1"/>
  <c r="C1379" i="1"/>
  <c r="C1380" i="1"/>
  <c r="C1381" i="1"/>
  <c r="C1382" i="1"/>
  <c r="C1383" i="1"/>
  <c r="C1384" i="1"/>
  <c r="C1385" i="1"/>
  <c r="C1386" i="1"/>
  <c r="C1387" i="1"/>
  <c r="C1388" i="1"/>
  <c r="C1389" i="1"/>
  <c r="C1390" i="1"/>
  <c r="C1391" i="1"/>
  <c r="C1392" i="1"/>
  <c r="C1393" i="1"/>
  <c r="C1394" i="1"/>
  <c r="C1395" i="1"/>
  <c r="C1396" i="1"/>
  <c r="C1397" i="1"/>
  <c r="C1398" i="1"/>
  <c r="C1399" i="1"/>
  <c r="C1400" i="1"/>
  <c r="C1202" i="1"/>
  <c r="B1202" i="1" s="1"/>
  <c r="F151" i="8" l="1"/>
  <c r="F150" i="8"/>
  <c r="F146" i="8"/>
  <c r="F149" i="8"/>
  <c r="F148" i="8"/>
  <c r="F147" i="8"/>
  <c r="F145" i="8"/>
  <c r="F144" i="8"/>
  <c r="F143" i="8"/>
  <c r="F152" i="8"/>
  <c r="F142" i="8"/>
  <c r="F141" i="8"/>
  <c r="B1204" i="1"/>
  <c r="M1204" i="1"/>
  <c r="R1204" i="1"/>
  <c r="N1204" i="1"/>
  <c r="L1204" i="1"/>
  <c r="P1204" i="1"/>
  <c r="K1204" i="1"/>
  <c r="Q1204" i="1"/>
  <c r="O1204" i="1"/>
  <c r="J1204" i="1"/>
  <c r="B1205" i="1"/>
  <c r="M1205" i="1"/>
  <c r="K1205" i="1"/>
  <c r="O1205" i="1"/>
  <c r="R1205" i="1"/>
  <c r="N1205" i="1"/>
  <c r="J1205" i="1"/>
  <c r="L1205" i="1"/>
  <c r="Q1205" i="1"/>
  <c r="P1205" i="1"/>
  <c r="B1206" i="1"/>
  <c r="L1206" i="1"/>
  <c r="R1206" i="1"/>
  <c r="O1206" i="1"/>
  <c r="N1206" i="1"/>
  <c r="P1206" i="1"/>
  <c r="Q1206" i="1"/>
  <c r="J1206" i="1"/>
  <c r="M1206" i="1"/>
  <c r="K1206" i="1"/>
  <c r="B1207" i="1"/>
  <c r="O1207" i="1"/>
  <c r="Q1207" i="1"/>
  <c r="K1207" i="1"/>
  <c r="J1207" i="1"/>
  <c r="P1207" i="1"/>
  <c r="N1207" i="1"/>
  <c r="M1207" i="1"/>
  <c r="L1207" i="1"/>
  <c r="R1207" i="1"/>
  <c r="B1208" i="1"/>
  <c r="R1208" i="1"/>
  <c r="J1208" i="1"/>
  <c r="L1208" i="1"/>
  <c r="Q1208" i="1"/>
  <c r="P1208" i="1"/>
  <c r="K1208" i="1"/>
  <c r="O1208" i="1"/>
  <c r="N1208" i="1"/>
  <c r="M1208" i="1"/>
  <c r="B1209" i="1"/>
  <c r="N1209" i="1"/>
  <c r="O1209" i="1"/>
  <c r="L1209" i="1"/>
  <c r="M1209" i="1"/>
  <c r="K1209" i="1"/>
  <c r="Q1209" i="1"/>
  <c r="P1209" i="1"/>
  <c r="J1209" i="1"/>
  <c r="R1209" i="1"/>
  <c r="B1210" i="1"/>
  <c r="Q1210" i="1"/>
  <c r="O1210" i="1"/>
  <c r="L1210" i="1"/>
  <c r="K1210" i="1"/>
  <c r="M1210" i="1"/>
  <c r="J1210" i="1"/>
  <c r="R1210" i="1"/>
  <c r="P1210" i="1"/>
  <c r="N1210" i="1"/>
  <c r="B1211" i="1"/>
  <c r="Q1211" i="1"/>
  <c r="K1211" i="1"/>
  <c r="R1211" i="1"/>
  <c r="P1211" i="1"/>
  <c r="N1211" i="1"/>
  <c r="L1211" i="1"/>
  <c r="J1211" i="1"/>
  <c r="O1211" i="1"/>
  <c r="M1211" i="1"/>
  <c r="B1212" i="1"/>
  <c r="O1212" i="1"/>
  <c r="Q1212" i="1"/>
  <c r="R1212" i="1"/>
  <c r="M1212" i="1"/>
  <c r="P1212" i="1"/>
  <c r="L1212" i="1"/>
  <c r="N1212" i="1"/>
  <c r="K1212" i="1"/>
  <c r="J1212" i="1"/>
  <c r="B1213" i="1"/>
  <c r="P1213" i="1"/>
  <c r="N1213" i="1"/>
  <c r="R1213" i="1"/>
  <c r="Q1213" i="1"/>
  <c r="O1213" i="1"/>
  <c r="J1213" i="1"/>
  <c r="M1213" i="1"/>
  <c r="K1213" i="1"/>
  <c r="L1213" i="1"/>
  <c r="B1214" i="1"/>
  <c r="L1214" i="1"/>
  <c r="Q1214" i="1"/>
  <c r="J1214" i="1"/>
  <c r="P1214" i="1"/>
  <c r="R1214" i="1"/>
  <c r="M1214" i="1"/>
  <c r="N1214" i="1"/>
  <c r="K1214" i="1"/>
  <c r="O1214" i="1"/>
  <c r="B1215" i="1"/>
  <c r="M1215" i="1"/>
  <c r="R1215" i="1"/>
  <c r="K1215" i="1"/>
  <c r="O1215" i="1"/>
  <c r="J1215" i="1"/>
  <c r="Q1215" i="1"/>
  <c r="N1215" i="1"/>
  <c r="P1215" i="1"/>
  <c r="L1215" i="1"/>
  <c r="B1216" i="1"/>
  <c r="J1216" i="1"/>
  <c r="L1216" i="1"/>
  <c r="R1216" i="1"/>
  <c r="Q1216" i="1"/>
  <c r="K1216" i="1"/>
  <c r="O1216" i="1"/>
  <c r="P1216" i="1"/>
  <c r="M1216" i="1"/>
  <c r="N1216" i="1"/>
  <c r="B1217" i="1"/>
  <c r="K1217" i="1"/>
  <c r="L1217" i="1"/>
  <c r="J1217" i="1"/>
  <c r="M1217" i="1"/>
  <c r="N1217" i="1"/>
  <c r="O1217" i="1"/>
  <c r="P1217" i="1"/>
  <c r="Q1217" i="1"/>
  <c r="R1217" i="1"/>
  <c r="B1218" i="1"/>
  <c r="L1218" i="1"/>
  <c r="P1218" i="1"/>
  <c r="N1218" i="1"/>
  <c r="J1218" i="1"/>
  <c r="K1218" i="1"/>
  <c r="Q1218" i="1"/>
  <c r="R1218" i="1"/>
  <c r="O1218" i="1"/>
  <c r="M1218" i="1"/>
  <c r="B1219" i="1"/>
  <c r="O1219" i="1"/>
  <c r="R1219" i="1"/>
  <c r="K1219" i="1"/>
  <c r="M1219" i="1"/>
  <c r="P1219" i="1"/>
  <c r="Q1219" i="1"/>
  <c r="L1219" i="1"/>
  <c r="N1219" i="1"/>
  <c r="J1219" i="1"/>
  <c r="B1220" i="1"/>
  <c r="Q1220" i="1"/>
  <c r="R1220" i="1"/>
  <c r="M1220" i="1"/>
  <c r="P1220" i="1"/>
  <c r="L1220" i="1"/>
  <c r="O1220" i="1"/>
  <c r="K1220" i="1"/>
  <c r="J1220" i="1"/>
  <c r="N1220" i="1"/>
  <c r="B1221" i="1"/>
  <c r="J1221" i="1"/>
  <c r="R1221" i="1"/>
  <c r="P1221" i="1"/>
  <c r="K1221" i="1"/>
  <c r="O1221" i="1"/>
  <c r="M1221" i="1"/>
  <c r="L1221" i="1"/>
  <c r="N1221" i="1"/>
  <c r="Q1221" i="1"/>
  <c r="B1222" i="1"/>
  <c r="J1222" i="1"/>
  <c r="M1222" i="1"/>
  <c r="L1222" i="1"/>
  <c r="R1222" i="1"/>
  <c r="N1222" i="1"/>
  <c r="P1222" i="1"/>
  <c r="K1222" i="1"/>
  <c r="Q1222" i="1"/>
  <c r="O1222" i="1"/>
  <c r="B1223" i="1"/>
  <c r="O1223" i="1"/>
  <c r="J1223" i="1"/>
  <c r="M1223" i="1"/>
  <c r="R1223" i="1"/>
  <c r="P1223" i="1"/>
  <c r="Q1223" i="1"/>
  <c r="N1223" i="1"/>
  <c r="L1223" i="1"/>
  <c r="K1223" i="1"/>
  <c r="B1224" i="1"/>
  <c r="L1224" i="1"/>
  <c r="N1224" i="1"/>
  <c r="P1224" i="1"/>
  <c r="M1224" i="1"/>
  <c r="J1224" i="1"/>
  <c r="K1224" i="1"/>
  <c r="R1224" i="1"/>
  <c r="O1224" i="1"/>
  <c r="Q1224" i="1"/>
  <c r="B1225" i="1"/>
  <c r="R1225" i="1"/>
  <c r="O1225" i="1"/>
  <c r="L1225" i="1"/>
  <c r="K1225" i="1"/>
  <c r="M1225" i="1"/>
  <c r="P1225" i="1"/>
  <c r="N1225" i="1"/>
  <c r="J1225" i="1"/>
  <c r="Q1225" i="1"/>
  <c r="B1226" i="1"/>
  <c r="R1226" i="1"/>
  <c r="Q1226" i="1"/>
  <c r="M1226" i="1"/>
  <c r="J1226" i="1"/>
  <c r="L1226" i="1"/>
  <c r="P1226" i="1"/>
  <c r="O1226" i="1"/>
  <c r="K1226" i="1"/>
  <c r="N1226" i="1"/>
  <c r="B1227" i="1"/>
  <c r="K1227" i="1"/>
  <c r="P1227" i="1"/>
  <c r="N1227" i="1"/>
  <c r="J1227" i="1"/>
  <c r="R1227" i="1"/>
  <c r="O1227" i="1"/>
  <c r="L1227" i="1"/>
  <c r="M1227" i="1"/>
  <c r="Q1227" i="1"/>
  <c r="B1228" i="1"/>
  <c r="J1228" i="1"/>
  <c r="N1228" i="1"/>
  <c r="M1228" i="1"/>
  <c r="K1228" i="1"/>
  <c r="Q1228" i="1"/>
  <c r="R1228" i="1"/>
  <c r="O1228" i="1"/>
  <c r="L1228" i="1"/>
  <c r="P1228" i="1"/>
  <c r="B1229" i="1"/>
  <c r="M1229" i="1"/>
  <c r="N1229" i="1"/>
  <c r="J1229" i="1"/>
  <c r="P1229" i="1"/>
  <c r="R1229" i="1"/>
  <c r="O1229" i="1"/>
  <c r="Q1229" i="1"/>
  <c r="L1229" i="1"/>
  <c r="K1229" i="1"/>
  <c r="B1230" i="1"/>
  <c r="J1230" i="1"/>
  <c r="L1230" i="1"/>
  <c r="N1230" i="1"/>
  <c r="P1230" i="1"/>
  <c r="O1230" i="1"/>
  <c r="M1230" i="1"/>
  <c r="Q1230" i="1"/>
  <c r="R1230" i="1"/>
  <c r="K1230" i="1"/>
  <c r="B1231" i="1"/>
  <c r="O1231" i="1"/>
  <c r="P1231" i="1"/>
  <c r="N1231" i="1"/>
  <c r="L1231" i="1"/>
  <c r="J1231" i="1"/>
  <c r="Q1231" i="1"/>
  <c r="K1231" i="1"/>
  <c r="R1231" i="1"/>
  <c r="M1231" i="1"/>
  <c r="B1232" i="1"/>
  <c r="N1232" i="1"/>
  <c r="K1232" i="1"/>
  <c r="P1232" i="1"/>
  <c r="J1232" i="1"/>
  <c r="Q1232" i="1"/>
  <c r="O1232" i="1"/>
  <c r="M1232" i="1"/>
  <c r="L1232" i="1"/>
  <c r="R1232" i="1"/>
  <c r="B1233" i="1"/>
  <c r="Q1233" i="1"/>
  <c r="M1233" i="1"/>
  <c r="R1233" i="1"/>
  <c r="K1233" i="1"/>
  <c r="O1233" i="1"/>
  <c r="L1233" i="1"/>
  <c r="P1233" i="1"/>
  <c r="N1233" i="1"/>
  <c r="J1233" i="1"/>
  <c r="B1234" i="1"/>
  <c r="O1234" i="1"/>
  <c r="N1234" i="1"/>
  <c r="R1234" i="1"/>
  <c r="L1234" i="1"/>
  <c r="P1234" i="1"/>
  <c r="K1234" i="1"/>
  <c r="Q1234" i="1"/>
  <c r="M1234" i="1"/>
  <c r="J1234" i="1"/>
  <c r="B1235" i="1"/>
  <c r="M1235" i="1"/>
  <c r="P1235" i="1"/>
  <c r="K1235" i="1"/>
  <c r="O1235" i="1"/>
  <c r="N1235" i="1"/>
  <c r="L1235" i="1"/>
  <c r="R1235" i="1"/>
  <c r="J1235" i="1"/>
  <c r="Q1235" i="1"/>
  <c r="B1236" i="1"/>
  <c r="J1236" i="1"/>
  <c r="N1236" i="1"/>
  <c r="K1236" i="1"/>
  <c r="O1236" i="1"/>
  <c r="R1236" i="1"/>
  <c r="Q1236" i="1"/>
  <c r="M1236" i="1"/>
  <c r="P1236" i="1"/>
  <c r="L1236" i="1"/>
  <c r="B1237" i="1"/>
  <c r="J1237" i="1"/>
  <c r="R1237" i="1"/>
  <c r="O1237" i="1"/>
  <c r="L1237" i="1"/>
  <c r="N1237" i="1"/>
  <c r="Q1237" i="1"/>
  <c r="M1237" i="1"/>
  <c r="P1237" i="1"/>
  <c r="K1237" i="1"/>
  <c r="B1238" i="1"/>
  <c r="N1238" i="1"/>
  <c r="Q1238" i="1"/>
  <c r="R1238" i="1"/>
  <c r="P1238" i="1"/>
  <c r="M1238" i="1"/>
  <c r="K1238" i="1"/>
  <c r="J1238" i="1"/>
  <c r="L1238" i="1"/>
  <c r="O1238" i="1"/>
  <c r="B1239" i="1"/>
  <c r="K1239" i="1"/>
  <c r="O1239" i="1"/>
  <c r="J1239" i="1"/>
  <c r="R1239" i="1"/>
  <c r="Q1239" i="1"/>
  <c r="N1239" i="1"/>
  <c r="L1239" i="1"/>
  <c r="M1239" i="1"/>
  <c r="P1239" i="1"/>
  <c r="B1240" i="1"/>
  <c r="O1240" i="1"/>
  <c r="P1240" i="1"/>
  <c r="L1240" i="1"/>
  <c r="M1240" i="1"/>
  <c r="R1240" i="1"/>
  <c r="N1240" i="1"/>
  <c r="Q1240" i="1"/>
  <c r="J1240" i="1"/>
  <c r="K1240" i="1"/>
  <c r="B1241" i="1"/>
  <c r="Q1241" i="1"/>
  <c r="M1241" i="1"/>
  <c r="O1241" i="1"/>
  <c r="L1241" i="1"/>
  <c r="J1241" i="1"/>
  <c r="R1241" i="1"/>
  <c r="K1241" i="1"/>
  <c r="P1241" i="1"/>
  <c r="N1241" i="1"/>
  <c r="B1242" i="1"/>
  <c r="R1242" i="1"/>
  <c r="N1242" i="1"/>
  <c r="P1242" i="1"/>
  <c r="K1242" i="1"/>
  <c r="L1242" i="1"/>
  <c r="Q1242" i="1"/>
  <c r="J1242" i="1"/>
  <c r="M1242" i="1"/>
  <c r="O1242" i="1"/>
  <c r="B1243" i="1"/>
  <c r="Q1243" i="1"/>
  <c r="R1243" i="1"/>
  <c r="O1243" i="1"/>
  <c r="K1243" i="1"/>
  <c r="L1243" i="1"/>
  <c r="N1243" i="1"/>
  <c r="P1243" i="1"/>
  <c r="J1243" i="1"/>
  <c r="M1243" i="1"/>
  <c r="B1244" i="1"/>
  <c r="J1244" i="1"/>
  <c r="P1244" i="1"/>
  <c r="O1244" i="1"/>
  <c r="N1244" i="1"/>
  <c r="R1244" i="1"/>
  <c r="Q1244" i="1"/>
  <c r="L1244" i="1"/>
  <c r="K1244" i="1"/>
  <c r="M1244" i="1"/>
  <c r="B1245" i="1"/>
  <c r="L1245" i="1"/>
  <c r="P1245" i="1"/>
  <c r="K1245" i="1"/>
  <c r="O1245" i="1"/>
  <c r="M1245" i="1"/>
  <c r="R1245" i="1"/>
  <c r="Q1245" i="1"/>
  <c r="N1245" i="1"/>
  <c r="J1245" i="1"/>
  <c r="B1246" i="1"/>
  <c r="R1246" i="1"/>
  <c r="M1246" i="1"/>
  <c r="Q1246" i="1"/>
  <c r="L1246" i="1"/>
  <c r="J1246" i="1"/>
  <c r="N1246" i="1"/>
  <c r="P1246" i="1"/>
  <c r="O1246" i="1"/>
  <c r="K1246" i="1"/>
  <c r="B1247" i="1"/>
  <c r="P1247" i="1"/>
  <c r="Q1247" i="1"/>
  <c r="L1247" i="1"/>
  <c r="N1247" i="1"/>
  <c r="O1247" i="1"/>
  <c r="J1247" i="1"/>
  <c r="R1247" i="1"/>
  <c r="M1247" i="1"/>
  <c r="K1247" i="1"/>
  <c r="B1248" i="1"/>
  <c r="P1248" i="1"/>
  <c r="O1248" i="1"/>
  <c r="K1248" i="1"/>
  <c r="N1248" i="1"/>
  <c r="Q1248" i="1"/>
  <c r="M1248" i="1"/>
  <c r="R1248" i="1"/>
  <c r="J1248" i="1"/>
  <c r="L1248" i="1"/>
  <c r="B1249" i="1"/>
  <c r="P1249" i="1"/>
  <c r="M1249" i="1"/>
  <c r="R1249" i="1"/>
  <c r="J1249" i="1"/>
  <c r="N1249" i="1"/>
  <c r="O1249" i="1"/>
  <c r="Q1249" i="1"/>
  <c r="K1249" i="1"/>
  <c r="L1249" i="1"/>
  <c r="B1250" i="1"/>
  <c r="N1250" i="1"/>
  <c r="M1250" i="1"/>
  <c r="R1250" i="1"/>
  <c r="K1250" i="1"/>
  <c r="O1250" i="1"/>
  <c r="Q1250" i="1"/>
  <c r="J1250" i="1"/>
  <c r="L1250" i="1"/>
  <c r="P1250" i="1"/>
  <c r="B1251" i="1"/>
  <c r="Q1251" i="1"/>
  <c r="J1251" i="1"/>
  <c r="O1251" i="1"/>
  <c r="N1251" i="1"/>
  <c r="R1251" i="1"/>
  <c r="P1251" i="1"/>
  <c r="K1251" i="1"/>
  <c r="L1251" i="1"/>
  <c r="M1251" i="1"/>
  <c r="B1252" i="1"/>
  <c r="L1252" i="1"/>
  <c r="P1252" i="1"/>
  <c r="K1252" i="1"/>
  <c r="Q1252" i="1"/>
  <c r="O1252" i="1"/>
  <c r="M1252" i="1"/>
  <c r="N1252" i="1"/>
  <c r="R1252" i="1"/>
  <c r="J1252" i="1"/>
  <c r="B1253" i="1"/>
  <c r="L1253" i="1"/>
  <c r="K1253" i="1"/>
  <c r="M1253" i="1"/>
  <c r="N1253" i="1"/>
  <c r="R1253" i="1"/>
  <c r="P1253" i="1"/>
  <c r="O1253" i="1"/>
  <c r="Q1253" i="1"/>
  <c r="J1253" i="1"/>
  <c r="B1254" i="1"/>
  <c r="K1254" i="1"/>
  <c r="L1254" i="1"/>
  <c r="P1254" i="1"/>
  <c r="R1254" i="1"/>
  <c r="Q1254" i="1"/>
  <c r="N1254" i="1"/>
  <c r="M1254" i="1"/>
  <c r="J1254" i="1"/>
  <c r="O1254" i="1"/>
  <c r="B1255" i="1"/>
  <c r="Q1255" i="1"/>
  <c r="L1255" i="1"/>
  <c r="N1255" i="1"/>
  <c r="R1255" i="1"/>
  <c r="K1255" i="1"/>
  <c r="J1255" i="1"/>
  <c r="O1255" i="1"/>
  <c r="M1255" i="1"/>
  <c r="P1255" i="1"/>
  <c r="B1256" i="1"/>
  <c r="P1256" i="1"/>
  <c r="L1256" i="1"/>
  <c r="J1256" i="1"/>
  <c r="M1256" i="1"/>
  <c r="N1256" i="1"/>
  <c r="K1256" i="1"/>
  <c r="Q1256" i="1"/>
  <c r="R1256" i="1"/>
  <c r="O1256" i="1"/>
  <c r="B1257" i="1"/>
  <c r="R1257" i="1"/>
  <c r="M1257" i="1"/>
  <c r="O1257" i="1"/>
  <c r="P1257" i="1"/>
  <c r="Q1257" i="1"/>
  <c r="J1257" i="1"/>
  <c r="K1257" i="1"/>
  <c r="L1257" i="1"/>
  <c r="N1257" i="1"/>
  <c r="B1258" i="1"/>
  <c r="L1258" i="1"/>
  <c r="K1258" i="1"/>
  <c r="N1258" i="1"/>
  <c r="J1258" i="1"/>
  <c r="O1258" i="1"/>
  <c r="R1258" i="1"/>
  <c r="M1258" i="1"/>
  <c r="Q1258" i="1"/>
  <c r="P1258" i="1"/>
  <c r="B1259" i="1"/>
  <c r="M1259" i="1"/>
  <c r="O1259" i="1"/>
  <c r="L1259" i="1"/>
  <c r="J1259" i="1"/>
  <c r="K1259" i="1"/>
  <c r="N1259" i="1"/>
  <c r="Q1259" i="1"/>
  <c r="P1259" i="1"/>
  <c r="R1259" i="1"/>
  <c r="B1260" i="1"/>
  <c r="R1260" i="1"/>
  <c r="O1260" i="1"/>
  <c r="L1260" i="1"/>
  <c r="M1260" i="1"/>
  <c r="J1260" i="1"/>
  <c r="P1260" i="1"/>
  <c r="K1260" i="1"/>
  <c r="Q1260" i="1"/>
  <c r="N1260" i="1"/>
  <c r="B1261" i="1"/>
  <c r="L1261" i="1"/>
  <c r="N1261" i="1"/>
  <c r="R1261" i="1"/>
  <c r="Q1261" i="1"/>
  <c r="J1261" i="1"/>
  <c r="P1261" i="1"/>
  <c r="M1261" i="1"/>
  <c r="K1261" i="1"/>
  <c r="O1261" i="1"/>
  <c r="B1262" i="1"/>
  <c r="M1262" i="1"/>
  <c r="L1262" i="1"/>
  <c r="Q1262" i="1"/>
  <c r="O1262" i="1"/>
  <c r="N1262" i="1"/>
  <c r="J1262" i="1"/>
  <c r="P1262" i="1"/>
  <c r="R1262" i="1"/>
  <c r="K1262" i="1"/>
  <c r="B1263" i="1"/>
  <c r="L1263" i="1"/>
  <c r="K1263" i="1"/>
  <c r="O1263" i="1"/>
  <c r="N1263" i="1"/>
  <c r="Q1263" i="1"/>
  <c r="R1263" i="1"/>
  <c r="P1263" i="1"/>
  <c r="M1263" i="1"/>
  <c r="J1263" i="1"/>
  <c r="B1264" i="1"/>
  <c r="J1264" i="1"/>
  <c r="Q1264" i="1"/>
  <c r="K1264" i="1"/>
  <c r="R1264" i="1"/>
  <c r="M1264" i="1"/>
  <c r="N1264" i="1"/>
  <c r="L1264" i="1"/>
  <c r="O1264" i="1"/>
  <c r="P1264" i="1"/>
  <c r="B1265" i="1"/>
  <c r="R1265" i="1"/>
  <c r="L1265" i="1"/>
  <c r="P1265" i="1"/>
  <c r="O1265" i="1"/>
  <c r="Q1265" i="1"/>
  <c r="M1265" i="1"/>
  <c r="K1265" i="1"/>
  <c r="J1265" i="1"/>
  <c r="N1265" i="1"/>
  <c r="B1266" i="1"/>
  <c r="O1266" i="1"/>
  <c r="R1266" i="1"/>
  <c r="M1266" i="1"/>
  <c r="N1266" i="1"/>
  <c r="J1266" i="1"/>
  <c r="P1266" i="1"/>
  <c r="K1266" i="1"/>
  <c r="L1266" i="1"/>
  <c r="Q1266" i="1"/>
  <c r="B1267" i="1"/>
  <c r="K1267" i="1"/>
  <c r="P1267" i="1"/>
  <c r="O1267" i="1"/>
  <c r="N1267" i="1"/>
  <c r="M1267" i="1"/>
  <c r="Q1267" i="1"/>
  <c r="R1267" i="1"/>
  <c r="J1267" i="1"/>
  <c r="L1267" i="1"/>
  <c r="B1268" i="1"/>
  <c r="L1268" i="1"/>
  <c r="P1268" i="1"/>
  <c r="R1268" i="1"/>
  <c r="M1268" i="1"/>
  <c r="O1268" i="1"/>
  <c r="N1268" i="1"/>
  <c r="K1268" i="1"/>
  <c r="J1268" i="1"/>
  <c r="Q1268" i="1"/>
  <c r="B1269" i="1"/>
  <c r="L1269" i="1"/>
  <c r="P1269" i="1"/>
  <c r="N1269" i="1"/>
  <c r="J1269" i="1"/>
  <c r="O1269" i="1"/>
  <c r="Q1269" i="1"/>
  <c r="M1269" i="1"/>
  <c r="K1269" i="1"/>
  <c r="R1269" i="1"/>
  <c r="B1270" i="1"/>
  <c r="J1270" i="1"/>
  <c r="K1270" i="1"/>
  <c r="L1270" i="1"/>
  <c r="O1270" i="1"/>
  <c r="M1270" i="1"/>
  <c r="Q1270" i="1"/>
  <c r="N1270" i="1"/>
  <c r="R1270" i="1"/>
  <c r="P1270" i="1"/>
  <c r="B1271" i="1"/>
  <c r="J1271" i="1"/>
  <c r="M1271" i="1"/>
  <c r="K1271" i="1"/>
  <c r="N1271" i="1"/>
  <c r="O1271" i="1"/>
  <c r="P1271" i="1"/>
  <c r="L1271" i="1"/>
  <c r="R1271" i="1"/>
  <c r="Q1271" i="1"/>
  <c r="B1272" i="1"/>
  <c r="N1272" i="1"/>
  <c r="O1272" i="1"/>
  <c r="L1272" i="1"/>
  <c r="P1272" i="1"/>
  <c r="M1272" i="1"/>
  <c r="Q1272" i="1"/>
  <c r="J1272" i="1"/>
  <c r="R1272" i="1"/>
  <c r="K1272" i="1"/>
  <c r="B1273" i="1"/>
  <c r="P1273" i="1"/>
  <c r="L1273" i="1"/>
  <c r="Q1273" i="1"/>
  <c r="O1273" i="1"/>
  <c r="N1273" i="1"/>
  <c r="R1273" i="1"/>
  <c r="K1273" i="1"/>
  <c r="M1273" i="1"/>
  <c r="J1273" i="1"/>
  <c r="B1274" i="1"/>
  <c r="Q1274" i="1"/>
  <c r="K1274" i="1"/>
  <c r="L1274" i="1"/>
  <c r="M1274" i="1"/>
  <c r="N1274" i="1"/>
  <c r="P1274" i="1"/>
  <c r="J1274" i="1"/>
  <c r="O1274" i="1"/>
  <c r="R1274" i="1"/>
  <c r="B1275" i="1"/>
  <c r="O1275" i="1"/>
  <c r="M1275" i="1"/>
  <c r="L1275" i="1"/>
  <c r="R1275" i="1"/>
  <c r="K1275" i="1"/>
  <c r="Q1275" i="1"/>
  <c r="P1275" i="1"/>
  <c r="J1275" i="1"/>
  <c r="N1275" i="1"/>
  <c r="B1276" i="1"/>
  <c r="O1276" i="1"/>
  <c r="N1276" i="1"/>
  <c r="R1276" i="1"/>
  <c r="P1276" i="1"/>
  <c r="M1276" i="1"/>
  <c r="K1276" i="1"/>
  <c r="Q1276" i="1"/>
  <c r="J1276" i="1"/>
  <c r="L1276" i="1"/>
  <c r="B1277" i="1"/>
  <c r="L1277" i="1"/>
  <c r="J1277" i="1"/>
  <c r="M1277" i="1"/>
  <c r="N1277" i="1"/>
  <c r="K1277" i="1"/>
  <c r="R1277" i="1"/>
  <c r="Q1277" i="1"/>
  <c r="P1277" i="1"/>
  <c r="O1277" i="1"/>
  <c r="B1278" i="1"/>
  <c r="O1278" i="1"/>
  <c r="R1278" i="1"/>
  <c r="Q1278" i="1"/>
  <c r="P1278" i="1"/>
  <c r="M1278" i="1"/>
  <c r="N1278" i="1"/>
  <c r="L1278" i="1"/>
  <c r="J1278" i="1"/>
  <c r="K1278" i="1"/>
  <c r="B1279" i="1"/>
  <c r="M1279" i="1"/>
  <c r="K1279" i="1"/>
  <c r="J1279" i="1"/>
  <c r="L1279" i="1"/>
  <c r="R1279" i="1"/>
  <c r="Q1279" i="1"/>
  <c r="P1279" i="1"/>
  <c r="O1279" i="1"/>
  <c r="N1279" i="1"/>
  <c r="B1280" i="1"/>
  <c r="M1280" i="1"/>
  <c r="L1280" i="1"/>
  <c r="K1280" i="1"/>
  <c r="J1280" i="1"/>
  <c r="P1280" i="1"/>
  <c r="R1280" i="1"/>
  <c r="Q1280" i="1"/>
  <c r="O1280" i="1"/>
  <c r="N1280" i="1"/>
  <c r="B1281" i="1"/>
  <c r="Q1281" i="1"/>
  <c r="R1281" i="1"/>
  <c r="J1281" i="1"/>
  <c r="K1281" i="1"/>
  <c r="L1281" i="1"/>
  <c r="M1281" i="1"/>
  <c r="O1281" i="1"/>
  <c r="P1281" i="1"/>
  <c r="N1281" i="1"/>
  <c r="B1282" i="1"/>
  <c r="K1282" i="1"/>
  <c r="J1282" i="1"/>
  <c r="R1282" i="1"/>
  <c r="Q1282" i="1"/>
  <c r="P1282" i="1"/>
  <c r="N1282" i="1"/>
  <c r="L1282" i="1"/>
  <c r="O1282" i="1"/>
  <c r="M1282" i="1"/>
  <c r="B1283" i="1"/>
  <c r="P1283" i="1"/>
  <c r="K1283" i="1"/>
  <c r="J1283" i="1"/>
  <c r="Q1283" i="1"/>
  <c r="R1283" i="1"/>
  <c r="L1283" i="1"/>
  <c r="M1283" i="1"/>
  <c r="N1283" i="1"/>
  <c r="O1283" i="1"/>
  <c r="B1284" i="1"/>
  <c r="K1284" i="1"/>
  <c r="L1284" i="1"/>
  <c r="M1284" i="1"/>
  <c r="N1284" i="1"/>
  <c r="O1284" i="1"/>
  <c r="P1284" i="1"/>
  <c r="Q1284" i="1"/>
  <c r="R1284" i="1"/>
  <c r="J1284" i="1"/>
  <c r="B1285" i="1"/>
  <c r="L1285" i="1"/>
  <c r="J1285" i="1"/>
  <c r="R1285" i="1"/>
  <c r="K1285" i="1"/>
  <c r="M1285" i="1"/>
  <c r="N1285" i="1"/>
  <c r="O1285" i="1"/>
  <c r="P1285" i="1"/>
  <c r="Q1285" i="1"/>
  <c r="B1286" i="1"/>
  <c r="N1286" i="1"/>
  <c r="J1286" i="1"/>
  <c r="K1286" i="1"/>
  <c r="L1286" i="1"/>
  <c r="M1286" i="1"/>
  <c r="O1286" i="1"/>
  <c r="P1286" i="1"/>
  <c r="Q1286" i="1"/>
  <c r="R1286" i="1"/>
  <c r="B1287" i="1"/>
  <c r="L1287" i="1"/>
  <c r="M1287" i="1"/>
  <c r="N1287" i="1"/>
  <c r="O1287" i="1"/>
  <c r="P1287" i="1"/>
  <c r="Q1287" i="1"/>
  <c r="J1287" i="1"/>
  <c r="K1287" i="1"/>
  <c r="R1287" i="1"/>
  <c r="B1288" i="1"/>
  <c r="K1288" i="1"/>
  <c r="L1288" i="1"/>
  <c r="R1288" i="1"/>
  <c r="M1288" i="1"/>
  <c r="N1288" i="1"/>
  <c r="O1288" i="1"/>
  <c r="P1288" i="1"/>
  <c r="Q1288" i="1"/>
  <c r="J1288" i="1"/>
  <c r="B1289" i="1"/>
  <c r="M1289" i="1"/>
  <c r="R1289" i="1"/>
  <c r="Q1289" i="1"/>
  <c r="P1289" i="1"/>
  <c r="O1289" i="1"/>
  <c r="N1289" i="1"/>
  <c r="L1289" i="1"/>
  <c r="K1289" i="1"/>
  <c r="J1289" i="1"/>
  <c r="B1290" i="1"/>
  <c r="Q1290" i="1"/>
  <c r="N1290" i="1"/>
  <c r="O1290" i="1"/>
  <c r="R1290" i="1"/>
  <c r="P1290" i="1"/>
  <c r="M1290" i="1"/>
  <c r="L1290" i="1"/>
  <c r="K1290" i="1"/>
  <c r="J1290" i="1"/>
  <c r="B1291" i="1"/>
  <c r="P1291" i="1"/>
  <c r="O1291" i="1"/>
  <c r="M1291" i="1"/>
  <c r="R1291" i="1"/>
  <c r="Q1291" i="1"/>
  <c r="N1291" i="1"/>
  <c r="L1291" i="1"/>
  <c r="K1291" i="1"/>
  <c r="J1291" i="1"/>
  <c r="B1292" i="1"/>
  <c r="L1292" i="1"/>
  <c r="M1292" i="1"/>
  <c r="Q1292" i="1"/>
  <c r="R1292" i="1"/>
  <c r="N1292" i="1"/>
  <c r="J1292" i="1"/>
  <c r="K1292" i="1"/>
  <c r="P1292" i="1"/>
  <c r="O1292" i="1"/>
  <c r="B1293" i="1"/>
  <c r="Q1293" i="1"/>
  <c r="R1293" i="1"/>
  <c r="J1293" i="1"/>
  <c r="K1293" i="1"/>
  <c r="L1293" i="1"/>
  <c r="M1293" i="1"/>
  <c r="N1293" i="1"/>
  <c r="O1293" i="1"/>
  <c r="P1293" i="1"/>
  <c r="B1294" i="1"/>
  <c r="P1294" i="1"/>
  <c r="Q1294" i="1"/>
  <c r="R1294" i="1"/>
  <c r="J1294" i="1"/>
  <c r="K1294" i="1"/>
  <c r="L1294" i="1"/>
  <c r="M1294" i="1"/>
  <c r="N1294" i="1"/>
  <c r="O1294" i="1"/>
  <c r="B1295" i="1"/>
  <c r="Q1295" i="1"/>
  <c r="K1295" i="1"/>
  <c r="J1295" i="1"/>
  <c r="L1295" i="1"/>
  <c r="M1295" i="1"/>
  <c r="N1295" i="1"/>
  <c r="R1295" i="1"/>
  <c r="O1295" i="1"/>
  <c r="P1295" i="1"/>
  <c r="B1296" i="1"/>
  <c r="K1296" i="1"/>
  <c r="Q1296" i="1"/>
  <c r="R1296" i="1"/>
  <c r="J1296" i="1"/>
  <c r="L1296" i="1"/>
  <c r="M1296" i="1"/>
  <c r="N1296" i="1"/>
  <c r="O1296" i="1"/>
  <c r="P1296" i="1"/>
  <c r="B1297" i="1"/>
  <c r="N1297" i="1"/>
  <c r="R1297" i="1"/>
  <c r="Q1297" i="1"/>
  <c r="P1297" i="1"/>
  <c r="O1297" i="1"/>
  <c r="M1297" i="1"/>
  <c r="J1297" i="1"/>
  <c r="K1297" i="1"/>
  <c r="L1297" i="1"/>
  <c r="B1298" i="1"/>
  <c r="Q1298" i="1"/>
  <c r="J1298" i="1"/>
  <c r="L1298" i="1"/>
  <c r="M1298" i="1"/>
  <c r="P1298" i="1"/>
  <c r="N1298" i="1"/>
  <c r="O1298" i="1"/>
  <c r="R1298" i="1"/>
  <c r="K1298" i="1"/>
  <c r="B1299" i="1"/>
  <c r="L1299" i="1"/>
  <c r="J1299" i="1"/>
  <c r="M1299" i="1"/>
  <c r="K1299" i="1"/>
  <c r="N1299" i="1"/>
  <c r="R1299" i="1"/>
  <c r="Q1299" i="1"/>
  <c r="O1299" i="1"/>
  <c r="P1299" i="1"/>
  <c r="B1300" i="1"/>
  <c r="Q1300" i="1"/>
  <c r="P1300" i="1"/>
  <c r="O1300" i="1"/>
  <c r="N1300" i="1"/>
  <c r="M1300" i="1"/>
  <c r="L1300" i="1"/>
  <c r="K1300" i="1"/>
  <c r="J1300" i="1"/>
  <c r="R1300" i="1"/>
  <c r="B1301" i="1"/>
  <c r="O1301" i="1"/>
  <c r="P1301" i="1"/>
  <c r="J1301" i="1"/>
  <c r="K1301" i="1"/>
  <c r="L1301" i="1"/>
  <c r="M1301" i="1"/>
  <c r="N1301" i="1"/>
  <c r="Q1301" i="1"/>
  <c r="R1301" i="1"/>
  <c r="B1302" i="1"/>
  <c r="O1302" i="1"/>
  <c r="P1302" i="1"/>
  <c r="J1302" i="1"/>
  <c r="R1302" i="1"/>
  <c r="Q1302" i="1"/>
  <c r="K1302" i="1"/>
  <c r="L1302" i="1"/>
  <c r="M1302" i="1"/>
  <c r="N1302" i="1"/>
  <c r="B1303" i="1"/>
  <c r="O1303" i="1"/>
  <c r="P1303" i="1"/>
  <c r="Q1303" i="1"/>
  <c r="M1303" i="1"/>
  <c r="K1303" i="1"/>
  <c r="L1303" i="1"/>
  <c r="J1303" i="1"/>
  <c r="N1303" i="1"/>
  <c r="R1303" i="1"/>
  <c r="B1304" i="1"/>
  <c r="M1304" i="1"/>
  <c r="L1304" i="1"/>
  <c r="K1304" i="1"/>
  <c r="J1304" i="1"/>
  <c r="O1304" i="1"/>
  <c r="R1304" i="1"/>
  <c r="Q1304" i="1"/>
  <c r="P1304" i="1"/>
  <c r="N1304" i="1"/>
  <c r="B1305" i="1"/>
  <c r="O1305" i="1"/>
  <c r="M1305" i="1"/>
  <c r="L1305" i="1"/>
  <c r="K1305" i="1"/>
  <c r="R1305" i="1"/>
  <c r="Q1305" i="1"/>
  <c r="P1305" i="1"/>
  <c r="J1305" i="1"/>
  <c r="N1305" i="1"/>
  <c r="B1306" i="1"/>
  <c r="L1306" i="1"/>
  <c r="K1306" i="1"/>
  <c r="J1306" i="1"/>
  <c r="M1306" i="1"/>
  <c r="Q1306" i="1"/>
  <c r="P1306" i="1"/>
  <c r="O1306" i="1"/>
  <c r="N1306" i="1"/>
  <c r="R1306" i="1"/>
  <c r="B1307" i="1"/>
  <c r="N1307" i="1"/>
  <c r="Q1307" i="1"/>
  <c r="P1307" i="1"/>
  <c r="O1307" i="1"/>
  <c r="R1307" i="1"/>
  <c r="M1307" i="1"/>
  <c r="L1307" i="1"/>
  <c r="K1307" i="1"/>
  <c r="J1307" i="1"/>
  <c r="B1308" i="1"/>
  <c r="J1308" i="1"/>
  <c r="R1308" i="1"/>
  <c r="K1308" i="1"/>
  <c r="L1308" i="1"/>
  <c r="M1308" i="1"/>
  <c r="N1308" i="1"/>
  <c r="O1308" i="1"/>
  <c r="P1308" i="1"/>
  <c r="Q1308" i="1"/>
  <c r="B1309" i="1"/>
  <c r="N1309" i="1"/>
  <c r="O1309" i="1"/>
  <c r="P1309" i="1"/>
  <c r="Q1309" i="1"/>
  <c r="R1309" i="1"/>
  <c r="J1309" i="1"/>
  <c r="K1309" i="1"/>
  <c r="L1309" i="1"/>
  <c r="M1309" i="1"/>
  <c r="B1310" i="1"/>
  <c r="M1310" i="1"/>
  <c r="N1310" i="1"/>
  <c r="P1310" i="1"/>
  <c r="R1310" i="1"/>
  <c r="Q1310" i="1"/>
  <c r="J1310" i="1"/>
  <c r="O1310" i="1"/>
  <c r="K1310" i="1"/>
  <c r="L1310" i="1"/>
  <c r="B1311" i="1"/>
  <c r="Q1311" i="1"/>
  <c r="J1311" i="1"/>
  <c r="K1311" i="1"/>
  <c r="N1311" i="1"/>
  <c r="R1311" i="1"/>
  <c r="L1311" i="1"/>
  <c r="O1311" i="1"/>
  <c r="P1311" i="1"/>
  <c r="M1311" i="1"/>
  <c r="B1312" i="1"/>
  <c r="R1312" i="1"/>
  <c r="O1312" i="1"/>
  <c r="J1312" i="1"/>
  <c r="K1312" i="1"/>
  <c r="L1312" i="1"/>
  <c r="M1312" i="1"/>
  <c r="N1312" i="1"/>
  <c r="P1312" i="1"/>
  <c r="Q1312" i="1"/>
  <c r="B1313" i="1"/>
  <c r="J1313" i="1"/>
  <c r="K1313" i="1"/>
  <c r="L1313" i="1"/>
  <c r="M1313" i="1"/>
  <c r="N1313" i="1"/>
  <c r="R1313" i="1"/>
  <c r="O1313" i="1"/>
  <c r="P1313" i="1"/>
  <c r="Q1313" i="1"/>
  <c r="B1314" i="1"/>
  <c r="O1314" i="1"/>
  <c r="R1314" i="1"/>
  <c r="J1314" i="1"/>
  <c r="K1314" i="1"/>
  <c r="L1314" i="1"/>
  <c r="M1314" i="1"/>
  <c r="N1314" i="1"/>
  <c r="P1314" i="1"/>
  <c r="Q1314" i="1"/>
  <c r="B1315" i="1"/>
  <c r="J1315" i="1"/>
  <c r="K1315" i="1"/>
  <c r="L1315" i="1"/>
  <c r="N1315" i="1"/>
  <c r="O1315" i="1"/>
  <c r="Q1315" i="1"/>
  <c r="R1315" i="1"/>
  <c r="P1315" i="1"/>
  <c r="M1315" i="1"/>
  <c r="B1316" i="1"/>
  <c r="Q1316" i="1"/>
  <c r="M1316" i="1"/>
  <c r="K1316" i="1"/>
  <c r="O1316" i="1"/>
  <c r="R1316" i="1"/>
  <c r="L1316" i="1"/>
  <c r="N1316" i="1"/>
  <c r="J1316" i="1"/>
  <c r="P1316" i="1"/>
  <c r="B1317" i="1"/>
  <c r="K1317" i="1"/>
  <c r="R1317" i="1"/>
  <c r="O1317" i="1"/>
  <c r="J1317" i="1"/>
  <c r="N1317" i="1"/>
  <c r="Q1317" i="1"/>
  <c r="L1317" i="1"/>
  <c r="P1317" i="1"/>
  <c r="M1317" i="1"/>
  <c r="B1318" i="1"/>
  <c r="P1318" i="1"/>
  <c r="K1318" i="1"/>
  <c r="J1318" i="1"/>
  <c r="N1318" i="1"/>
  <c r="R1318" i="1"/>
  <c r="Q1318" i="1"/>
  <c r="O1318" i="1"/>
  <c r="L1318" i="1"/>
  <c r="M1318" i="1"/>
  <c r="B1319" i="1"/>
  <c r="L1319" i="1"/>
  <c r="K1319" i="1"/>
  <c r="M1319" i="1"/>
  <c r="P1319" i="1"/>
  <c r="N1319" i="1"/>
  <c r="O1319" i="1"/>
  <c r="Q1319" i="1"/>
  <c r="J1319" i="1"/>
  <c r="R1319" i="1"/>
  <c r="B1320" i="1"/>
  <c r="J1320" i="1"/>
  <c r="N1320" i="1"/>
  <c r="L1320" i="1"/>
  <c r="O1320" i="1"/>
  <c r="P1320" i="1"/>
  <c r="R1320" i="1"/>
  <c r="K1320" i="1"/>
  <c r="M1320" i="1"/>
  <c r="Q1320" i="1"/>
  <c r="B1321" i="1"/>
  <c r="L1321" i="1"/>
  <c r="K1321" i="1"/>
  <c r="N1321" i="1"/>
  <c r="J1321" i="1"/>
  <c r="O1321" i="1"/>
  <c r="R1321" i="1"/>
  <c r="Q1321" i="1"/>
  <c r="M1321" i="1"/>
  <c r="P1321" i="1"/>
  <c r="B1322" i="1"/>
  <c r="Q1322" i="1"/>
  <c r="O1322" i="1"/>
  <c r="K1322" i="1"/>
  <c r="M1322" i="1"/>
  <c r="N1322" i="1"/>
  <c r="P1322" i="1"/>
  <c r="J1322" i="1"/>
  <c r="R1322" i="1"/>
  <c r="L1322" i="1"/>
  <c r="B1323" i="1"/>
  <c r="R1323" i="1"/>
  <c r="Q1323" i="1"/>
  <c r="P1323" i="1"/>
  <c r="O1323" i="1"/>
  <c r="N1323" i="1"/>
  <c r="M1323" i="1"/>
  <c r="L1323" i="1"/>
  <c r="K1323" i="1"/>
  <c r="J1323" i="1"/>
  <c r="B1324" i="1"/>
  <c r="O1324" i="1"/>
  <c r="P1324" i="1"/>
  <c r="J1324" i="1"/>
  <c r="Q1324" i="1"/>
  <c r="R1324" i="1"/>
  <c r="K1324" i="1"/>
  <c r="L1324" i="1"/>
  <c r="M1324" i="1"/>
  <c r="N1324" i="1"/>
  <c r="B1325" i="1"/>
  <c r="M1325" i="1"/>
  <c r="L1325" i="1"/>
  <c r="K1325" i="1"/>
  <c r="J1325" i="1"/>
  <c r="R1325" i="1"/>
  <c r="Q1325" i="1"/>
  <c r="P1325" i="1"/>
  <c r="O1325" i="1"/>
  <c r="N1325" i="1"/>
  <c r="B1326" i="1"/>
  <c r="K1326" i="1"/>
  <c r="L1326" i="1"/>
  <c r="M1326" i="1"/>
  <c r="N1326" i="1"/>
  <c r="O1326" i="1"/>
  <c r="P1326" i="1"/>
  <c r="Q1326" i="1"/>
  <c r="R1326" i="1"/>
  <c r="J1326" i="1"/>
  <c r="B1327" i="1"/>
  <c r="M1327" i="1"/>
  <c r="J1327" i="1"/>
  <c r="K1327" i="1"/>
  <c r="L1327" i="1"/>
  <c r="N1327" i="1"/>
  <c r="P1327" i="1"/>
  <c r="O1327" i="1"/>
  <c r="Q1327" i="1"/>
  <c r="R1327" i="1"/>
  <c r="B1328" i="1"/>
  <c r="Q1328" i="1"/>
  <c r="R1328" i="1"/>
  <c r="N1328" i="1"/>
  <c r="J1328" i="1"/>
  <c r="K1328" i="1"/>
  <c r="L1328" i="1"/>
  <c r="M1328" i="1"/>
  <c r="O1328" i="1"/>
  <c r="P1328" i="1"/>
  <c r="B1329" i="1"/>
  <c r="N1329" i="1"/>
  <c r="M1329" i="1"/>
  <c r="K1329" i="1"/>
  <c r="J1329" i="1"/>
  <c r="L1329" i="1"/>
  <c r="R1329" i="1"/>
  <c r="Q1329" i="1"/>
  <c r="P1329" i="1"/>
  <c r="O1329" i="1"/>
  <c r="B1330" i="1"/>
  <c r="K1330" i="1"/>
  <c r="J1330" i="1"/>
  <c r="R1330" i="1"/>
  <c r="Q1330" i="1"/>
  <c r="P1330" i="1"/>
  <c r="O1330" i="1"/>
  <c r="N1330" i="1"/>
  <c r="L1330" i="1"/>
  <c r="M1330" i="1"/>
  <c r="B1331" i="1"/>
  <c r="J1331" i="1"/>
  <c r="M1331" i="1"/>
  <c r="K1331" i="1"/>
  <c r="N1331" i="1"/>
  <c r="O1331" i="1"/>
  <c r="P1331" i="1"/>
  <c r="Q1331" i="1"/>
  <c r="R1331" i="1"/>
  <c r="L1331" i="1"/>
  <c r="B1332" i="1"/>
  <c r="Q1332" i="1"/>
  <c r="R1332" i="1"/>
  <c r="P1332" i="1"/>
  <c r="O1332" i="1"/>
  <c r="J1332" i="1"/>
  <c r="K1332" i="1"/>
  <c r="M1332" i="1"/>
  <c r="N1332" i="1"/>
  <c r="L1332" i="1"/>
  <c r="B1333" i="1"/>
  <c r="J1333" i="1"/>
  <c r="P1333" i="1"/>
  <c r="O1333" i="1"/>
  <c r="N1333" i="1"/>
  <c r="M1333" i="1"/>
  <c r="L1333" i="1"/>
  <c r="R1333" i="1"/>
  <c r="K1333" i="1"/>
  <c r="Q1333" i="1"/>
  <c r="B1334" i="1"/>
  <c r="Q1334" i="1"/>
  <c r="P1334" i="1"/>
  <c r="L1334" i="1"/>
  <c r="O1334" i="1"/>
  <c r="R1334" i="1"/>
  <c r="N1334" i="1"/>
  <c r="J1334" i="1"/>
  <c r="K1334" i="1"/>
  <c r="M1334" i="1"/>
  <c r="B1335" i="1"/>
  <c r="Q1335" i="1"/>
  <c r="L1335" i="1"/>
  <c r="J1335" i="1"/>
  <c r="M1335" i="1"/>
  <c r="R1335" i="1"/>
  <c r="P1335" i="1"/>
  <c r="K1335" i="1"/>
  <c r="N1335" i="1"/>
  <c r="O1335" i="1"/>
  <c r="B1336" i="1"/>
  <c r="K1336" i="1"/>
  <c r="M1336" i="1"/>
  <c r="N1336" i="1"/>
  <c r="O1336" i="1"/>
  <c r="R1336" i="1"/>
  <c r="P1336" i="1"/>
  <c r="L1336" i="1"/>
  <c r="Q1336" i="1"/>
  <c r="J1336" i="1"/>
  <c r="B1337" i="1"/>
  <c r="P1337" i="1"/>
  <c r="N1337" i="1"/>
  <c r="J1337" i="1"/>
  <c r="Q1337" i="1"/>
  <c r="L1337" i="1"/>
  <c r="M1337" i="1"/>
  <c r="R1337" i="1"/>
  <c r="K1337" i="1"/>
  <c r="O1337" i="1"/>
  <c r="B1338" i="1"/>
  <c r="N1338" i="1"/>
  <c r="L1338" i="1"/>
  <c r="J1338" i="1"/>
  <c r="Q1338" i="1"/>
  <c r="P1338" i="1"/>
  <c r="K1338" i="1"/>
  <c r="M1338" i="1"/>
  <c r="R1338" i="1"/>
  <c r="O1338" i="1"/>
  <c r="B1339" i="1"/>
  <c r="M1339" i="1"/>
  <c r="O1339" i="1"/>
  <c r="R1339" i="1"/>
  <c r="K1339" i="1"/>
  <c r="Q1339" i="1"/>
  <c r="J1339" i="1"/>
  <c r="L1339" i="1"/>
  <c r="N1339" i="1"/>
  <c r="P1339" i="1"/>
  <c r="B1340" i="1"/>
  <c r="M1340" i="1"/>
  <c r="L1340" i="1"/>
  <c r="K1340" i="1"/>
  <c r="J1340" i="1"/>
  <c r="Q1340" i="1"/>
  <c r="R1340" i="1"/>
  <c r="P1340" i="1"/>
  <c r="O1340" i="1"/>
  <c r="N1340" i="1"/>
  <c r="B1341" i="1"/>
  <c r="K1341" i="1"/>
  <c r="L1341" i="1"/>
  <c r="M1341" i="1"/>
  <c r="N1341" i="1"/>
  <c r="O1341" i="1"/>
  <c r="P1341" i="1"/>
  <c r="Q1341" i="1"/>
  <c r="J1341" i="1"/>
  <c r="R1341" i="1"/>
  <c r="B1342" i="1"/>
  <c r="J1342" i="1"/>
  <c r="K1342" i="1"/>
  <c r="L1342" i="1"/>
  <c r="N1342" i="1"/>
  <c r="O1342" i="1"/>
  <c r="P1342" i="1"/>
  <c r="Q1342" i="1"/>
  <c r="R1342" i="1"/>
  <c r="M1342" i="1"/>
  <c r="B1343" i="1"/>
  <c r="J1343" i="1"/>
  <c r="L1343" i="1"/>
  <c r="M1343" i="1"/>
  <c r="P1343" i="1"/>
  <c r="N1343" i="1"/>
  <c r="O1343" i="1"/>
  <c r="Q1343" i="1"/>
  <c r="R1343" i="1"/>
  <c r="K1343" i="1"/>
  <c r="B1344" i="1"/>
  <c r="K1344" i="1"/>
  <c r="L1344" i="1"/>
  <c r="M1344" i="1"/>
  <c r="N1344" i="1"/>
  <c r="O1344" i="1"/>
  <c r="P1344" i="1"/>
  <c r="R1344" i="1"/>
  <c r="Q1344" i="1"/>
  <c r="J1344" i="1"/>
  <c r="B1345" i="1"/>
  <c r="J1345" i="1"/>
  <c r="K1345" i="1"/>
  <c r="L1345" i="1"/>
  <c r="M1345" i="1"/>
  <c r="N1345" i="1"/>
  <c r="O1345" i="1"/>
  <c r="P1345" i="1"/>
  <c r="Q1345" i="1"/>
  <c r="R1345" i="1"/>
  <c r="B1346" i="1"/>
  <c r="L1346" i="1"/>
  <c r="J1346" i="1"/>
  <c r="O1346" i="1"/>
  <c r="N1346" i="1"/>
  <c r="K1346" i="1"/>
  <c r="P1346" i="1"/>
  <c r="Q1346" i="1"/>
  <c r="R1346" i="1"/>
  <c r="M1346" i="1"/>
  <c r="B1347" i="1"/>
  <c r="J1347" i="1"/>
  <c r="K1347" i="1"/>
  <c r="L1347" i="1"/>
  <c r="M1347" i="1"/>
  <c r="N1347" i="1"/>
  <c r="O1347" i="1"/>
  <c r="P1347" i="1"/>
  <c r="Q1347" i="1"/>
  <c r="R1347" i="1"/>
  <c r="B1348" i="1"/>
  <c r="J1348" i="1"/>
  <c r="R1348" i="1"/>
  <c r="Q1348" i="1"/>
  <c r="K1348" i="1"/>
  <c r="P1348" i="1"/>
  <c r="O1348" i="1"/>
  <c r="N1348" i="1"/>
  <c r="M1348" i="1"/>
  <c r="L1348" i="1"/>
  <c r="B1349" i="1"/>
  <c r="K1349" i="1"/>
  <c r="L1349" i="1"/>
  <c r="M1349" i="1"/>
  <c r="J1349" i="1"/>
  <c r="O1349" i="1"/>
  <c r="Q1349" i="1"/>
  <c r="N1349" i="1"/>
  <c r="R1349" i="1"/>
  <c r="P1349" i="1"/>
  <c r="B1350" i="1"/>
  <c r="R1350" i="1"/>
  <c r="J1350" i="1"/>
  <c r="L1350" i="1"/>
  <c r="N1350" i="1"/>
  <c r="K1350" i="1"/>
  <c r="M1350" i="1"/>
  <c r="P1350" i="1"/>
  <c r="O1350" i="1"/>
  <c r="Q1350" i="1"/>
  <c r="B1351" i="1"/>
  <c r="J1351" i="1"/>
  <c r="L1351" i="1"/>
  <c r="M1351" i="1"/>
  <c r="N1351" i="1"/>
  <c r="O1351" i="1"/>
  <c r="P1351" i="1"/>
  <c r="K1351" i="1"/>
  <c r="Q1351" i="1"/>
  <c r="R1351" i="1"/>
  <c r="B1352" i="1"/>
  <c r="N1352" i="1"/>
  <c r="K1352" i="1"/>
  <c r="R1352" i="1"/>
  <c r="P1352" i="1"/>
  <c r="L1352" i="1"/>
  <c r="J1352" i="1"/>
  <c r="Q1352" i="1"/>
  <c r="O1352" i="1"/>
  <c r="M1352" i="1"/>
  <c r="B1353" i="1"/>
  <c r="N1353" i="1"/>
  <c r="K1353" i="1"/>
  <c r="Q1353" i="1"/>
  <c r="L1353" i="1"/>
  <c r="O1353" i="1"/>
  <c r="M1353" i="1"/>
  <c r="R1353" i="1"/>
  <c r="P1353" i="1"/>
  <c r="J1353" i="1"/>
  <c r="B1354" i="1"/>
  <c r="O1354" i="1"/>
  <c r="J1354" i="1"/>
  <c r="Q1354" i="1"/>
  <c r="N1354" i="1"/>
  <c r="P1354" i="1"/>
  <c r="R1354" i="1"/>
  <c r="L1354" i="1"/>
  <c r="M1354" i="1"/>
  <c r="K1354" i="1"/>
  <c r="B1355" i="1"/>
  <c r="L1355" i="1"/>
  <c r="N1355" i="1"/>
  <c r="K1355" i="1"/>
  <c r="M1355" i="1"/>
  <c r="O1355" i="1"/>
  <c r="R1355" i="1"/>
  <c r="J1355" i="1"/>
  <c r="P1355" i="1"/>
  <c r="Q1355" i="1"/>
  <c r="B1356" i="1"/>
  <c r="M1356" i="1"/>
  <c r="O1356" i="1"/>
  <c r="L1356" i="1"/>
  <c r="P1356" i="1"/>
  <c r="J1356" i="1"/>
  <c r="R1356" i="1"/>
  <c r="Q1356" i="1"/>
  <c r="K1356" i="1"/>
  <c r="N1356" i="1"/>
  <c r="B1357" i="1"/>
  <c r="R1357" i="1"/>
  <c r="Q1357" i="1"/>
  <c r="P1357" i="1"/>
  <c r="N1357" i="1"/>
  <c r="M1357" i="1"/>
  <c r="L1357" i="1"/>
  <c r="K1357" i="1"/>
  <c r="O1357" i="1"/>
  <c r="J1357" i="1"/>
  <c r="B1358" i="1"/>
  <c r="N1358" i="1"/>
  <c r="M1358" i="1"/>
  <c r="L1358" i="1"/>
  <c r="K1358" i="1"/>
  <c r="J1358" i="1"/>
  <c r="R1358" i="1"/>
  <c r="Q1358" i="1"/>
  <c r="P1358" i="1"/>
  <c r="O1358" i="1"/>
  <c r="B1359" i="1"/>
  <c r="R1359" i="1"/>
  <c r="Q1359" i="1"/>
  <c r="P1359" i="1"/>
  <c r="O1359" i="1"/>
  <c r="N1359" i="1"/>
  <c r="M1359" i="1"/>
  <c r="L1359" i="1"/>
  <c r="K1359" i="1"/>
  <c r="J1359" i="1"/>
  <c r="B1360" i="1"/>
  <c r="N1360" i="1"/>
  <c r="M1360" i="1"/>
  <c r="L1360" i="1"/>
  <c r="K1360" i="1"/>
  <c r="J1360" i="1"/>
  <c r="O1360" i="1"/>
  <c r="P1360" i="1"/>
  <c r="Q1360" i="1"/>
  <c r="R1360" i="1"/>
  <c r="B1361" i="1"/>
  <c r="P1361" i="1"/>
  <c r="M1361" i="1"/>
  <c r="Q1361" i="1"/>
  <c r="R1361" i="1"/>
  <c r="J1361" i="1"/>
  <c r="K1361" i="1"/>
  <c r="L1361" i="1"/>
  <c r="N1361" i="1"/>
  <c r="O1361" i="1"/>
  <c r="B1362" i="1"/>
  <c r="R1362" i="1"/>
  <c r="M1362" i="1"/>
  <c r="P1362" i="1"/>
  <c r="K1362" i="1"/>
  <c r="Q1362" i="1"/>
  <c r="O1362" i="1"/>
  <c r="N1362" i="1"/>
  <c r="L1362" i="1"/>
  <c r="J1362" i="1"/>
  <c r="B1363" i="1"/>
  <c r="J1363" i="1"/>
  <c r="R1363" i="1"/>
  <c r="K1363" i="1"/>
  <c r="Q1363" i="1"/>
  <c r="P1363" i="1"/>
  <c r="O1363" i="1"/>
  <c r="N1363" i="1"/>
  <c r="L1363" i="1"/>
  <c r="M1363" i="1"/>
  <c r="B1364" i="1"/>
  <c r="O1364" i="1"/>
  <c r="P1364" i="1"/>
  <c r="Q1364" i="1"/>
  <c r="M1364" i="1"/>
  <c r="R1364" i="1"/>
  <c r="L1364" i="1"/>
  <c r="K1364" i="1"/>
  <c r="J1364" i="1"/>
  <c r="N1364" i="1"/>
  <c r="B1365" i="1"/>
  <c r="K1365" i="1"/>
  <c r="L1365" i="1"/>
  <c r="M1365" i="1"/>
  <c r="N1365" i="1"/>
  <c r="O1365" i="1"/>
  <c r="P1365" i="1"/>
  <c r="Q1365" i="1"/>
  <c r="R1365" i="1"/>
  <c r="J1365" i="1"/>
  <c r="B1366" i="1"/>
  <c r="L1366" i="1"/>
  <c r="M1366" i="1"/>
  <c r="J1366" i="1"/>
  <c r="N1366" i="1"/>
  <c r="O1366" i="1"/>
  <c r="P1366" i="1"/>
  <c r="Q1366" i="1"/>
  <c r="R1366" i="1"/>
  <c r="K1366" i="1"/>
  <c r="B1367" i="1"/>
  <c r="M1367" i="1"/>
  <c r="J1367" i="1"/>
  <c r="K1367" i="1"/>
  <c r="L1367" i="1"/>
  <c r="O1367" i="1"/>
  <c r="N1367" i="1"/>
  <c r="P1367" i="1"/>
  <c r="Q1367" i="1"/>
  <c r="R1367" i="1"/>
  <c r="B1368" i="1"/>
  <c r="K1368" i="1"/>
  <c r="L1368" i="1"/>
  <c r="M1368" i="1"/>
  <c r="N1368" i="1"/>
  <c r="O1368" i="1"/>
  <c r="P1368" i="1"/>
  <c r="Q1368" i="1"/>
  <c r="R1368" i="1"/>
  <c r="J1368" i="1"/>
  <c r="B1369" i="1"/>
  <c r="L1369" i="1"/>
  <c r="R1369" i="1"/>
  <c r="M1369" i="1"/>
  <c r="N1369" i="1"/>
  <c r="O1369" i="1"/>
  <c r="P1369" i="1"/>
  <c r="Q1369" i="1"/>
  <c r="K1369" i="1"/>
  <c r="J1369" i="1"/>
  <c r="B1370" i="1"/>
  <c r="K1370" i="1"/>
  <c r="J1370" i="1"/>
  <c r="R1370" i="1"/>
  <c r="L1370" i="1"/>
  <c r="Q1370" i="1"/>
  <c r="P1370" i="1"/>
  <c r="O1370" i="1"/>
  <c r="N1370" i="1"/>
  <c r="M1370" i="1"/>
  <c r="B1371" i="1"/>
  <c r="R1371" i="1"/>
  <c r="Q1371" i="1"/>
  <c r="P1371" i="1"/>
  <c r="N1371" i="1"/>
  <c r="M1371" i="1"/>
  <c r="L1371" i="1"/>
  <c r="K1371" i="1"/>
  <c r="J1371" i="1"/>
  <c r="O1371" i="1"/>
  <c r="B1372" i="1"/>
  <c r="O1372" i="1"/>
  <c r="P1372" i="1"/>
  <c r="Q1372" i="1"/>
  <c r="R1372" i="1"/>
  <c r="N1372" i="1"/>
  <c r="M1372" i="1"/>
  <c r="L1372" i="1"/>
  <c r="K1372" i="1"/>
  <c r="J1372" i="1"/>
  <c r="B1373" i="1"/>
  <c r="L1373" i="1"/>
  <c r="N1373" i="1"/>
  <c r="O1373" i="1"/>
  <c r="P1373" i="1"/>
  <c r="Q1373" i="1"/>
  <c r="R1373" i="1"/>
  <c r="M1373" i="1"/>
  <c r="J1373" i="1"/>
  <c r="K1373" i="1"/>
  <c r="B1374" i="1"/>
  <c r="Q1374" i="1"/>
  <c r="R1374" i="1"/>
  <c r="K1374" i="1"/>
  <c r="L1374" i="1"/>
  <c r="M1374" i="1"/>
  <c r="N1374" i="1"/>
  <c r="O1374" i="1"/>
  <c r="P1374" i="1"/>
  <c r="J1374" i="1"/>
  <c r="B1375" i="1"/>
  <c r="J1375" i="1"/>
  <c r="L1375" i="1"/>
  <c r="K1375" i="1"/>
  <c r="M1375" i="1"/>
  <c r="N1375" i="1"/>
  <c r="O1375" i="1"/>
  <c r="P1375" i="1"/>
  <c r="Q1375" i="1"/>
  <c r="R1375" i="1"/>
  <c r="B1376" i="1"/>
  <c r="P1376" i="1"/>
  <c r="Q1376" i="1"/>
  <c r="R1376" i="1"/>
  <c r="J1376" i="1"/>
  <c r="K1376" i="1"/>
  <c r="L1376" i="1"/>
  <c r="M1376" i="1"/>
  <c r="N1376" i="1"/>
  <c r="O1376" i="1"/>
  <c r="B1377" i="1"/>
  <c r="P1377" i="1"/>
  <c r="Q1377" i="1"/>
  <c r="R1377" i="1"/>
  <c r="J1377" i="1"/>
  <c r="K1377" i="1"/>
  <c r="L1377" i="1"/>
  <c r="M1377" i="1"/>
  <c r="N1377" i="1"/>
  <c r="O1377" i="1"/>
  <c r="B1378" i="1"/>
  <c r="K1378" i="1"/>
  <c r="L1378" i="1"/>
  <c r="N1378" i="1"/>
  <c r="O1378" i="1"/>
  <c r="P1378" i="1"/>
  <c r="M1378" i="1"/>
  <c r="Q1378" i="1"/>
  <c r="R1378" i="1"/>
  <c r="J1378" i="1"/>
  <c r="B1379" i="1"/>
  <c r="O1379" i="1"/>
  <c r="R1379" i="1"/>
  <c r="Q1379" i="1"/>
  <c r="P1379" i="1"/>
  <c r="J1379" i="1"/>
  <c r="K1379" i="1"/>
  <c r="L1379" i="1"/>
  <c r="M1379" i="1"/>
  <c r="N1379" i="1"/>
  <c r="B1380" i="1"/>
  <c r="M1380" i="1"/>
  <c r="J1380" i="1"/>
  <c r="K1380" i="1"/>
  <c r="L1380" i="1"/>
  <c r="Q1380" i="1"/>
  <c r="N1380" i="1"/>
  <c r="O1380" i="1"/>
  <c r="P1380" i="1"/>
  <c r="R1380" i="1"/>
  <c r="B1381" i="1"/>
  <c r="K1381" i="1"/>
  <c r="O1381" i="1"/>
  <c r="P1381" i="1"/>
  <c r="Q1381" i="1"/>
  <c r="J1381" i="1"/>
  <c r="L1381" i="1"/>
  <c r="M1381" i="1"/>
  <c r="N1381" i="1"/>
  <c r="R1381" i="1"/>
  <c r="B1382" i="1"/>
  <c r="O1382" i="1"/>
  <c r="R1382" i="1"/>
  <c r="Q1382" i="1"/>
  <c r="P1382" i="1"/>
  <c r="N1382" i="1"/>
  <c r="M1382" i="1"/>
  <c r="L1382" i="1"/>
  <c r="K1382" i="1"/>
  <c r="J1382" i="1"/>
  <c r="B1383" i="1"/>
  <c r="M1383" i="1"/>
  <c r="N1383" i="1"/>
  <c r="O1383" i="1"/>
  <c r="P1383" i="1"/>
  <c r="Q1383" i="1"/>
  <c r="R1383" i="1"/>
  <c r="K1383" i="1"/>
  <c r="J1383" i="1"/>
  <c r="L1383" i="1"/>
  <c r="B1384" i="1"/>
  <c r="J1384" i="1"/>
  <c r="K1384" i="1"/>
  <c r="L1384" i="1"/>
  <c r="N1384" i="1"/>
  <c r="O1384" i="1"/>
  <c r="Q1384" i="1"/>
  <c r="P1384" i="1"/>
  <c r="R1384" i="1"/>
  <c r="M1384" i="1"/>
  <c r="B1385" i="1"/>
  <c r="R1385" i="1"/>
  <c r="N1385" i="1"/>
  <c r="J1385" i="1"/>
  <c r="K1385" i="1"/>
  <c r="L1385" i="1"/>
  <c r="M1385" i="1"/>
  <c r="O1385" i="1"/>
  <c r="P1385" i="1"/>
  <c r="Q1385" i="1"/>
  <c r="B1386" i="1"/>
  <c r="R1386" i="1"/>
  <c r="L1386" i="1"/>
  <c r="J1386" i="1"/>
  <c r="K1386" i="1"/>
  <c r="M1386" i="1"/>
  <c r="N1386" i="1"/>
  <c r="O1386" i="1"/>
  <c r="P1386" i="1"/>
  <c r="Q1386" i="1"/>
  <c r="B1387" i="1"/>
  <c r="R1387" i="1"/>
  <c r="J1387" i="1"/>
  <c r="Q1387" i="1"/>
  <c r="L1387" i="1"/>
  <c r="K1387" i="1"/>
  <c r="M1387" i="1"/>
  <c r="N1387" i="1"/>
  <c r="O1387" i="1"/>
  <c r="P1387" i="1"/>
  <c r="B1388" i="1"/>
  <c r="R1388" i="1"/>
  <c r="Q1388" i="1"/>
  <c r="P1388" i="1"/>
  <c r="O1388" i="1"/>
  <c r="N1388" i="1"/>
  <c r="L1388" i="1"/>
  <c r="K1388" i="1"/>
  <c r="M1388" i="1"/>
  <c r="J1388" i="1"/>
  <c r="B1389" i="1"/>
  <c r="M1389" i="1"/>
  <c r="R1389" i="1"/>
  <c r="O1389" i="1"/>
  <c r="J1389" i="1"/>
  <c r="K1389" i="1"/>
  <c r="L1389" i="1"/>
  <c r="Q1389" i="1"/>
  <c r="N1389" i="1"/>
  <c r="P1389" i="1"/>
  <c r="B1390" i="1"/>
  <c r="M1390" i="1"/>
  <c r="N1390" i="1"/>
  <c r="O1390" i="1"/>
  <c r="P1390" i="1"/>
  <c r="Q1390" i="1"/>
  <c r="R1390" i="1"/>
  <c r="K1390" i="1"/>
  <c r="J1390" i="1"/>
  <c r="L1390" i="1"/>
  <c r="B1391" i="1"/>
  <c r="J1391" i="1"/>
  <c r="O1391" i="1"/>
  <c r="N1391" i="1"/>
  <c r="M1391" i="1"/>
  <c r="L1391" i="1"/>
  <c r="K1391" i="1"/>
  <c r="P1391" i="1"/>
  <c r="R1391" i="1"/>
  <c r="Q1391" i="1"/>
  <c r="B1392" i="1"/>
  <c r="J1392" i="1"/>
  <c r="K1392" i="1"/>
  <c r="L1392" i="1"/>
  <c r="M1392" i="1"/>
  <c r="N1392" i="1"/>
  <c r="O1392" i="1"/>
  <c r="P1392" i="1"/>
  <c r="Q1392" i="1"/>
  <c r="R1392" i="1"/>
  <c r="B1393" i="1"/>
  <c r="K1393" i="1"/>
  <c r="L1393" i="1"/>
  <c r="J1393" i="1"/>
  <c r="M1393" i="1"/>
  <c r="N1393" i="1"/>
  <c r="O1393" i="1"/>
  <c r="P1393" i="1"/>
  <c r="Q1393" i="1"/>
  <c r="R1393" i="1"/>
  <c r="B1394" i="1"/>
  <c r="N1394" i="1"/>
  <c r="O1394" i="1"/>
  <c r="P1394" i="1"/>
  <c r="Q1394" i="1"/>
  <c r="R1394" i="1"/>
  <c r="M1394" i="1"/>
  <c r="J1394" i="1"/>
  <c r="K1394" i="1"/>
  <c r="L1394" i="1"/>
  <c r="B1395" i="1"/>
  <c r="N1395" i="1"/>
  <c r="O1395" i="1"/>
  <c r="M1395" i="1"/>
  <c r="Q1395" i="1"/>
  <c r="P1395" i="1"/>
  <c r="L1395" i="1"/>
  <c r="K1395" i="1"/>
  <c r="J1395" i="1"/>
  <c r="R1395" i="1"/>
  <c r="B1396" i="1"/>
  <c r="J1396" i="1"/>
  <c r="P1396" i="1"/>
  <c r="N1396" i="1"/>
  <c r="M1396" i="1"/>
  <c r="K1396" i="1"/>
  <c r="O1396" i="1"/>
  <c r="L1396" i="1"/>
  <c r="R1396" i="1"/>
  <c r="Q1396" i="1"/>
  <c r="B1397" i="1"/>
  <c r="O1397" i="1"/>
  <c r="P1397" i="1"/>
  <c r="Q1397" i="1"/>
  <c r="R1397" i="1"/>
  <c r="M1397" i="1"/>
  <c r="J1397" i="1"/>
  <c r="K1397" i="1"/>
  <c r="L1397" i="1"/>
  <c r="N1397" i="1"/>
  <c r="B1398" i="1"/>
  <c r="R1398" i="1"/>
  <c r="Q1398" i="1"/>
  <c r="P1398" i="1"/>
  <c r="O1398" i="1"/>
  <c r="N1398" i="1"/>
  <c r="J1398" i="1"/>
  <c r="K1398" i="1"/>
  <c r="L1398" i="1"/>
  <c r="M1398" i="1"/>
  <c r="B1399" i="1"/>
  <c r="M1399" i="1"/>
  <c r="L1399" i="1"/>
  <c r="K1399" i="1"/>
  <c r="J1399" i="1"/>
  <c r="O1399" i="1"/>
  <c r="P1399" i="1"/>
  <c r="Q1399" i="1"/>
  <c r="R1399" i="1"/>
  <c r="N1399" i="1"/>
  <c r="B1400" i="1"/>
  <c r="O1400" i="1"/>
  <c r="R1400" i="1"/>
  <c r="Q1400" i="1"/>
  <c r="P1400" i="1"/>
  <c r="N1400" i="1"/>
  <c r="M1400" i="1"/>
  <c r="J1400" i="1"/>
  <c r="K1400" i="1"/>
  <c r="L1400" i="1"/>
  <c r="F140" i="8"/>
  <c r="F135" i="8"/>
  <c r="F133" i="8"/>
  <c r="A277" i="1"/>
  <c r="B277" i="1"/>
  <c r="A330" i="1"/>
  <c r="B330" i="1"/>
  <c r="J355" i="1"/>
  <c r="B355" i="1"/>
  <c r="A380" i="1"/>
  <c r="B380" i="1"/>
  <c r="A405" i="1"/>
  <c r="B405" i="1"/>
  <c r="A429" i="1"/>
  <c r="B429" i="1"/>
  <c r="M477" i="1"/>
  <c r="B477" i="1"/>
  <c r="A529" i="1"/>
  <c r="B529" i="1"/>
  <c r="A1394" i="1"/>
  <c r="A1354" i="1"/>
  <c r="A1306" i="1"/>
  <c r="A1258" i="1"/>
  <c r="A1234" i="1"/>
  <c r="O1202" i="1"/>
  <c r="P1202" i="1"/>
  <c r="Q1202" i="1"/>
  <c r="J1202" i="1"/>
  <c r="R1202" i="1"/>
  <c r="L1202" i="1"/>
  <c r="M1202" i="1"/>
  <c r="K1202" i="1"/>
  <c r="N1202" i="1"/>
  <c r="A1202" i="1"/>
  <c r="A1361" i="1"/>
  <c r="A1297" i="1"/>
  <c r="A1400" i="1"/>
  <c r="A1392" i="1"/>
  <c r="A1384" i="1"/>
  <c r="A1376" i="1"/>
  <c r="A1368" i="1"/>
  <c r="A1360" i="1"/>
  <c r="A1352" i="1"/>
  <c r="A1344" i="1"/>
  <c r="A1336" i="1"/>
  <c r="A1328" i="1"/>
  <c r="A1320" i="1"/>
  <c r="A1312" i="1"/>
  <c r="A1304" i="1"/>
  <c r="A1296" i="1"/>
  <c r="A1288" i="1"/>
  <c r="A1280" i="1"/>
  <c r="A1272" i="1"/>
  <c r="A1264" i="1"/>
  <c r="A1256" i="1"/>
  <c r="A1248" i="1"/>
  <c r="A1240" i="1"/>
  <c r="A1232" i="1"/>
  <c r="A1224" i="1"/>
  <c r="A1216" i="1"/>
  <c r="A1208" i="1"/>
  <c r="K2787" i="1"/>
  <c r="A1386" i="1"/>
  <c r="A1346" i="1"/>
  <c r="A1298" i="1"/>
  <c r="A1266" i="1"/>
  <c r="A1218" i="1"/>
  <c r="A1377" i="1"/>
  <c r="A1321" i="1"/>
  <c r="A1289" i="1"/>
  <c r="A1257" i="1"/>
  <c r="A1391" i="1"/>
  <c r="A1367" i="1"/>
  <c r="A1335" i="1"/>
  <c r="A1295" i="1"/>
  <c r="A1398" i="1"/>
  <c r="A1390" i="1"/>
  <c r="A1382" i="1"/>
  <c r="A1374" i="1"/>
  <c r="A1366" i="1"/>
  <c r="A1358" i="1"/>
  <c r="A1350" i="1"/>
  <c r="A1342" i="1"/>
  <c r="A1334" i="1"/>
  <c r="A1326" i="1"/>
  <c r="A1318" i="1"/>
  <c r="A1310" i="1"/>
  <c r="A1302" i="1"/>
  <c r="A1294" i="1"/>
  <c r="A1286" i="1"/>
  <c r="A1278" i="1"/>
  <c r="A1270" i="1"/>
  <c r="A1262" i="1"/>
  <c r="A1254" i="1"/>
  <c r="A1246" i="1"/>
  <c r="A1238" i="1"/>
  <c r="A1230" i="1"/>
  <c r="A1222" i="1"/>
  <c r="A1214" i="1"/>
  <c r="A1206" i="1"/>
  <c r="A1362" i="1"/>
  <c r="A1322" i="1"/>
  <c r="A1274" i="1"/>
  <c r="A1210" i="1"/>
  <c r="A1385" i="1"/>
  <c r="A1345" i="1"/>
  <c r="A1305" i="1"/>
  <c r="A1351" i="1"/>
  <c r="A1397" i="1"/>
  <c r="A1389" i="1"/>
  <c r="A1381" i="1"/>
  <c r="A1373" i="1"/>
  <c r="A1365" i="1"/>
  <c r="A1357" i="1"/>
  <c r="A1349" i="1"/>
  <c r="A1341" i="1"/>
  <c r="A1333" i="1"/>
  <c r="A1325" i="1"/>
  <c r="A1317" i="1"/>
  <c r="A1309" i="1"/>
  <c r="A1301" i="1"/>
  <c r="A1293" i="1"/>
  <c r="A1285" i="1"/>
  <c r="A1277" i="1"/>
  <c r="A1269" i="1"/>
  <c r="A1261" i="1"/>
  <c r="A1253" i="1"/>
  <c r="A1245" i="1"/>
  <c r="A1237" i="1"/>
  <c r="A1229" i="1"/>
  <c r="A1221" i="1"/>
  <c r="A1213" i="1"/>
  <c r="A1205" i="1"/>
  <c r="A1370" i="1"/>
  <c r="A1330" i="1"/>
  <c r="A1282" i="1"/>
  <c r="A1250" i="1"/>
  <c r="A1226" i="1"/>
  <c r="A1393" i="1"/>
  <c r="A1353" i="1"/>
  <c r="A1313" i="1"/>
  <c r="A1265" i="1"/>
  <c r="A1399" i="1"/>
  <c r="A1375" i="1"/>
  <c r="A1343" i="1"/>
  <c r="A1327" i="1"/>
  <c r="A1311" i="1"/>
  <c r="A1287" i="1"/>
  <c r="A1271" i="1"/>
  <c r="A1255" i="1"/>
  <c r="A1239" i="1"/>
  <c r="A1223" i="1"/>
  <c r="A1215" i="1"/>
  <c r="K2939" i="1"/>
  <c r="A1396" i="1"/>
  <c r="A1388" i="1"/>
  <c r="A1380" i="1"/>
  <c r="A1372" i="1"/>
  <c r="A1364" i="1"/>
  <c r="A1356" i="1"/>
  <c r="A1348" i="1"/>
  <c r="A1340" i="1"/>
  <c r="A1332" i="1"/>
  <c r="A1324" i="1"/>
  <c r="A1316" i="1"/>
  <c r="A1308" i="1"/>
  <c r="A1300" i="1"/>
  <c r="A1292" i="1"/>
  <c r="A1284" i="1"/>
  <c r="A1276" i="1"/>
  <c r="A1268" i="1"/>
  <c r="A1260" i="1"/>
  <c r="A1252" i="1"/>
  <c r="A1244" i="1"/>
  <c r="A1236" i="1"/>
  <c r="A1228" i="1"/>
  <c r="A1220" i="1"/>
  <c r="A1212" i="1"/>
  <c r="A1204" i="1"/>
  <c r="A1369" i="1"/>
  <c r="A1329" i="1"/>
  <c r="A1281" i="1"/>
  <c r="A1241" i="1"/>
  <c r="A1383" i="1"/>
  <c r="A1359" i="1"/>
  <c r="A1319" i="1"/>
  <c r="A1303" i="1"/>
  <c r="A1279" i="1"/>
  <c r="A1263" i="1"/>
  <c r="A1247" i="1"/>
  <c r="A1231" i="1"/>
  <c r="A1207" i="1"/>
  <c r="A1395" i="1"/>
  <c r="A1387" i="1"/>
  <c r="A1379" i="1"/>
  <c r="A1371" i="1"/>
  <c r="A1363" i="1"/>
  <c r="A1355" i="1"/>
  <c r="A1347" i="1"/>
  <c r="A1339" i="1"/>
  <c r="A1331" i="1"/>
  <c r="A1323" i="1"/>
  <c r="A1315" i="1"/>
  <c r="A1307" i="1"/>
  <c r="A1299" i="1"/>
  <c r="A1291" i="1"/>
  <c r="A1283" i="1"/>
  <c r="A1275" i="1"/>
  <c r="A1267" i="1"/>
  <c r="A1259" i="1"/>
  <c r="A1251" i="1"/>
  <c r="A1243" i="1"/>
  <c r="A1235" i="1"/>
  <c r="A1227" i="1"/>
  <c r="A1219" i="1"/>
  <c r="A1211" i="1"/>
  <c r="N1203" i="1"/>
  <c r="O1203" i="1"/>
  <c r="P1203" i="1"/>
  <c r="Q1203" i="1"/>
  <c r="K1203" i="1"/>
  <c r="L1203" i="1"/>
  <c r="J1203" i="1"/>
  <c r="R1203" i="1"/>
  <c r="M1203" i="1"/>
  <c r="A1203" i="1"/>
  <c r="A1314" i="1"/>
  <c r="A1378" i="1"/>
  <c r="A1338" i="1"/>
  <c r="A1290" i="1"/>
  <c r="A1242" i="1"/>
  <c r="A1337" i="1"/>
  <c r="A1273" i="1"/>
  <c r="A1249" i="1"/>
  <c r="A1233" i="1"/>
  <c r="A1225" i="1"/>
  <c r="A1217" i="1"/>
  <c r="A1209" i="1"/>
  <c r="K197" i="1"/>
  <c r="M197" i="1"/>
  <c r="N197" i="1"/>
  <c r="O197" i="1"/>
  <c r="P197" i="1"/>
  <c r="A197" i="1"/>
  <c r="L197" i="1"/>
  <c r="C198" i="1"/>
  <c r="B198" i="1" s="1"/>
  <c r="J197" i="1"/>
  <c r="Q197" i="1"/>
  <c r="R197" i="1"/>
  <c r="F134" i="8"/>
  <c r="F136" i="8"/>
  <c r="F129" i="8"/>
  <c r="F137" i="8"/>
  <c r="F130" i="8"/>
  <c r="F138" i="8"/>
  <c r="F131" i="8"/>
  <c r="F139" i="8"/>
  <c r="F132" i="8"/>
  <c r="L477" i="1"/>
  <c r="Q477" i="1"/>
  <c r="Q529" i="1"/>
  <c r="N529" i="1"/>
  <c r="M529" i="1"/>
  <c r="L529" i="1"/>
  <c r="K529" i="1"/>
  <c r="J529" i="1"/>
  <c r="P529" i="1"/>
  <c r="K477" i="1"/>
  <c r="J477" i="1"/>
  <c r="A505" i="1"/>
  <c r="N505" i="1"/>
  <c r="O505" i="1"/>
  <c r="M505" i="1"/>
  <c r="L505" i="1"/>
  <c r="K505" i="1"/>
  <c r="J505" i="1"/>
  <c r="Q505" i="1"/>
  <c r="P505" i="1"/>
  <c r="P477" i="1"/>
  <c r="A477" i="1"/>
  <c r="O477" i="1"/>
  <c r="N477" i="1"/>
  <c r="N405" i="1"/>
  <c r="A355" i="1"/>
  <c r="N429" i="1"/>
  <c r="L429" i="1"/>
  <c r="M429" i="1"/>
  <c r="K429" i="1"/>
  <c r="J429" i="1"/>
  <c r="P429" i="1"/>
  <c r="O429" i="1"/>
  <c r="L405" i="1"/>
  <c r="M405" i="1"/>
  <c r="K405" i="1"/>
  <c r="J405" i="1"/>
  <c r="P405" i="1"/>
  <c r="O405" i="1"/>
  <c r="Q380" i="1"/>
  <c r="N380" i="1"/>
  <c r="L380" i="1"/>
  <c r="M380" i="1"/>
  <c r="K380" i="1"/>
  <c r="R380" i="1"/>
  <c r="J380" i="1"/>
  <c r="P380" i="1"/>
  <c r="O380" i="1"/>
  <c r="P355" i="1"/>
  <c r="O355" i="1"/>
  <c r="N355" i="1"/>
  <c r="M355" i="1"/>
  <c r="L355" i="1"/>
  <c r="K355" i="1"/>
  <c r="Q330" i="1"/>
  <c r="N330" i="1"/>
  <c r="L330" i="1"/>
  <c r="M330" i="1"/>
  <c r="K330" i="1"/>
  <c r="R330" i="1"/>
  <c r="J330" i="1"/>
  <c r="P330" i="1"/>
  <c r="O330" i="1"/>
  <c r="Q277" i="1"/>
  <c r="N277" i="1"/>
  <c r="L277" i="1"/>
  <c r="M277" i="1"/>
  <c r="K277" i="1"/>
  <c r="R277" i="1"/>
  <c r="J277" i="1"/>
  <c r="P277" i="1"/>
  <c r="O277" i="1"/>
  <c r="C2927" i="1"/>
  <c r="C2928" i="1"/>
  <c r="C2929" i="1"/>
  <c r="C2930" i="1"/>
  <c r="C2931" i="1"/>
  <c r="C2932" i="1"/>
  <c r="C2933" i="1"/>
  <c r="C2934" i="1"/>
  <c r="C2935" i="1"/>
  <c r="C2936" i="1"/>
  <c r="C2937" i="1"/>
  <c r="C2938" i="1"/>
  <c r="C2766" i="1"/>
  <c r="C2767" i="1"/>
  <c r="C2768" i="1"/>
  <c r="C2769" i="1"/>
  <c r="C2770" i="1"/>
  <c r="C2771" i="1"/>
  <c r="C2772" i="1"/>
  <c r="C2773" i="1"/>
  <c r="C2774" i="1"/>
  <c r="C2775" i="1"/>
  <c r="C2776" i="1"/>
  <c r="C2777" i="1"/>
  <c r="C2778" i="1"/>
  <c r="C2779" i="1"/>
  <c r="C2780" i="1"/>
  <c r="C2781" i="1"/>
  <c r="C2782" i="1"/>
  <c r="C2783" i="1"/>
  <c r="C2784" i="1"/>
  <c r="C2785" i="1"/>
  <c r="C2786" i="1"/>
  <c r="C334" i="1"/>
  <c r="C335" i="1"/>
  <c r="C336" i="1"/>
  <c r="C337" i="1"/>
  <c r="C338" i="1"/>
  <c r="C339" i="1"/>
  <c r="C340" i="1"/>
  <c r="C341" i="1"/>
  <c r="B341" i="1" s="1"/>
  <c r="C342" i="1"/>
  <c r="C343" i="1"/>
  <c r="C344" i="1"/>
  <c r="C345" i="1"/>
  <c r="C346" i="1"/>
  <c r="C347" i="1"/>
  <c r="C348" i="1"/>
  <c r="C349" i="1"/>
  <c r="B349" i="1" s="1"/>
  <c r="C350" i="1"/>
  <c r="B350" i="1" s="1"/>
  <c r="C351" i="1"/>
  <c r="C352" i="1"/>
  <c r="C353" i="1"/>
  <c r="C354" i="1"/>
  <c r="C508" i="1"/>
  <c r="C509" i="1"/>
  <c r="C510" i="1"/>
  <c r="C511" i="1"/>
  <c r="C512" i="1"/>
  <c r="C513" i="1"/>
  <c r="C514" i="1"/>
  <c r="B514" i="1" s="1"/>
  <c r="C515" i="1"/>
  <c r="B515" i="1" s="1"/>
  <c r="C516" i="1"/>
  <c r="C517" i="1"/>
  <c r="C518" i="1"/>
  <c r="B518" i="1" s="1"/>
  <c r="C519" i="1"/>
  <c r="C520" i="1"/>
  <c r="C521" i="1"/>
  <c r="C522" i="1"/>
  <c r="B522" i="1" s="1"/>
  <c r="C523" i="1"/>
  <c r="B523" i="1" s="1"/>
  <c r="C524" i="1"/>
  <c r="B524" i="1" s="1"/>
  <c r="C525" i="1"/>
  <c r="C526" i="1"/>
  <c r="C527" i="1"/>
  <c r="C528" i="1"/>
  <c r="C507" i="1"/>
  <c r="B507" i="1" s="1"/>
  <c r="C484" i="1"/>
  <c r="C485" i="1"/>
  <c r="C486" i="1"/>
  <c r="C487" i="1"/>
  <c r="C488" i="1"/>
  <c r="C489" i="1"/>
  <c r="C490" i="1"/>
  <c r="B490" i="1" s="1"/>
  <c r="C491" i="1"/>
  <c r="C492" i="1"/>
  <c r="B492" i="1" s="1"/>
  <c r="C493" i="1"/>
  <c r="B493" i="1" s="1"/>
  <c r="C494" i="1"/>
  <c r="B494" i="1" s="1"/>
  <c r="C495" i="1"/>
  <c r="C496" i="1"/>
  <c r="C497" i="1"/>
  <c r="C498" i="1"/>
  <c r="B498" i="1" s="1"/>
  <c r="C499" i="1"/>
  <c r="C500" i="1"/>
  <c r="B500" i="1" s="1"/>
  <c r="C501" i="1"/>
  <c r="B501" i="1" s="1"/>
  <c r="C502" i="1"/>
  <c r="C503" i="1"/>
  <c r="C504" i="1"/>
  <c r="C476" i="1"/>
  <c r="R478" i="1"/>
  <c r="Q478" i="1"/>
  <c r="P478" i="1"/>
  <c r="O478" i="1"/>
  <c r="N478" i="1"/>
  <c r="M478" i="1"/>
  <c r="L478" i="1"/>
  <c r="K478" i="1"/>
  <c r="J478" i="1"/>
  <c r="A478" i="1"/>
  <c r="A495" i="1" l="1"/>
  <c r="B495" i="1"/>
  <c r="A519" i="1"/>
  <c r="B519" i="1"/>
  <c r="A344" i="1"/>
  <c r="B344" i="1"/>
  <c r="A334" i="1"/>
  <c r="B334" i="1"/>
  <c r="A351" i="1"/>
  <c r="B351" i="1"/>
  <c r="A526" i="1"/>
  <c r="B526" i="1"/>
  <c r="A497" i="1"/>
  <c r="B497" i="1"/>
  <c r="A346" i="1"/>
  <c r="B346" i="1"/>
  <c r="A520" i="1"/>
  <c r="B520" i="1"/>
  <c r="A342" i="1"/>
  <c r="B342" i="1"/>
  <c r="A516" i="1"/>
  <c r="B516" i="1"/>
  <c r="A485" i="1"/>
  <c r="B485" i="1"/>
  <c r="A509" i="1"/>
  <c r="B509" i="1"/>
  <c r="A484" i="1"/>
  <c r="B484" i="1"/>
  <c r="A504" i="1"/>
  <c r="B504" i="1"/>
  <c r="A528" i="1"/>
  <c r="B528" i="1"/>
  <c r="A353" i="1"/>
  <c r="B353" i="1"/>
  <c r="A527" i="1"/>
  <c r="B527" i="1"/>
  <c r="A343" i="1"/>
  <c r="B343" i="1"/>
  <c r="A517" i="1"/>
  <c r="B517" i="1"/>
  <c r="A491" i="1"/>
  <c r="B491" i="1"/>
  <c r="L340" i="1"/>
  <c r="B340" i="1"/>
  <c r="A476" i="1"/>
  <c r="B476" i="1"/>
  <c r="A502" i="1"/>
  <c r="B502" i="1"/>
  <c r="A499" i="1"/>
  <c r="B499" i="1"/>
  <c r="M339" i="1"/>
  <c r="B339" i="1"/>
  <c r="L348" i="1"/>
  <c r="B348" i="1"/>
  <c r="M347" i="1"/>
  <c r="B347" i="1"/>
  <c r="A489" i="1"/>
  <c r="B489" i="1"/>
  <c r="M513" i="1"/>
  <c r="B513" i="1"/>
  <c r="A338" i="1"/>
  <c r="B338" i="1"/>
  <c r="A508" i="1"/>
  <c r="B508" i="1"/>
  <c r="A503" i="1"/>
  <c r="B503" i="1"/>
  <c r="A525" i="1"/>
  <c r="B525" i="1"/>
  <c r="A496" i="1"/>
  <c r="B496" i="1"/>
  <c r="A488" i="1"/>
  <c r="B488" i="1"/>
  <c r="A512" i="1"/>
  <c r="B512" i="1"/>
  <c r="A337" i="1"/>
  <c r="B337" i="1"/>
  <c r="A354" i="1"/>
  <c r="B354" i="1"/>
  <c r="A352" i="1"/>
  <c r="B352" i="1"/>
  <c r="M521" i="1"/>
  <c r="B521" i="1"/>
  <c r="A345" i="1"/>
  <c r="B345" i="1"/>
  <c r="A487" i="1"/>
  <c r="B487" i="1"/>
  <c r="A511" i="1"/>
  <c r="B511" i="1"/>
  <c r="A336" i="1"/>
  <c r="B336" i="1"/>
  <c r="A486" i="1"/>
  <c r="B486" i="1"/>
  <c r="P510" i="1"/>
  <c r="B510" i="1"/>
  <c r="A335" i="1"/>
  <c r="B335" i="1"/>
  <c r="K2785" i="1"/>
  <c r="K2777" i="1"/>
  <c r="K2769" i="1"/>
  <c r="K2934" i="1"/>
  <c r="K2784" i="1"/>
  <c r="K2776" i="1"/>
  <c r="K2768" i="1"/>
  <c r="K2933" i="1"/>
  <c r="K2783" i="1"/>
  <c r="K2775" i="1"/>
  <c r="K2767" i="1"/>
  <c r="K2932" i="1"/>
  <c r="K2782" i="1"/>
  <c r="K2774" i="1"/>
  <c r="K2766" i="1"/>
  <c r="K2931" i="1"/>
  <c r="K2781" i="1"/>
  <c r="K2773" i="1"/>
  <c r="K2938" i="1"/>
  <c r="K2930" i="1"/>
  <c r="K2780" i="1"/>
  <c r="K2772" i="1"/>
  <c r="K2937" i="1"/>
  <c r="K2929" i="1"/>
  <c r="K2779" i="1"/>
  <c r="K2771" i="1"/>
  <c r="K2936" i="1"/>
  <c r="K2928" i="1"/>
  <c r="K2786" i="1"/>
  <c r="K2778" i="1"/>
  <c r="K2770" i="1"/>
  <c r="K2935" i="1"/>
  <c r="K2927" i="1"/>
  <c r="M198" i="1"/>
  <c r="N198" i="1"/>
  <c r="O198" i="1"/>
  <c r="J198" i="1"/>
  <c r="P198" i="1"/>
  <c r="L198" i="1"/>
  <c r="K198" i="1"/>
  <c r="Q198" i="1"/>
  <c r="A198" i="1"/>
  <c r="R198" i="1"/>
  <c r="C199" i="1"/>
  <c r="B199" i="1" s="1"/>
  <c r="A510" i="1"/>
  <c r="R514" i="1"/>
  <c r="L512" i="1"/>
  <c r="L353" i="1"/>
  <c r="N510" i="1"/>
  <c r="P341" i="1"/>
  <c r="Q340" i="1"/>
  <c r="N335" i="1"/>
  <c r="A348" i="1"/>
  <c r="R347" i="1"/>
  <c r="R339" i="1"/>
  <c r="M527" i="1"/>
  <c r="J347" i="1"/>
  <c r="J339" i="1"/>
  <c r="P349" i="1"/>
  <c r="K522" i="1"/>
  <c r="A340" i="1"/>
  <c r="K354" i="1"/>
  <c r="K346" i="1"/>
  <c r="K338" i="1"/>
  <c r="Q348" i="1"/>
  <c r="M520" i="1"/>
  <c r="L345" i="1"/>
  <c r="L337" i="1"/>
  <c r="P516" i="1"/>
  <c r="N351" i="1"/>
  <c r="M344" i="1"/>
  <c r="M336" i="1"/>
  <c r="O350" i="1"/>
  <c r="O342" i="1"/>
  <c r="M354" i="1"/>
  <c r="N353" i="1"/>
  <c r="O352" i="1"/>
  <c r="P351" i="1"/>
  <c r="Q350" i="1"/>
  <c r="R349" i="1"/>
  <c r="J349" i="1"/>
  <c r="K348" i="1"/>
  <c r="L347" i="1"/>
  <c r="M346" i="1"/>
  <c r="N345" i="1"/>
  <c r="O344" i="1"/>
  <c r="P343" i="1"/>
  <c r="Q342" i="1"/>
  <c r="R341" i="1"/>
  <c r="J341" i="1"/>
  <c r="K340" i="1"/>
  <c r="L339" i="1"/>
  <c r="M338" i="1"/>
  <c r="N337" i="1"/>
  <c r="O336" i="1"/>
  <c r="P335" i="1"/>
  <c r="Q334" i="1"/>
  <c r="N527" i="1"/>
  <c r="R515" i="1"/>
  <c r="L354" i="1"/>
  <c r="M353" i="1"/>
  <c r="N352" i="1"/>
  <c r="O351" i="1"/>
  <c r="P350" i="1"/>
  <c r="Q349" i="1"/>
  <c r="R348" i="1"/>
  <c r="J348" i="1"/>
  <c r="K347" i="1"/>
  <c r="L346" i="1"/>
  <c r="M345" i="1"/>
  <c r="N344" i="1"/>
  <c r="O343" i="1"/>
  <c r="P342" i="1"/>
  <c r="Q341" i="1"/>
  <c r="R340" i="1"/>
  <c r="J340" i="1"/>
  <c r="K339" i="1"/>
  <c r="L338" i="1"/>
  <c r="M337" i="1"/>
  <c r="N336" i="1"/>
  <c r="O335" i="1"/>
  <c r="P334" i="1"/>
  <c r="O334" i="1"/>
  <c r="R522" i="1"/>
  <c r="K514" i="1"/>
  <c r="A339" i="1"/>
  <c r="R354" i="1"/>
  <c r="J354" i="1"/>
  <c r="K353" i="1"/>
  <c r="L352" i="1"/>
  <c r="M351" i="1"/>
  <c r="N350" i="1"/>
  <c r="O349" i="1"/>
  <c r="P348" i="1"/>
  <c r="Q347" i="1"/>
  <c r="R346" i="1"/>
  <c r="J346" i="1"/>
  <c r="K345" i="1"/>
  <c r="L344" i="1"/>
  <c r="M343" i="1"/>
  <c r="N342" i="1"/>
  <c r="O341" i="1"/>
  <c r="P340" i="1"/>
  <c r="Q339" i="1"/>
  <c r="R338" i="1"/>
  <c r="J338" i="1"/>
  <c r="K337" i="1"/>
  <c r="L336" i="1"/>
  <c r="M335" i="1"/>
  <c r="N334" i="1"/>
  <c r="N343" i="1"/>
  <c r="Q354" i="1"/>
  <c r="R353" i="1"/>
  <c r="J353" i="1"/>
  <c r="K352" i="1"/>
  <c r="L351" i="1"/>
  <c r="M350" i="1"/>
  <c r="N349" i="1"/>
  <c r="O348" i="1"/>
  <c r="P347" i="1"/>
  <c r="Q346" i="1"/>
  <c r="R345" i="1"/>
  <c r="J345" i="1"/>
  <c r="K344" i="1"/>
  <c r="L343" i="1"/>
  <c r="M342" i="1"/>
  <c r="N341" i="1"/>
  <c r="O340" i="1"/>
  <c r="P339" i="1"/>
  <c r="Q338" i="1"/>
  <c r="R337" i="1"/>
  <c r="J337" i="1"/>
  <c r="K336" i="1"/>
  <c r="L335" i="1"/>
  <c r="M334" i="1"/>
  <c r="M352" i="1"/>
  <c r="K521" i="1"/>
  <c r="N511" i="1"/>
  <c r="A350" i="1"/>
  <c r="A347" i="1"/>
  <c r="A341" i="1"/>
  <c r="P354" i="1"/>
  <c r="Q353" i="1"/>
  <c r="R352" i="1"/>
  <c r="J352" i="1"/>
  <c r="K351" i="1"/>
  <c r="L350" i="1"/>
  <c r="M349" i="1"/>
  <c r="N348" i="1"/>
  <c r="O347" i="1"/>
  <c r="P346" i="1"/>
  <c r="Q345" i="1"/>
  <c r="R344" i="1"/>
  <c r="J344" i="1"/>
  <c r="K343" i="1"/>
  <c r="L342" i="1"/>
  <c r="M341" i="1"/>
  <c r="N340" i="1"/>
  <c r="O339" i="1"/>
  <c r="P338" i="1"/>
  <c r="Q337" i="1"/>
  <c r="R336" i="1"/>
  <c r="J336" i="1"/>
  <c r="K335" i="1"/>
  <c r="L334" i="1"/>
  <c r="O354" i="1"/>
  <c r="P353" i="1"/>
  <c r="Q352" i="1"/>
  <c r="R351" i="1"/>
  <c r="J351" i="1"/>
  <c r="K350" i="1"/>
  <c r="L349" i="1"/>
  <c r="M348" i="1"/>
  <c r="N347" i="1"/>
  <c r="O346" i="1"/>
  <c r="P345" i="1"/>
  <c r="Q344" i="1"/>
  <c r="R343" i="1"/>
  <c r="J343" i="1"/>
  <c r="K342" i="1"/>
  <c r="L341" i="1"/>
  <c r="M340" i="1"/>
  <c r="N339" i="1"/>
  <c r="O338" i="1"/>
  <c r="P337" i="1"/>
  <c r="Q336" i="1"/>
  <c r="R335" i="1"/>
  <c r="J335" i="1"/>
  <c r="K334" i="1"/>
  <c r="N518" i="1"/>
  <c r="A349" i="1"/>
  <c r="N354" i="1"/>
  <c r="O353" i="1"/>
  <c r="P352" i="1"/>
  <c r="Q351" i="1"/>
  <c r="R350" i="1"/>
  <c r="J350" i="1"/>
  <c r="K349" i="1"/>
  <c r="N346" i="1"/>
  <c r="O345" i="1"/>
  <c r="P344" i="1"/>
  <c r="Q343" i="1"/>
  <c r="R342" i="1"/>
  <c r="J342" i="1"/>
  <c r="K341" i="1"/>
  <c r="N338" i="1"/>
  <c r="O337" i="1"/>
  <c r="P336" i="1"/>
  <c r="Q335" i="1"/>
  <c r="R334" i="1"/>
  <c r="J334"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K513" i="1"/>
  <c r="A514" i="1"/>
  <c r="N528" i="1"/>
  <c r="P526" i="1"/>
  <c r="Q525" i="1"/>
  <c r="R524" i="1"/>
  <c r="J524" i="1"/>
  <c r="K523" i="1"/>
  <c r="L522" i="1"/>
  <c r="N520" i="1"/>
  <c r="P518" i="1"/>
  <c r="Q517" i="1"/>
  <c r="R516" i="1"/>
  <c r="J516" i="1"/>
  <c r="K515" i="1"/>
  <c r="L514" i="1"/>
  <c r="N512" i="1"/>
  <c r="Q509" i="1"/>
  <c r="R508" i="1"/>
  <c r="J508" i="1"/>
  <c r="A524" i="1"/>
  <c r="A523" i="1"/>
  <c r="A515" i="1"/>
  <c r="A518" i="1"/>
  <c r="N476" i="1"/>
  <c r="M476" i="1"/>
  <c r="L476" i="1"/>
  <c r="A490" i="1"/>
  <c r="J476" i="1"/>
  <c r="R476" i="1"/>
  <c r="A498" i="1"/>
  <c r="A493" i="1"/>
  <c r="K504" i="1"/>
  <c r="Q476" i="1"/>
  <c r="L503" i="1"/>
  <c r="P476"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A494" i="1"/>
  <c r="P199" i="1" l="1"/>
  <c r="Q199" i="1"/>
  <c r="R199" i="1"/>
  <c r="A199" i="1"/>
  <c r="L199" i="1"/>
  <c r="O199" i="1"/>
  <c r="K199" i="1"/>
  <c r="M199" i="1"/>
  <c r="J199" i="1"/>
  <c r="N199" i="1"/>
  <c r="C456" i="1"/>
  <c r="C457" i="1"/>
  <c r="C458" i="1"/>
  <c r="C459" i="1"/>
  <c r="C460" i="1"/>
  <c r="C461" i="1"/>
  <c r="C462" i="1"/>
  <c r="C463" i="1"/>
  <c r="C464" i="1"/>
  <c r="C465" i="1"/>
  <c r="C466" i="1"/>
  <c r="C467" i="1"/>
  <c r="C468" i="1"/>
  <c r="C469" i="1"/>
  <c r="C470" i="1"/>
  <c r="C471" i="1"/>
  <c r="C472" i="1"/>
  <c r="C473" i="1"/>
  <c r="C474" i="1"/>
  <c r="C475" i="1"/>
  <c r="C455" i="1"/>
  <c r="B455" i="1" s="1"/>
  <c r="K454" i="1"/>
  <c r="M486" i="1"/>
  <c r="Q491" i="1"/>
  <c r="N495" i="1"/>
  <c r="M496" i="1"/>
  <c r="K486" i="1"/>
  <c r="P486" i="1"/>
  <c r="Q486" i="1"/>
  <c r="M492" i="1"/>
  <c r="N492" i="1"/>
  <c r="O492" i="1"/>
  <c r="P492" i="1"/>
  <c r="M494" i="1"/>
  <c r="C408" i="1"/>
  <c r="C409" i="1"/>
  <c r="C410" i="1"/>
  <c r="C411" i="1"/>
  <c r="C412" i="1"/>
  <c r="C413" i="1"/>
  <c r="C414" i="1"/>
  <c r="C415" i="1"/>
  <c r="C416" i="1"/>
  <c r="C417" i="1"/>
  <c r="B417" i="1" s="1"/>
  <c r="C418" i="1"/>
  <c r="C419" i="1"/>
  <c r="C420" i="1"/>
  <c r="C421" i="1"/>
  <c r="C422" i="1"/>
  <c r="C423" i="1"/>
  <c r="C424" i="1"/>
  <c r="B424" i="1" s="1"/>
  <c r="C425" i="1"/>
  <c r="B425" i="1" s="1"/>
  <c r="C426" i="1"/>
  <c r="C427" i="1"/>
  <c r="C428" i="1"/>
  <c r="C384" i="1"/>
  <c r="B384" i="1" s="1"/>
  <c r="C399" i="1"/>
  <c r="C400" i="1"/>
  <c r="C401" i="1"/>
  <c r="C402" i="1"/>
  <c r="C403" i="1"/>
  <c r="C404" i="1"/>
  <c r="J358" i="1"/>
  <c r="K358" i="1"/>
  <c r="L358" i="1"/>
  <c r="M358" i="1"/>
  <c r="N358" i="1"/>
  <c r="O358" i="1"/>
  <c r="P358" i="1"/>
  <c r="Q358" i="1"/>
  <c r="R358" i="1"/>
  <c r="C374" i="1"/>
  <c r="B374" i="1" s="1"/>
  <c r="C375" i="1"/>
  <c r="C376" i="1"/>
  <c r="B376" i="1" s="1"/>
  <c r="C377" i="1"/>
  <c r="C378" i="1"/>
  <c r="B378" i="1" s="1"/>
  <c r="C379" i="1"/>
  <c r="A358" i="1"/>
  <c r="J331" i="1"/>
  <c r="K331" i="1"/>
  <c r="L331" i="1"/>
  <c r="M331" i="1"/>
  <c r="N331" i="1"/>
  <c r="O331" i="1"/>
  <c r="P331" i="1"/>
  <c r="Q331" i="1"/>
  <c r="R331" i="1"/>
  <c r="C324" i="1"/>
  <c r="C325" i="1"/>
  <c r="C326" i="1"/>
  <c r="B326" i="1" s="1"/>
  <c r="C327" i="1"/>
  <c r="C328" i="1"/>
  <c r="C329" i="1"/>
  <c r="B329" i="1" s="1"/>
  <c r="C309" i="1"/>
  <c r="B309" i="1" s="1"/>
  <c r="C256" i="1"/>
  <c r="B256" i="1" s="1"/>
  <c r="C271" i="1"/>
  <c r="B271" i="1" s="1"/>
  <c r="C272" i="1"/>
  <c r="B272" i="1" s="1"/>
  <c r="C273" i="1"/>
  <c r="C274" i="1"/>
  <c r="C275" i="1"/>
  <c r="C276" i="1"/>
  <c r="N468" i="1" l="1"/>
  <c r="B468" i="1"/>
  <c r="A273" i="1"/>
  <c r="B273" i="1"/>
  <c r="A377" i="1"/>
  <c r="B377" i="1"/>
  <c r="J464" i="1"/>
  <c r="B464" i="1"/>
  <c r="A418" i="1"/>
  <c r="B418" i="1"/>
  <c r="L462" i="1"/>
  <c r="B462" i="1"/>
  <c r="Q457" i="1"/>
  <c r="B457" i="1"/>
  <c r="A428" i="1"/>
  <c r="B428" i="1"/>
  <c r="Q465" i="1"/>
  <c r="B465" i="1"/>
  <c r="L379" i="1"/>
  <c r="B379" i="1"/>
  <c r="A375" i="1"/>
  <c r="B375" i="1"/>
  <c r="A419" i="1"/>
  <c r="B419" i="1"/>
  <c r="A325" i="1"/>
  <c r="B325" i="1"/>
  <c r="A274" i="1"/>
  <c r="B274" i="1"/>
  <c r="P466" i="1"/>
  <c r="B466" i="1"/>
  <c r="A427" i="1"/>
  <c r="B427" i="1"/>
  <c r="A423" i="1"/>
  <c r="B423" i="1"/>
  <c r="P474" i="1"/>
  <c r="B474" i="1"/>
  <c r="O403" i="1"/>
  <c r="B403" i="1"/>
  <c r="A275" i="1"/>
  <c r="B275" i="1"/>
  <c r="K463" i="1"/>
  <c r="B463" i="1"/>
  <c r="A328" i="1"/>
  <c r="B328" i="1"/>
  <c r="P327" i="1"/>
  <c r="B327" i="1"/>
  <c r="P458" i="1"/>
  <c r="B458" i="1"/>
  <c r="A412" i="1"/>
  <c r="B412" i="1"/>
  <c r="J472" i="1"/>
  <c r="B472" i="1"/>
  <c r="P402" i="1"/>
  <c r="B402" i="1"/>
  <c r="A411" i="1"/>
  <c r="B411" i="1"/>
  <c r="K471" i="1"/>
  <c r="B471" i="1"/>
  <c r="N460" i="1"/>
  <c r="B460" i="1"/>
  <c r="J456" i="1"/>
  <c r="B456" i="1"/>
  <c r="A416" i="1"/>
  <c r="B416" i="1"/>
  <c r="A415" i="1"/>
  <c r="B415" i="1"/>
  <c r="O475" i="1"/>
  <c r="B475" i="1"/>
  <c r="L414" i="1"/>
  <c r="B414" i="1"/>
  <c r="M413" i="1"/>
  <c r="B413" i="1"/>
  <c r="A401" i="1"/>
  <c r="B401" i="1"/>
  <c r="P410" i="1"/>
  <c r="B410" i="1"/>
  <c r="L470" i="1"/>
  <c r="B470" i="1"/>
  <c r="A426" i="1"/>
  <c r="B426" i="1"/>
  <c r="M461" i="1"/>
  <c r="B461" i="1"/>
  <c r="L422" i="1"/>
  <c r="B422" i="1"/>
  <c r="M421" i="1"/>
  <c r="B421" i="1"/>
  <c r="O459" i="1"/>
  <c r="B459" i="1"/>
  <c r="A420" i="1"/>
  <c r="B420" i="1"/>
  <c r="Q473" i="1"/>
  <c r="B473" i="1"/>
  <c r="A400" i="1"/>
  <c r="B400" i="1"/>
  <c r="A409" i="1"/>
  <c r="B409" i="1"/>
  <c r="M469" i="1"/>
  <c r="B469" i="1"/>
  <c r="O467" i="1"/>
  <c r="B467" i="1"/>
  <c r="K324" i="1"/>
  <c r="B324" i="1"/>
  <c r="A404" i="1"/>
  <c r="B404" i="1"/>
  <c r="A276" i="1"/>
  <c r="B276" i="1"/>
  <c r="A399" i="1"/>
  <c r="B399" i="1"/>
  <c r="A408" i="1"/>
  <c r="B408" i="1"/>
  <c r="A256" i="1"/>
  <c r="L256" i="1"/>
  <c r="M256" i="1"/>
  <c r="N256" i="1"/>
  <c r="O256" i="1"/>
  <c r="P256" i="1"/>
  <c r="Q256" i="1"/>
  <c r="J256" i="1"/>
  <c r="R256" i="1"/>
  <c r="K256" i="1"/>
  <c r="A473" i="1"/>
  <c r="O464" i="1"/>
  <c r="A465" i="1"/>
  <c r="L460" i="1"/>
  <c r="O458" i="1"/>
  <c r="O474" i="1"/>
  <c r="O473" i="1"/>
  <c r="P471" i="1"/>
  <c r="K469" i="1"/>
  <c r="M468" i="1"/>
  <c r="Q464" i="1"/>
  <c r="Q462" i="1"/>
  <c r="P473" i="1"/>
  <c r="J471" i="1"/>
  <c r="J469" i="1"/>
  <c r="P464" i="1"/>
  <c r="K462" i="1"/>
  <c r="K460" i="1"/>
  <c r="A461" i="1"/>
  <c r="Q472" i="1"/>
  <c r="Q470" i="1"/>
  <c r="L468" i="1"/>
  <c r="R463" i="1"/>
  <c r="R461" i="1"/>
  <c r="P457" i="1"/>
  <c r="R470" i="1"/>
  <c r="J462" i="1"/>
  <c r="P472" i="1"/>
  <c r="K470" i="1"/>
  <c r="K468" i="1"/>
  <c r="Q463" i="1"/>
  <c r="L461" i="1"/>
  <c r="O457" i="1"/>
  <c r="A469" i="1"/>
  <c r="O472" i="1"/>
  <c r="J470" i="1"/>
  <c r="O466" i="1"/>
  <c r="P463" i="1"/>
  <c r="K461" i="1"/>
  <c r="Q456" i="1"/>
  <c r="A457" i="1"/>
  <c r="R471" i="1"/>
  <c r="R469" i="1"/>
  <c r="P465" i="1"/>
  <c r="J463" i="1"/>
  <c r="J461" i="1"/>
  <c r="P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4" i="1"/>
  <c r="M428" i="1"/>
  <c r="P424" i="1"/>
  <c r="L421" i="1"/>
  <c r="P416" i="1"/>
  <c r="M412" i="1"/>
  <c r="L412"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A410" i="1"/>
  <c r="N428" i="1"/>
  <c r="O427" i="1"/>
  <c r="P426" i="1"/>
  <c r="Q425" i="1"/>
  <c r="R424" i="1"/>
  <c r="J424" i="1"/>
  <c r="K423" i="1"/>
  <c r="N420" i="1"/>
  <c r="O419" i="1"/>
  <c r="P418" i="1"/>
  <c r="Q417" i="1"/>
  <c r="R416" i="1"/>
  <c r="J416" i="1"/>
  <c r="K415" i="1"/>
  <c r="N412" i="1"/>
  <c r="O411" i="1"/>
  <c r="Q409" i="1"/>
  <c r="R408" i="1"/>
  <c r="J408" i="1"/>
  <c r="M404" i="1"/>
  <c r="N403" i="1"/>
  <c r="O402" i="1"/>
  <c r="P401" i="1"/>
  <c r="Q400" i="1"/>
  <c r="R399" i="1"/>
  <c r="J399" i="1"/>
  <c r="Q384" i="1"/>
  <c r="L404" i="1"/>
  <c r="M403" i="1"/>
  <c r="N402" i="1"/>
  <c r="O401" i="1"/>
  <c r="P400" i="1"/>
  <c r="Q399" i="1"/>
  <c r="P384" i="1"/>
  <c r="K404" i="1"/>
  <c r="L403" i="1"/>
  <c r="M402" i="1"/>
  <c r="N401" i="1"/>
  <c r="O400" i="1"/>
  <c r="P399" i="1"/>
  <c r="O384" i="1"/>
  <c r="O376" i="1"/>
  <c r="R404" i="1"/>
  <c r="J404" i="1"/>
  <c r="K403" i="1"/>
  <c r="L402" i="1"/>
  <c r="M401" i="1"/>
  <c r="N400" i="1"/>
  <c r="O399" i="1"/>
  <c r="N384" i="1"/>
  <c r="N376" i="1"/>
  <c r="Q404" i="1"/>
  <c r="R403" i="1"/>
  <c r="J403" i="1"/>
  <c r="K402" i="1"/>
  <c r="L401" i="1"/>
  <c r="M400" i="1"/>
  <c r="N399" i="1"/>
  <c r="M384" i="1"/>
  <c r="L376"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K379" i="1"/>
  <c r="P375" i="1"/>
  <c r="L378" i="1"/>
  <c r="O375" i="1"/>
  <c r="N377" i="1"/>
  <c r="M375" i="1"/>
  <c r="Q379" i="1"/>
  <c r="M377" i="1"/>
  <c r="P374" i="1"/>
  <c r="K377" i="1"/>
  <c r="N374" i="1"/>
  <c r="A324" i="1"/>
  <c r="A379" i="1"/>
  <c r="R379" i="1"/>
  <c r="J379" i="1"/>
  <c r="K378" i="1"/>
  <c r="L377" i="1"/>
  <c r="M376" i="1"/>
  <c r="N375" i="1"/>
  <c r="O374" i="1"/>
  <c r="N327" i="1"/>
  <c r="P379" i="1"/>
  <c r="Q378" i="1"/>
  <c r="R377" i="1"/>
  <c r="J377" i="1"/>
  <c r="K376" i="1"/>
  <c r="L375" i="1"/>
  <c r="M374" i="1"/>
  <c r="J378" i="1"/>
  <c r="R324" i="1"/>
  <c r="O379" i="1"/>
  <c r="P378" i="1"/>
  <c r="Q377" i="1"/>
  <c r="R376" i="1"/>
  <c r="J376" i="1"/>
  <c r="K375" i="1"/>
  <c r="L374" i="1"/>
  <c r="N379" i="1"/>
  <c r="O378" i="1"/>
  <c r="P377" i="1"/>
  <c r="Q376" i="1"/>
  <c r="R375" i="1"/>
  <c r="J375" i="1"/>
  <c r="K374" i="1"/>
  <c r="R378" i="1"/>
  <c r="M379" i="1"/>
  <c r="N378" i="1"/>
  <c r="O377" i="1"/>
  <c r="P376" i="1"/>
  <c r="Q375" i="1"/>
  <c r="R374" i="1"/>
  <c r="J374" i="1"/>
  <c r="M378" i="1"/>
  <c r="Q374" i="1"/>
  <c r="A376" i="1"/>
  <c r="A378" i="1"/>
  <c r="K327" i="1"/>
  <c r="Q324" i="1"/>
  <c r="P326" i="1"/>
  <c r="N324" i="1"/>
  <c r="O326" i="1"/>
  <c r="J324" i="1"/>
  <c r="L326" i="1"/>
  <c r="R309" i="1"/>
  <c r="Q325" i="1"/>
  <c r="O309" i="1"/>
  <c r="N328" i="1"/>
  <c r="P325" i="1"/>
  <c r="K309" i="1"/>
  <c r="A327" i="1"/>
  <c r="O327" i="1"/>
  <c r="M325" i="1"/>
  <c r="J309" i="1"/>
  <c r="L329" i="1"/>
  <c r="K329" i="1"/>
  <c r="L328" i="1"/>
  <c r="M327" i="1"/>
  <c r="N326" i="1"/>
  <c r="O325" i="1"/>
  <c r="P324" i="1"/>
  <c r="Q309" i="1"/>
  <c r="M328" i="1"/>
  <c r="R329" i="1"/>
  <c r="J329" i="1"/>
  <c r="K328" i="1"/>
  <c r="L327" i="1"/>
  <c r="M326" i="1"/>
  <c r="N325" i="1"/>
  <c r="O324" i="1"/>
  <c r="P309" i="1"/>
  <c r="R328" i="1"/>
  <c r="P329" i="1"/>
  <c r="Q328" i="1"/>
  <c r="R327" i="1"/>
  <c r="J327" i="1"/>
  <c r="K326" i="1"/>
  <c r="L325" i="1"/>
  <c r="M324" i="1"/>
  <c r="N309" i="1"/>
  <c r="O329" i="1"/>
  <c r="P328" i="1"/>
  <c r="Q327" i="1"/>
  <c r="R326" i="1"/>
  <c r="J326" i="1"/>
  <c r="K325" i="1"/>
  <c r="L324" i="1"/>
  <c r="M309" i="1"/>
  <c r="M329" i="1"/>
  <c r="Q329" i="1"/>
  <c r="J328" i="1"/>
  <c r="N329" i="1"/>
  <c r="O328" i="1"/>
  <c r="Q326" i="1"/>
  <c r="R325" i="1"/>
  <c r="J325" i="1"/>
  <c r="L309" i="1"/>
  <c r="A326" i="1"/>
  <c r="A329" i="1"/>
  <c r="A309"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2" i="1" l="1"/>
  <c r="K332" i="1"/>
  <c r="L332" i="1"/>
  <c r="M332" i="1"/>
  <c r="N332" i="1"/>
  <c r="O332" i="1"/>
  <c r="P332" i="1"/>
  <c r="Q332" i="1"/>
  <c r="R332" i="1"/>
  <c r="A332" i="1"/>
  <c r="C333" i="1"/>
  <c r="B4" i="18"/>
  <c r="F5" i="8" s="1"/>
  <c r="C237" i="1"/>
  <c r="C236" i="1"/>
  <c r="P237" i="1" l="1"/>
  <c r="B237" i="1"/>
  <c r="A333" i="1"/>
  <c r="B333" i="1"/>
  <c r="R236" i="1"/>
  <c r="B236" i="1"/>
  <c r="F4" i="8"/>
  <c r="O333" i="1"/>
  <c r="N333" i="1"/>
  <c r="P333" i="1"/>
  <c r="M333" i="1"/>
  <c r="L333" i="1"/>
  <c r="K333" i="1"/>
  <c r="R333" i="1"/>
  <c r="J333" i="1"/>
  <c r="Q333"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564" i="1" l="1"/>
  <c r="B2564" i="1" s="1"/>
  <c r="C2565" i="1"/>
  <c r="B2565" i="1" s="1"/>
  <c r="C2566" i="1"/>
  <c r="B2566" i="1" s="1"/>
  <c r="C2567" i="1"/>
  <c r="B2567" i="1" s="1"/>
  <c r="C2568" i="1"/>
  <c r="B2568" i="1" s="1"/>
  <c r="C2569" i="1"/>
  <c r="B2569" i="1" s="1"/>
  <c r="C2570" i="1"/>
  <c r="B2570" i="1" s="1"/>
  <c r="C2571" i="1"/>
  <c r="B2571" i="1" s="1"/>
  <c r="C2572" i="1"/>
  <c r="B2572" i="1" s="1"/>
  <c r="C2573" i="1"/>
  <c r="B2573" i="1" s="1"/>
  <c r="C2574" i="1"/>
  <c r="B2574" i="1" s="1"/>
  <c r="C2575" i="1"/>
  <c r="B2575" i="1" s="1"/>
  <c r="C2576" i="1"/>
  <c r="B2576" i="1" s="1"/>
  <c r="C2577" i="1"/>
  <c r="B2577" i="1" s="1"/>
  <c r="C2578" i="1"/>
  <c r="B2578" i="1" s="1"/>
  <c r="C2579" i="1"/>
  <c r="B2579" i="1" s="1"/>
  <c r="C2580" i="1"/>
  <c r="B2580" i="1" s="1"/>
  <c r="C2581" i="1"/>
  <c r="B2581" i="1" s="1"/>
  <c r="C2582" i="1"/>
  <c r="B2582" i="1" s="1"/>
  <c r="C2583" i="1"/>
  <c r="B2583" i="1" s="1"/>
  <c r="C2584" i="1"/>
  <c r="B2584" i="1" s="1"/>
  <c r="C2585" i="1"/>
  <c r="B2585" i="1" s="1"/>
  <c r="C2586" i="1"/>
  <c r="B2586" i="1" s="1"/>
  <c r="C2563" i="1"/>
  <c r="B2563" i="1" s="1"/>
  <c r="B25" i="18"/>
  <c r="F122" i="8" s="1"/>
  <c r="B24" i="18"/>
  <c r="F121" i="8" s="1"/>
  <c r="B23" i="18"/>
  <c r="F120" i="8" s="1"/>
  <c r="C1702" i="1"/>
  <c r="B1702" i="1" s="1"/>
  <c r="C1703" i="1"/>
  <c r="B1703" i="1" s="1"/>
  <c r="C1704" i="1"/>
  <c r="B1704" i="1" s="1"/>
  <c r="C1705" i="1"/>
  <c r="B1705" i="1" s="1"/>
  <c r="C1706" i="1"/>
  <c r="B1706" i="1" s="1"/>
  <c r="C1707" i="1"/>
  <c r="B1707" i="1" s="1"/>
  <c r="C1708" i="1"/>
  <c r="B1708" i="1" s="1"/>
  <c r="C1709" i="1"/>
  <c r="B1709" i="1" s="1"/>
  <c r="C1710" i="1"/>
  <c r="B1710" i="1" s="1"/>
  <c r="C1711" i="1"/>
  <c r="B1711" i="1" s="1"/>
  <c r="C1712" i="1"/>
  <c r="B1712" i="1" s="1"/>
  <c r="C1713" i="1"/>
  <c r="B1713" i="1" s="1"/>
  <c r="C1714" i="1"/>
  <c r="B1714" i="1" s="1"/>
  <c r="C1715" i="1"/>
  <c r="B1715" i="1" s="1"/>
  <c r="C1716" i="1"/>
  <c r="B1716" i="1" s="1"/>
  <c r="C1717" i="1"/>
  <c r="B1717" i="1" s="1"/>
  <c r="C1718" i="1"/>
  <c r="B1718" i="1" s="1"/>
  <c r="C1719" i="1"/>
  <c r="B1719" i="1" s="1"/>
  <c r="C1720" i="1"/>
  <c r="B1720" i="1" s="1"/>
  <c r="C1721" i="1"/>
  <c r="B1721" i="1" s="1"/>
  <c r="C1722" i="1"/>
  <c r="B1722" i="1" s="1"/>
  <c r="C1723" i="1"/>
  <c r="B1723" i="1" s="1"/>
  <c r="C1724" i="1"/>
  <c r="B1724" i="1" s="1"/>
  <c r="C1725" i="1"/>
  <c r="B1725" i="1" s="1"/>
  <c r="C1726" i="1"/>
  <c r="B1726" i="1" s="1"/>
  <c r="C1727" i="1"/>
  <c r="B1727" i="1" s="1"/>
  <c r="C1728" i="1"/>
  <c r="B1728" i="1" s="1"/>
  <c r="C1729" i="1"/>
  <c r="B1729" i="1" s="1"/>
  <c r="C1730" i="1"/>
  <c r="B1730" i="1" s="1"/>
  <c r="C1731" i="1"/>
  <c r="B1731" i="1" s="1"/>
  <c r="C1732" i="1"/>
  <c r="B1732" i="1" s="1"/>
  <c r="C1733" i="1"/>
  <c r="B1733" i="1" s="1"/>
  <c r="C1734" i="1"/>
  <c r="B1734" i="1" s="1"/>
  <c r="C1735" i="1"/>
  <c r="B1735" i="1" s="1"/>
  <c r="C1736" i="1"/>
  <c r="B1736" i="1" s="1"/>
  <c r="C1737" i="1"/>
  <c r="B1737" i="1" s="1"/>
  <c r="C1738" i="1"/>
  <c r="B1738" i="1" s="1"/>
  <c r="C1739" i="1"/>
  <c r="B1739" i="1" s="1"/>
  <c r="C1740" i="1"/>
  <c r="B1740" i="1" s="1"/>
  <c r="C1741" i="1"/>
  <c r="B1741" i="1" s="1"/>
  <c r="C1742" i="1"/>
  <c r="B1742" i="1" s="1"/>
  <c r="C1743" i="1"/>
  <c r="B1743" i="1" s="1"/>
  <c r="C1744" i="1"/>
  <c r="B1744" i="1" s="1"/>
  <c r="C1745" i="1"/>
  <c r="B1745" i="1" s="1"/>
  <c r="C1746" i="1"/>
  <c r="B1746" i="1" s="1"/>
  <c r="C1747" i="1"/>
  <c r="B1747" i="1" s="1"/>
  <c r="C1748" i="1"/>
  <c r="B1748" i="1" s="1"/>
  <c r="C1749" i="1"/>
  <c r="B1749" i="1" s="1"/>
  <c r="C1750" i="1"/>
  <c r="B1750" i="1" s="1"/>
  <c r="C1751" i="1"/>
  <c r="B1751" i="1" s="1"/>
  <c r="C1752" i="1"/>
  <c r="B1752" i="1" s="1"/>
  <c r="C1753" i="1"/>
  <c r="B1753" i="1" s="1"/>
  <c r="C1754" i="1"/>
  <c r="B1754" i="1" s="1"/>
  <c r="C1755" i="1"/>
  <c r="B1755" i="1" s="1"/>
  <c r="C1756" i="1"/>
  <c r="B1756" i="1" s="1"/>
  <c r="C1757" i="1"/>
  <c r="B1757" i="1" s="1"/>
  <c r="C1758" i="1"/>
  <c r="B1758" i="1" s="1"/>
  <c r="C1759" i="1"/>
  <c r="B1759" i="1" s="1"/>
  <c r="C1760" i="1"/>
  <c r="B1760" i="1" s="1"/>
  <c r="C1761" i="1"/>
  <c r="B1761" i="1" s="1"/>
  <c r="C1762" i="1"/>
  <c r="B1762" i="1" s="1"/>
  <c r="C1763" i="1"/>
  <c r="B1763" i="1" s="1"/>
  <c r="C1764" i="1"/>
  <c r="B1764" i="1" s="1"/>
  <c r="C1765" i="1"/>
  <c r="B1765" i="1" s="1"/>
  <c r="C1766" i="1"/>
  <c r="B1766" i="1" s="1"/>
  <c r="C1767" i="1"/>
  <c r="B1767" i="1" s="1"/>
  <c r="C1768" i="1"/>
  <c r="B1768" i="1" s="1"/>
  <c r="C1769" i="1"/>
  <c r="B1769" i="1" s="1"/>
  <c r="C1770" i="1"/>
  <c r="B1770" i="1" s="1"/>
  <c r="C1771" i="1"/>
  <c r="B1771" i="1" s="1"/>
  <c r="C1772" i="1"/>
  <c r="B1772" i="1" s="1"/>
  <c r="C1773" i="1"/>
  <c r="B1773" i="1" s="1"/>
  <c r="C1774" i="1"/>
  <c r="B1774" i="1" s="1"/>
  <c r="C1775" i="1"/>
  <c r="B1775" i="1" s="1"/>
  <c r="C1776" i="1"/>
  <c r="B1776" i="1" s="1"/>
  <c r="C1777" i="1"/>
  <c r="B1777" i="1" s="1"/>
  <c r="C1778" i="1"/>
  <c r="B1778" i="1" s="1"/>
  <c r="C1779" i="1"/>
  <c r="B1779" i="1" s="1"/>
  <c r="C1780" i="1"/>
  <c r="B1780" i="1" s="1"/>
  <c r="C1781" i="1"/>
  <c r="B1781" i="1" s="1"/>
  <c r="C1782" i="1"/>
  <c r="B1782" i="1" s="1"/>
  <c r="C1783" i="1"/>
  <c r="B1783" i="1" s="1"/>
  <c r="C1784" i="1"/>
  <c r="B1784" i="1" s="1"/>
  <c r="C1785" i="1"/>
  <c r="B1785" i="1" s="1"/>
  <c r="C1786" i="1"/>
  <c r="B1786" i="1" s="1"/>
  <c r="C1787" i="1"/>
  <c r="B1787" i="1" s="1"/>
  <c r="C1788" i="1"/>
  <c r="B1788" i="1" s="1"/>
  <c r="C1789" i="1"/>
  <c r="B1789" i="1" s="1"/>
  <c r="C1790" i="1"/>
  <c r="B1790" i="1" s="1"/>
  <c r="C1791" i="1"/>
  <c r="B1791" i="1" s="1"/>
  <c r="C1792" i="1"/>
  <c r="B1792" i="1" s="1"/>
  <c r="C1793" i="1"/>
  <c r="B1793" i="1" s="1"/>
  <c r="C1794" i="1"/>
  <c r="B1794" i="1" s="1"/>
  <c r="C1795" i="1"/>
  <c r="B1795" i="1" s="1"/>
  <c r="C1796" i="1"/>
  <c r="B1796" i="1" s="1"/>
  <c r="C1797" i="1"/>
  <c r="B1797" i="1" s="1"/>
  <c r="C1798" i="1"/>
  <c r="B1798" i="1" s="1"/>
  <c r="C1799" i="1"/>
  <c r="B1799" i="1" s="1"/>
  <c r="C1800" i="1"/>
  <c r="B1800" i="1" s="1"/>
  <c r="C1801" i="1"/>
  <c r="B1801" i="1" s="1"/>
  <c r="C1802" i="1"/>
  <c r="B1802" i="1" s="1"/>
  <c r="C1803" i="1"/>
  <c r="B1803" i="1" s="1"/>
  <c r="C1804" i="1"/>
  <c r="B1804" i="1" s="1"/>
  <c r="C1805" i="1"/>
  <c r="B1805" i="1" s="1"/>
  <c r="C1806" i="1"/>
  <c r="B1806" i="1" s="1"/>
  <c r="C1807" i="1"/>
  <c r="B1807" i="1" s="1"/>
  <c r="C1808" i="1"/>
  <c r="B1808" i="1" s="1"/>
  <c r="C1809" i="1"/>
  <c r="B1809" i="1" s="1"/>
  <c r="C1810" i="1"/>
  <c r="B1810" i="1" s="1"/>
  <c r="C1811" i="1"/>
  <c r="B1811" i="1" s="1"/>
  <c r="C1812" i="1"/>
  <c r="B1812" i="1" s="1"/>
  <c r="C1813" i="1"/>
  <c r="B1813" i="1" s="1"/>
  <c r="I2973" i="1"/>
  <c r="I2974" i="1"/>
  <c r="I2975" i="1"/>
  <c r="I2976" i="1"/>
  <c r="I2978" i="1"/>
  <c r="I2979" i="1"/>
  <c r="I2980" i="1"/>
  <c r="I2981" i="1"/>
  <c r="I2983" i="1"/>
  <c r="I2984" i="1"/>
  <c r="I2985" i="1"/>
  <c r="I2986" i="1"/>
  <c r="I2993" i="1"/>
  <c r="I2994" i="1"/>
  <c r="I2995" i="1"/>
  <c r="I2996" i="1"/>
  <c r="I2998" i="1"/>
  <c r="I2999" i="1"/>
  <c r="I3000" i="1"/>
  <c r="I3001" i="1"/>
  <c r="I3003" i="1"/>
  <c r="I3004" i="1"/>
  <c r="I3005" i="1"/>
  <c r="I3006" i="1"/>
  <c r="I3008" i="1"/>
  <c r="I3009" i="1"/>
  <c r="I3010" i="1"/>
  <c r="I3011" i="1"/>
  <c r="I3033" i="1"/>
  <c r="I3034" i="1"/>
  <c r="I3035" i="1"/>
  <c r="I3036" i="1"/>
  <c r="I3038" i="1"/>
  <c r="I3039" i="1"/>
  <c r="I3040" i="1"/>
  <c r="I3041" i="1"/>
  <c r="J3043" i="1"/>
  <c r="K3043" i="1"/>
  <c r="L3043" i="1"/>
  <c r="M3043" i="1"/>
  <c r="N3043" i="1"/>
  <c r="O3043" i="1"/>
  <c r="P3043" i="1"/>
  <c r="Q3043" i="1"/>
  <c r="R3043" i="1"/>
  <c r="I691" i="15"/>
  <c r="B630" i="15"/>
  <c r="B676" i="15" s="1"/>
  <c r="B696" i="15" s="1"/>
  <c r="B598" i="15"/>
  <c r="B675" i="15" s="1"/>
  <c r="B511" i="15"/>
  <c r="B465" i="15"/>
  <c r="B674" i="15" s="1"/>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6" i="1"/>
  <c r="A307" i="1"/>
  <c r="A331" i="1"/>
  <c r="A356" i="1"/>
  <c r="A357" i="1"/>
  <c r="A406" i="1"/>
  <c r="A481" i="1"/>
  <c r="A482"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6" i="1"/>
  <c r="K306" i="1"/>
  <c r="L306" i="1"/>
  <c r="M306" i="1"/>
  <c r="N306" i="1"/>
  <c r="O306" i="1"/>
  <c r="P306" i="1"/>
  <c r="Q306" i="1"/>
  <c r="R306" i="1"/>
  <c r="J307" i="1"/>
  <c r="K307" i="1"/>
  <c r="L307" i="1"/>
  <c r="M307" i="1"/>
  <c r="N307" i="1"/>
  <c r="O307" i="1"/>
  <c r="P307" i="1"/>
  <c r="Q307" i="1"/>
  <c r="R307" i="1"/>
  <c r="J356" i="1"/>
  <c r="K356" i="1"/>
  <c r="L356" i="1"/>
  <c r="M356" i="1"/>
  <c r="N356" i="1"/>
  <c r="O356" i="1"/>
  <c r="P356" i="1"/>
  <c r="Q356" i="1"/>
  <c r="R356" i="1"/>
  <c r="J357" i="1"/>
  <c r="K357" i="1"/>
  <c r="L357" i="1"/>
  <c r="M357" i="1"/>
  <c r="N357" i="1"/>
  <c r="O357" i="1"/>
  <c r="P357" i="1"/>
  <c r="Q357" i="1"/>
  <c r="R357"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9" i="1"/>
  <c r="K559" i="1"/>
  <c r="L559" i="1"/>
  <c r="M559" i="1"/>
  <c r="N559" i="1"/>
  <c r="O559" i="1"/>
  <c r="P559" i="1"/>
  <c r="Q559" i="1"/>
  <c r="R559" i="1"/>
  <c r="J584" i="1"/>
  <c r="K584" i="1"/>
  <c r="L584" i="1"/>
  <c r="M584" i="1"/>
  <c r="N584" i="1"/>
  <c r="O584" i="1"/>
  <c r="P584" i="1"/>
  <c r="Q584" i="1"/>
  <c r="R584" i="1"/>
  <c r="J3042" i="1"/>
  <c r="K3042" i="1"/>
  <c r="L3042" i="1"/>
  <c r="M3042" i="1"/>
  <c r="N3042" i="1"/>
  <c r="O3042" i="1"/>
  <c r="P3042" i="1"/>
  <c r="Q3042" i="1"/>
  <c r="R3042" i="1"/>
  <c r="J2992" i="1"/>
  <c r="K2992" i="1"/>
  <c r="L2992" i="1"/>
  <c r="M2992" i="1"/>
  <c r="N2992" i="1"/>
  <c r="O2992" i="1"/>
  <c r="R2992" i="1"/>
  <c r="J2997" i="1"/>
  <c r="K2997" i="1"/>
  <c r="L2997" i="1"/>
  <c r="M2997" i="1"/>
  <c r="N2997" i="1"/>
  <c r="O2997" i="1"/>
  <c r="R2997" i="1"/>
  <c r="J3002" i="1"/>
  <c r="K3002" i="1"/>
  <c r="L3002" i="1"/>
  <c r="M3002" i="1"/>
  <c r="N3002" i="1"/>
  <c r="O3002" i="1"/>
  <c r="R3002" i="1"/>
  <c r="J3007" i="1"/>
  <c r="K3007" i="1"/>
  <c r="L3007" i="1"/>
  <c r="M3007" i="1"/>
  <c r="N3007" i="1"/>
  <c r="O3007" i="1"/>
  <c r="R3007" i="1"/>
  <c r="J3032" i="1"/>
  <c r="K3032" i="1"/>
  <c r="L3032" i="1"/>
  <c r="M3032" i="1"/>
  <c r="N3032" i="1"/>
  <c r="O3032" i="1"/>
  <c r="R3032" i="1"/>
  <c r="J3037" i="1"/>
  <c r="K3037" i="1"/>
  <c r="L3037" i="1"/>
  <c r="M3037" i="1"/>
  <c r="N3037" i="1"/>
  <c r="O3037" i="1"/>
  <c r="R3037" i="1"/>
  <c r="K157" i="19"/>
  <c r="Q3037" i="1" s="1"/>
  <c r="K156" i="19"/>
  <c r="Q3032" i="1" s="1"/>
  <c r="K151" i="19"/>
  <c r="Q3007" i="1" s="1"/>
  <c r="K150" i="19"/>
  <c r="Q3002" i="1" s="1"/>
  <c r="K149" i="19"/>
  <c r="Q2997" i="1" s="1"/>
  <c r="K148" i="19"/>
  <c r="Q2992" i="1" s="1"/>
  <c r="K146" i="19"/>
  <c r="Q2982" i="1" s="1"/>
  <c r="K145" i="19"/>
  <c r="Q2977" i="1" s="1"/>
  <c r="J157" i="19"/>
  <c r="P3037" i="1" s="1"/>
  <c r="J156" i="19"/>
  <c r="P3032" i="1" s="1"/>
  <c r="J151" i="19"/>
  <c r="P3007" i="1" s="1"/>
  <c r="J150" i="19"/>
  <c r="P3002" i="1" s="1"/>
  <c r="J149" i="19"/>
  <c r="P2997" i="1" s="1"/>
  <c r="J148" i="19"/>
  <c r="P2992" i="1" s="1"/>
  <c r="J146" i="19"/>
  <c r="P2982" i="1" s="1"/>
  <c r="J145" i="19"/>
  <c r="P2977" i="1" s="1"/>
  <c r="L143" i="19"/>
  <c r="R2965" i="1" s="1"/>
  <c r="K143" i="19"/>
  <c r="Q2965" i="1" s="1"/>
  <c r="J143" i="19"/>
  <c r="P2965" i="1" s="1"/>
  <c r="I143" i="19"/>
  <c r="O2965" i="1" s="1"/>
  <c r="H143" i="19"/>
  <c r="N2965" i="1" s="1"/>
  <c r="G143" i="19"/>
  <c r="M2965" i="1" s="1"/>
  <c r="F143" i="19"/>
  <c r="L2965" i="1" s="1"/>
  <c r="D143" i="19"/>
  <c r="J2965" i="1" s="1"/>
  <c r="L142" i="19"/>
  <c r="R2940" i="1" s="1"/>
  <c r="K142" i="19"/>
  <c r="Q2940" i="1" s="1"/>
  <c r="J142" i="19"/>
  <c r="P2940" i="1" s="1"/>
  <c r="I142" i="19"/>
  <c r="O2940" i="1" s="1"/>
  <c r="H142" i="19"/>
  <c r="N2940" i="1" s="1"/>
  <c r="G142" i="19"/>
  <c r="M2940" i="1" s="1"/>
  <c r="F142" i="19"/>
  <c r="L2940" i="1" s="1"/>
  <c r="D142" i="19"/>
  <c r="J2940" i="1" s="1"/>
  <c r="L141" i="19"/>
  <c r="K141" i="19"/>
  <c r="J141" i="19"/>
  <c r="I141" i="19"/>
  <c r="H141" i="19"/>
  <c r="G141" i="19"/>
  <c r="F141" i="19"/>
  <c r="D141" i="19"/>
  <c r="L140" i="19"/>
  <c r="R2915" i="1" s="1"/>
  <c r="K140" i="19"/>
  <c r="Q2915" i="1" s="1"/>
  <c r="J140" i="19"/>
  <c r="P2915" i="1" s="1"/>
  <c r="I140" i="19"/>
  <c r="O2915" i="1" s="1"/>
  <c r="H140" i="19"/>
  <c r="N2915" i="1" s="1"/>
  <c r="G140" i="19"/>
  <c r="M2915" i="1" s="1"/>
  <c r="F140" i="19"/>
  <c r="L2915" i="1" s="1"/>
  <c r="D140" i="19"/>
  <c r="J2915" i="1" s="1"/>
  <c r="B140" i="19"/>
  <c r="B2915" i="1" s="1"/>
  <c r="B141" i="19"/>
  <c r="B142" i="19"/>
  <c r="B143" i="19"/>
  <c r="A141" i="19"/>
  <c r="A142" i="19"/>
  <c r="A2940" i="1" s="1"/>
  <c r="A143" i="19"/>
  <c r="A2965" i="1" s="1"/>
  <c r="A140" i="19"/>
  <c r="A2915" i="1" s="1"/>
  <c r="L134" i="19"/>
  <c r="R2888" i="1" s="1"/>
  <c r="K134" i="19"/>
  <c r="Q2888" i="1" s="1"/>
  <c r="J134" i="19"/>
  <c r="P2888" i="1" s="1"/>
  <c r="I134" i="19"/>
  <c r="O2888" i="1" s="1"/>
  <c r="H134" i="19"/>
  <c r="N2888" i="1" s="1"/>
  <c r="G134" i="19"/>
  <c r="M2888" i="1" s="1"/>
  <c r="F134" i="19"/>
  <c r="L2888" i="1" s="1"/>
  <c r="D134" i="19"/>
  <c r="J2888" i="1" s="1"/>
  <c r="L133" i="19"/>
  <c r="K133" i="19"/>
  <c r="J133" i="19"/>
  <c r="I133" i="19"/>
  <c r="H133" i="19"/>
  <c r="G133" i="19"/>
  <c r="F133" i="19"/>
  <c r="D133" i="19"/>
  <c r="L132" i="19"/>
  <c r="K132" i="19"/>
  <c r="J132" i="19"/>
  <c r="I132" i="19"/>
  <c r="H132" i="19"/>
  <c r="G132" i="19"/>
  <c r="F132" i="19"/>
  <c r="D132" i="19"/>
  <c r="L131" i="19"/>
  <c r="R2763" i="1" s="1"/>
  <c r="K131" i="19"/>
  <c r="Q2763" i="1" s="1"/>
  <c r="J131" i="19"/>
  <c r="P2763" i="1" s="1"/>
  <c r="I131" i="19"/>
  <c r="O2763" i="1" s="1"/>
  <c r="H131" i="19"/>
  <c r="N2763" i="1" s="1"/>
  <c r="G131" i="19"/>
  <c r="M2763" i="1" s="1"/>
  <c r="F131" i="19"/>
  <c r="L2763" i="1" s="1"/>
  <c r="D131" i="19"/>
  <c r="J2763" i="1" s="1"/>
  <c r="B134" i="19"/>
  <c r="A134" i="19"/>
  <c r="A2888" i="1" s="1"/>
  <c r="B133" i="19"/>
  <c r="A133" i="19"/>
  <c r="B132" i="19"/>
  <c r="A132" i="19"/>
  <c r="B131" i="19"/>
  <c r="B2763" i="1" s="1"/>
  <c r="A131" i="19"/>
  <c r="A2763" i="1" s="1"/>
  <c r="M162"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2948" i="1"/>
  <c r="C2949" i="1"/>
  <c r="C2950" i="1"/>
  <c r="C2951" i="1"/>
  <c r="C2952" i="1"/>
  <c r="C2953" i="1"/>
  <c r="C2954" i="1"/>
  <c r="C2955" i="1"/>
  <c r="C2956" i="1"/>
  <c r="C2957" i="1"/>
  <c r="C2958" i="1"/>
  <c r="C2959" i="1"/>
  <c r="C2960" i="1"/>
  <c r="C2961" i="1"/>
  <c r="C2962" i="1"/>
  <c r="C2963" i="1"/>
  <c r="C2964" i="1"/>
  <c r="C2796" i="1"/>
  <c r="C2797" i="1"/>
  <c r="C2798" i="1"/>
  <c r="C2799" i="1"/>
  <c r="C2800" i="1"/>
  <c r="C2801" i="1"/>
  <c r="C2802" i="1"/>
  <c r="C2803" i="1"/>
  <c r="C2804" i="1"/>
  <c r="C2805" i="1"/>
  <c r="C2806" i="1"/>
  <c r="C2807" i="1"/>
  <c r="C2808" i="1"/>
  <c r="C2484" i="1"/>
  <c r="B2484" i="1" s="1"/>
  <c r="C2480" i="1"/>
  <c r="B2480" i="1" s="1"/>
  <c r="C1190" i="1"/>
  <c r="C1814" i="1"/>
  <c r="B1814" i="1" s="1"/>
  <c r="C1815" i="1"/>
  <c r="B1815" i="1" s="1"/>
  <c r="C1816" i="1"/>
  <c r="B1816" i="1" s="1"/>
  <c r="C1817" i="1"/>
  <c r="B1817" i="1" s="1"/>
  <c r="C1818" i="1"/>
  <c r="B1818" i="1" s="1"/>
  <c r="C1819" i="1"/>
  <c r="B1819" i="1" s="1"/>
  <c r="C1820" i="1"/>
  <c r="B1820" i="1" s="1"/>
  <c r="C1821" i="1"/>
  <c r="B1821" i="1" s="1"/>
  <c r="C1822" i="1"/>
  <c r="B1822" i="1" s="1"/>
  <c r="C1823" i="1"/>
  <c r="B1823" i="1" s="1"/>
  <c r="C1824" i="1"/>
  <c r="B1824" i="1" s="1"/>
  <c r="C1825" i="1"/>
  <c r="B1825" i="1" s="1"/>
  <c r="C1826" i="1"/>
  <c r="B1826" i="1" s="1"/>
  <c r="C1827" i="1"/>
  <c r="B1827" i="1" s="1"/>
  <c r="C1828" i="1"/>
  <c r="B1828" i="1" s="1"/>
  <c r="C1829" i="1"/>
  <c r="B1829" i="1" s="1"/>
  <c r="C1830" i="1"/>
  <c r="B1830" i="1" s="1"/>
  <c r="C1831" i="1"/>
  <c r="B1831" i="1" s="1"/>
  <c r="C1832" i="1"/>
  <c r="B1832" i="1" s="1"/>
  <c r="C1833" i="1"/>
  <c r="B1833" i="1" s="1"/>
  <c r="C1834" i="1"/>
  <c r="B1834" i="1" s="1"/>
  <c r="C1835" i="1"/>
  <c r="B1835" i="1" s="1"/>
  <c r="C1836" i="1"/>
  <c r="B1836" i="1" s="1"/>
  <c r="C1837" i="1"/>
  <c r="B1837" i="1" s="1"/>
  <c r="C1838" i="1"/>
  <c r="B1838" i="1" s="1"/>
  <c r="C1839" i="1"/>
  <c r="B1839" i="1" s="1"/>
  <c r="C1840" i="1"/>
  <c r="B1840" i="1" s="1"/>
  <c r="C1841" i="1"/>
  <c r="B1841" i="1" s="1"/>
  <c r="C1842" i="1"/>
  <c r="B1842" i="1" s="1"/>
  <c r="C1843" i="1"/>
  <c r="B1843" i="1" s="1"/>
  <c r="C1844" i="1"/>
  <c r="B1844" i="1" s="1"/>
  <c r="C1845" i="1"/>
  <c r="B1845" i="1" s="1"/>
  <c r="C1846" i="1"/>
  <c r="B1846" i="1" s="1"/>
  <c r="C1847" i="1"/>
  <c r="B1847" i="1" s="1"/>
  <c r="C1848" i="1"/>
  <c r="B1848" i="1" s="1"/>
  <c r="C1849" i="1"/>
  <c r="B1849" i="1" s="1"/>
  <c r="C1850" i="1"/>
  <c r="B1850" i="1" s="1"/>
  <c r="C1851" i="1"/>
  <c r="B1851" i="1" s="1"/>
  <c r="C1852" i="1"/>
  <c r="B1852" i="1" s="1"/>
  <c r="C1853" i="1"/>
  <c r="B1853" i="1" s="1"/>
  <c r="C1854" i="1"/>
  <c r="B1854" i="1" s="1"/>
  <c r="C1855" i="1"/>
  <c r="B1855" i="1" s="1"/>
  <c r="C1856" i="1"/>
  <c r="B1856" i="1" s="1"/>
  <c r="C1857" i="1"/>
  <c r="B1857" i="1" s="1"/>
  <c r="C1858" i="1"/>
  <c r="B1858" i="1" s="1"/>
  <c r="C1859" i="1"/>
  <c r="B1859" i="1" s="1"/>
  <c r="C1860" i="1"/>
  <c r="B1860" i="1" s="1"/>
  <c r="C1861" i="1"/>
  <c r="B1861" i="1" s="1"/>
  <c r="C1862" i="1"/>
  <c r="B1862" i="1" s="1"/>
  <c r="C1863" i="1"/>
  <c r="B1863" i="1" s="1"/>
  <c r="C1864" i="1"/>
  <c r="B1864" i="1" s="1"/>
  <c r="C1865" i="1"/>
  <c r="B1865" i="1" s="1"/>
  <c r="C1866" i="1"/>
  <c r="B1866" i="1" s="1"/>
  <c r="C1867" i="1"/>
  <c r="B1867" i="1" s="1"/>
  <c r="C1868" i="1"/>
  <c r="B1868" i="1" s="1"/>
  <c r="C1869" i="1"/>
  <c r="B1869" i="1" s="1"/>
  <c r="C1870" i="1"/>
  <c r="B1870" i="1" s="1"/>
  <c r="C1871" i="1"/>
  <c r="B1871" i="1" s="1"/>
  <c r="C1872" i="1"/>
  <c r="B1872" i="1" s="1"/>
  <c r="C1873" i="1"/>
  <c r="B1873" i="1" s="1"/>
  <c r="C1874" i="1"/>
  <c r="B1874" i="1" s="1"/>
  <c r="C1875" i="1"/>
  <c r="B1875" i="1" s="1"/>
  <c r="C1876" i="1"/>
  <c r="B1876" i="1" s="1"/>
  <c r="C1877" i="1"/>
  <c r="B1877" i="1" s="1"/>
  <c r="C1878" i="1"/>
  <c r="B1878" i="1" s="1"/>
  <c r="C1879" i="1"/>
  <c r="B1879" i="1" s="1"/>
  <c r="C1880" i="1"/>
  <c r="B1880" i="1" s="1"/>
  <c r="C1881" i="1"/>
  <c r="B1881" i="1" s="1"/>
  <c r="C1882" i="1"/>
  <c r="B1882" i="1" s="1"/>
  <c r="C1883" i="1"/>
  <c r="B1883" i="1" s="1"/>
  <c r="C1884" i="1"/>
  <c r="B1884" i="1" s="1"/>
  <c r="C1885" i="1"/>
  <c r="B1885" i="1" s="1"/>
  <c r="C1886" i="1"/>
  <c r="B1886" i="1" s="1"/>
  <c r="C1887" i="1"/>
  <c r="B1887" i="1" s="1"/>
  <c r="C1888" i="1"/>
  <c r="B1888" i="1" s="1"/>
  <c r="C1889" i="1"/>
  <c r="B1889" i="1" s="1"/>
  <c r="C1890" i="1"/>
  <c r="B1890" i="1" s="1"/>
  <c r="C1891" i="1"/>
  <c r="B1891" i="1" s="1"/>
  <c r="C1892" i="1"/>
  <c r="B1892" i="1" s="1"/>
  <c r="C1893" i="1"/>
  <c r="B1893" i="1" s="1"/>
  <c r="C1894" i="1"/>
  <c r="B1894" i="1" s="1"/>
  <c r="C1895" i="1"/>
  <c r="B1895" i="1" s="1"/>
  <c r="C1896" i="1"/>
  <c r="B1896" i="1" s="1"/>
  <c r="C1897" i="1"/>
  <c r="B1897" i="1" s="1"/>
  <c r="C1898" i="1"/>
  <c r="B1898" i="1" s="1"/>
  <c r="C1899" i="1"/>
  <c r="B1899" i="1" s="1"/>
  <c r="C1900" i="1"/>
  <c r="B1900"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B161" i="13" s="1"/>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98" i="1"/>
  <c r="B398" i="1" s="1"/>
  <c r="C383" i="1"/>
  <c r="I213" i="13"/>
  <c r="B215" i="13" s="1"/>
  <c r="H213" i="13"/>
  <c r="G213" i="13"/>
  <c r="F213" i="13"/>
  <c r="E213" i="13"/>
  <c r="D213" i="13"/>
  <c r="C213" i="13"/>
  <c r="B213" i="13"/>
  <c r="C221" i="13"/>
  <c r="D221" i="13"/>
  <c r="E221" i="13"/>
  <c r="B221" i="13"/>
  <c r="B222" i="13" s="1"/>
  <c r="C205" i="13"/>
  <c r="D205" i="13"/>
  <c r="E205" i="13"/>
  <c r="F205" i="13"/>
  <c r="G205" i="13"/>
  <c r="H205" i="13"/>
  <c r="I205" i="13"/>
  <c r="B207" i="13" s="1"/>
  <c r="B205" i="13"/>
  <c r="C173" i="1"/>
  <c r="L173" i="1" s="1"/>
  <c r="C172" i="1"/>
  <c r="B172" i="1" s="1"/>
  <c r="C171" i="1"/>
  <c r="C170" i="1"/>
  <c r="C169" i="1"/>
  <c r="C168" i="1"/>
  <c r="K168" i="1" s="1"/>
  <c r="C167" i="1"/>
  <c r="A167" i="1" s="1"/>
  <c r="C166" i="1"/>
  <c r="C165" i="1"/>
  <c r="O165" i="1" s="1"/>
  <c r="C164" i="1"/>
  <c r="A164" i="1" s="1"/>
  <c r="C2593" i="1"/>
  <c r="B2593" i="1" s="1"/>
  <c r="C2594" i="1"/>
  <c r="B2594" i="1" s="1"/>
  <c r="C2595" i="1"/>
  <c r="B2595" i="1" s="1"/>
  <c r="C2596" i="1"/>
  <c r="B2596" i="1" s="1"/>
  <c r="C2597" i="1"/>
  <c r="B2597" i="1" s="1"/>
  <c r="C2598" i="1"/>
  <c r="B2598" i="1" s="1"/>
  <c r="C2599" i="1"/>
  <c r="B2599" i="1" s="1"/>
  <c r="C2600" i="1"/>
  <c r="B2600" i="1" s="1"/>
  <c r="C2601" i="1"/>
  <c r="B2601" i="1" s="1"/>
  <c r="C2602" i="1"/>
  <c r="B2602" i="1" s="1"/>
  <c r="C2592" i="1"/>
  <c r="B2592" i="1" s="1"/>
  <c r="G408" i="15"/>
  <c r="B673" i="15" s="1"/>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979" i="1"/>
  <c r="B2979" i="1" s="1"/>
  <c r="C2980" i="1"/>
  <c r="B2980" i="1" s="1"/>
  <c r="C2981" i="1"/>
  <c r="B2981" i="1" s="1"/>
  <c r="C2978" i="1"/>
  <c r="B2978" i="1" s="1"/>
  <c r="C2984" i="1"/>
  <c r="B2984" i="1" s="1"/>
  <c r="C2985" i="1"/>
  <c r="B2985" i="1" s="1"/>
  <c r="C2986" i="1"/>
  <c r="B2986" i="1" s="1"/>
  <c r="C2983" i="1"/>
  <c r="B2983" i="1" s="1"/>
  <c r="C2994" i="1"/>
  <c r="B2994" i="1" s="1"/>
  <c r="C2995" i="1"/>
  <c r="B2995" i="1" s="1"/>
  <c r="C2996" i="1"/>
  <c r="B2996" i="1" s="1"/>
  <c r="C2993" i="1"/>
  <c r="B2993" i="1" s="1"/>
  <c r="C2999" i="1"/>
  <c r="B2999" i="1" s="1"/>
  <c r="C3000" i="1"/>
  <c r="B3000" i="1" s="1"/>
  <c r="C3001" i="1"/>
  <c r="B3001" i="1" s="1"/>
  <c r="C2998" i="1"/>
  <c r="B2998" i="1" s="1"/>
  <c r="C3004" i="1"/>
  <c r="B3004" i="1" s="1"/>
  <c r="C3005" i="1"/>
  <c r="B3005" i="1" s="1"/>
  <c r="C3006" i="1"/>
  <c r="B3006" i="1" s="1"/>
  <c r="C3003" i="1"/>
  <c r="B3003" i="1" s="1"/>
  <c r="C3009" i="1"/>
  <c r="B3009" i="1" s="1"/>
  <c r="C3010" i="1"/>
  <c r="B3010" i="1" s="1"/>
  <c r="C3011" i="1"/>
  <c r="B3011" i="1" s="1"/>
  <c r="C3008" i="1"/>
  <c r="B3008" i="1" s="1"/>
  <c r="C3034" i="1"/>
  <c r="B3034" i="1" s="1"/>
  <c r="C3035" i="1"/>
  <c r="B3035" i="1" s="1"/>
  <c r="C3036" i="1"/>
  <c r="B3036" i="1" s="1"/>
  <c r="C3033" i="1"/>
  <c r="B3033" i="1" s="1"/>
  <c r="C3038" i="1"/>
  <c r="B3038" i="1" s="1"/>
  <c r="C3039" i="1"/>
  <c r="B3039" i="1" s="1"/>
  <c r="C3040" i="1"/>
  <c r="B3040" i="1" s="1"/>
  <c r="C3041" i="1"/>
  <c r="B3041" i="1" s="1"/>
  <c r="C2973" i="1"/>
  <c r="B2973" i="1" s="1"/>
  <c r="C2974" i="1"/>
  <c r="B2974" i="1" s="1"/>
  <c r="C2975" i="1"/>
  <c r="B2975" i="1" s="1"/>
  <c r="C2976" i="1"/>
  <c r="B2976" i="1" s="1"/>
  <c r="B10" i="18"/>
  <c r="F56" i="8" s="1"/>
  <c r="B16" i="18"/>
  <c r="B18" i="18"/>
  <c r="F92" i="8" s="1"/>
  <c r="B19" i="18"/>
  <c r="F79" i="8" s="1"/>
  <c r="B11" i="18"/>
  <c r="F73" i="8" s="1"/>
  <c r="B36" i="18"/>
  <c r="F204" i="8" s="1"/>
  <c r="B7" i="18"/>
  <c r="F34" i="8" s="1"/>
  <c r="B5" i="18"/>
  <c r="F9" i="8" s="1"/>
  <c r="B57" i="18"/>
  <c r="I51" i="19" s="1"/>
  <c r="O529" i="1" s="1"/>
  <c r="B56" i="18"/>
  <c r="B51" i="18"/>
  <c r="F250" i="8" s="1"/>
  <c r="B50" i="18"/>
  <c r="F123" i="8" s="1"/>
  <c r="B49" i="18"/>
  <c r="F246" i="8" s="1"/>
  <c r="B47" i="18"/>
  <c r="F245" i="8" s="1"/>
  <c r="B46" i="18"/>
  <c r="F244" i="8" s="1"/>
  <c r="B45" i="18"/>
  <c r="F242" i="8" s="1"/>
  <c r="B44" i="18"/>
  <c r="F240" i="8" s="1"/>
  <c r="B43" i="18"/>
  <c r="F238" i="8" s="1"/>
  <c r="B42" i="18"/>
  <c r="F237" i="8" s="1"/>
  <c r="B41" i="18"/>
  <c r="F221" i="8" s="1"/>
  <c r="B40" i="18"/>
  <c r="F212" i="8" s="1"/>
  <c r="B39" i="18"/>
  <c r="B38" i="18"/>
  <c r="F208" i="8" s="1"/>
  <c r="B37" i="18"/>
  <c r="F211" i="8" s="1"/>
  <c r="B35" i="18"/>
  <c r="B34" i="18"/>
  <c r="F160" i="8" s="1"/>
  <c r="B33" i="18"/>
  <c r="B32" i="18"/>
  <c r="B31" i="18"/>
  <c r="F153" i="8" s="1"/>
  <c r="B30" i="18"/>
  <c r="F170" i="8" s="1"/>
  <c r="B29" i="18"/>
  <c r="F169" i="8" s="1"/>
  <c r="B28" i="18"/>
  <c r="B27" i="18"/>
  <c r="B26" i="18"/>
  <c r="B21" i="18"/>
  <c r="F116" i="8" s="1"/>
  <c r="B20" i="18"/>
  <c r="B9" i="18"/>
  <c r="B8" i="18"/>
  <c r="F52" i="8" s="1"/>
  <c r="B6" i="18"/>
  <c r="B3" i="18"/>
  <c r="F43" i="8" s="1"/>
  <c r="C263" i="1"/>
  <c r="B263" i="1" s="1"/>
  <c r="C323" i="1"/>
  <c r="C322" i="1"/>
  <c r="C321" i="1"/>
  <c r="C320" i="1"/>
  <c r="C319" i="1"/>
  <c r="C318" i="1"/>
  <c r="B318" i="1" s="1"/>
  <c r="C317" i="1"/>
  <c r="C316" i="1"/>
  <c r="C315" i="1"/>
  <c r="B315" i="1" s="1"/>
  <c r="C314" i="1"/>
  <c r="C313" i="1"/>
  <c r="C312" i="1"/>
  <c r="B312" i="1" s="1"/>
  <c r="C311" i="1"/>
  <c r="C310" i="1"/>
  <c r="B310" i="1" s="1"/>
  <c r="C308" i="1"/>
  <c r="C2971" i="1"/>
  <c r="C2894" i="1"/>
  <c r="C483" i="1"/>
  <c r="C2486" i="1"/>
  <c r="B2486" i="1" s="1"/>
  <c r="C2485" i="1"/>
  <c r="B2485" i="1" s="1"/>
  <c r="C2481" i="1"/>
  <c r="B2481" i="1" s="1"/>
  <c r="C2482" i="1"/>
  <c r="B2482"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373" i="1"/>
  <c r="C372" i="1"/>
  <c r="C371" i="1"/>
  <c r="C270" i="1"/>
  <c r="C269" i="1"/>
  <c r="C268" i="1"/>
  <c r="B268" i="1" s="1"/>
  <c r="C2590" i="1"/>
  <c r="B2590" i="1" s="1"/>
  <c r="C2589" i="1"/>
  <c r="B2589" i="1" s="1"/>
  <c r="C2514" i="1"/>
  <c r="B2514" i="1" s="1"/>
  <c r="C2513" i="1"/>
  <c r="B2513" i="1" s="1"/>
  <c r="C2512" i="1"/>
  <c r="B2512" i="1" s="1"/>
  <c r="C2511" i="1"/>
  <c r="B2511" i="1" s="1"/>
  <c r="C2510" i="1"/>
  <c r="B2510" i="1" s="1"/>
  <c r="C2509" i="1"/>
  <c r="B2509" i="1" s="1"/>
  <c r="C2508" i="1"/>
  <c r="B2508" i="1" s="1"/>
  <c r="C2507" i="1"/>
  <c r="B2507" i="1" s="1"/>
  <c r="C2557" i="1"/>
  <c r="B2557" i="1" s="1"/>
  <c r="C2558" i="1"/>
  <c r="B2558" i="1" s="1"/>
  <c r="C2559" i="1"/>
  <c r="B2559" i="1" s="1"/>
  <c r="C2560" i="1"/>
  <c r="B2560" i="1" s="1"/>
  <c r="C2561" i="1"/>
  <c r="B2561" i="1" s="1"/>
  <c r="C204" i="1"/>
  <c r="B204" i="1" s="1"/>
  <c r="C209" i="1"/>
  <c r="B209" i="1" s="1"/>
  <c r="C214" i="1"/>
  <c r="C202" i="1"/>
  <c r="C203" i="1"/>
  <c r="C205" i="1"/>
  <c r="C206" i="1"/>
  <c r="C207" i="1"/>
  <c r="C208" i="1"/>
  <c r="B208" i="1" s="1"/>
  <c r="C210" i="1"/>
  <c r="C211" i="1"/>
  <c r="C212" i="1"/>
  <c r="C213" i="1"/>
  <c r="C2478" i="1"/>
  <c r="B2478" i="1" s="1"/>
  <c r="C2477" i="1"/>
  <c r="B2477"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C366" i="1"/>
  <c r="C480" i="1"/>
  <c r="B480" i="1" s="1"/>
  <c r="C479" i="1"/>
  <c r="B479" i="1" s="1"/>
  <c r="C2924" i="1"/>
  <c r="B186" i="13"/>
  <c r="B188" i="13" s="1"/>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2926" i="1"/>
  <c r="C267" i="1"/>
  <c r="C370" i="1"/>
  <c r="C2925" i="1"/>
  <c r="C266" i="1"/>
  <c r="C369" i="1"/>
  <c r="B369" i="1" s="1"/>
  <c r="C2556" i="1"/>
  <c r="B2556" i="1" s="1"/>
  <c r="C163" i="1"/>
  <c r="C2555" i="1"/>
  <c r="B2555" i="1" s="1"/>
  <c r="G140" i="13"/>
  <c r="G141" i="13"/>
  <c r="G142" i="13"/>
  <c r="G143" i="13"/>
  <c r="G144" i="13"/>
  <c r="G145" i="13"/>
  <c r="G146" i="13"/>
  <c r="G147" i="13"/>
  <c r="G148" i="13"/>
  <c r="G149" i="13"/>
  <c r="G150" i="13"/>
  <c r="G151" i="13"/>
  <c r="G153" i="13"/>
  <c r="B162" i="13"/>
  <c r="G154" i="13"/>
  <c r="G155" i="13"/>
  <c r="G156" i="13"/>
  <c r="B167" i="13"/>
  <c r="B181" i="13"/>
  <c r="B176" i="13"/>
  <c r="B171" i="13"/>
  <c r="B172" i="13" s="1"/>
  <c r="G21" i="19" s="1"/>
  <c r="M234" i="1" s="1"/>
  <c r="A127" i="13"/>
  <c r="A128" i="13" s="1"/>
  <c r="A130" i="13"/>
  <c r="A116" i="13"/>
  <c r="A117" i="13" s="1"/>
  <c r="A101" i="13"/>
  <c r="A102" i="13" s="1"/>
  <c r="A103" i="13" s="1"/>
  <c r="B88" i="13"/>
  <c r="G10" i="19" s="1"/>
  <c r="M148" i="1" s="1"/>
  <c r="A91" i="13"/>
  <c r="A93" i="13" s="1"/>
  <c r="A94" i="13" s="1"/>
  <c r="A96" i="13" s="1"/>
  <c r="C2536" i="1"/>
  <c r="B2536" i="1" s="1"/>
  <c r="C2537" i="1"/>
  <c r="B2537" i="1" s="1"/>
  <c r="C2538" i="1"/>
  <c r="B2538" i="1" s="1"/>
  <c r="C2539" i="1"/>
  <c r="B2539" i="1" s="1"/>
  <c r="C2540" i="1"/>
  <c r="B2540" i="1" s="1"/>
  <c r="C257" i="1"/>
  <c r="B257" i="1" s="1"/>
  <c r="C258" i="1"/>
  <c r="B258" i="1" s="1"/>
  <c r="C259" i="1"/>
  <c r="C260" i="1"/>
  <c r="C261" i="1"/>
  <c r="C262" i="1"/>
  <c r="C264" i="1"/>
  <c r="B264" i="1" s="1"/>
  <c r="C265" i="1"/>
  <c r="C255" i="1"/>
  <c r="C367" i="1"/>
  <c r="C368" i="1"/>
  <c r="B368" i="1" s="1"/>
  <c r="C201" i="1"/>
  <c r="C221" i="1"/>
  <c r="C222" i="1"/>
  <c r="C223" i="1"/>
  <c r="B223" i="1" s="1"/>
  <c r="C224" i="1"/>
  <c r="C225" i="1"/>
  <c r="B225" i="1" s="1"/>
  <c r="C226" i="1"/>
  <c r="B226" i="1" s="1"/>
  <c r="C227" i="1"/>
  <c r="B227" i="1" s="1"/>
  <c r="C228" i="1"/>
  <c r="C229" i="1"/>
  <c r="C230" i="1"/>
  <c r="B230" i="1" s="1"/>
  <c r="C231" i="1"/>
  <c r="B231" i="1" s="1"/>
  <c r="C232" i="1"/>
  <c r="B194" i="13"/>
  <c r="B196" i="13" s="1"/>
  <c r="B197" i="13" s="1"/>
  <c r="C2970" i="1"/>
  <c r="C2969" i="1"/>
  <c r="C2968" i="1"/>
  <c r="C2967" i="1"/>
  <c r="C2966" i="1"/>
  <c r="C2947" i="1"/>
  <c r="C2946" i="1"/>
  <c r="C2945" i="1"/>
  <c r="C2944" i="1"/>
  <c r="C2943" i="1"/>
  <c r="C2942" i="1"/>
  <c r="C2941" i="1"/>
  <c r="C2923" i="1"/>
  <c r="C2922" i="1"/>
  <c r="C2921" i="1"/>
  <c r="C2920" i="1"/>
  <c r="C2919" i="1"/>
  <c r="C2918" i="1"/>
  <c r="C2917" i="1"/>
  <c r="C2893" i="1"/>
  <c r="C2892" i="1"/>
  <c r="C2891" i="1"/>
  <c r="C2890" i="1"/>
  <c r="C2889" i="1"/>
  <c r="C2914" i="1"/>
  <c r="B2914" i="1" s="1"/>
  <c r="C2913" i="1"/>
  <c r="B2913" i="1" s="1"/>
  <c r="C2912" i="1"/>
  <c r="B2912" i="1" s="1"/>
  <c r="C2911" i="1"/>
  <c r="B2911" i="1" s="1"/>
  <c r="C2910" i="1"/>
  <c r="B2910" i="1" s="1"/>
  <c r="C2795" i="1"/>
  <c r="C2794" i="1"/>
  <c r="C2793" i="1"/>
  <c r="C2792" i="1"/>
  <c r="C2791" i="1"/>
  <c r="C2790" i="1"/>
  <c r="C2789" i="1"/>
  <c r="C2765" i="1"/>
  <c r="C2759" i="1"/>
  <c r="B2759" i="1" s="1"/>
  <c r="C2760" i="1"/>
  <c r="B2760" i="1" s="1"/>
  <c r="C2761" i="1"/>
  <c r="B2761" i="1" s="1"/>
  <c r="C2762" i="1"/>
  <c r="B2762" i="1" s="1"/>
  <c r="C2758" i="1"/>
  <c r="B2758" i="1" s="1"/>
  <c r="C2554" i="1"/>
  <c r="B2554" i="1" s="1"/>
  <c r="C2543" i="1"/>
  <c r="B2543" i="1" s="1"/>
  <c r="C2544" i="1"/>
  <c r="B2544" i="1" s="1"/>
  <c r="C2545" i="1"/>
  <c r="B2545" i="1" s="1"/>
  <c r="C2546" i="1"/>
  <c r="B2546" i="1" s="1"/>
  <c r="C2547" i="1"/>
  <c r="B2547" i="1" s="1"/>
  <c r="C2548" i="1"/>
  <c r="B2548" i="1" s="1"/>
  <c r="C2549" i="1"/>
  <c r="B2549" i="1" s="1"/>
  <c r="C2550" i="1"/>
  <c r="B2550" i="1" s="1"/>
  <c r="C2551" i="1"/>
  <c r="B2551" i="1" s="1"/>
  <c r="C2552" i="1"/>
  <c r="B2552" i="1" s="1"/>
  <c r="C2553" i="1"/>
  <c r="B2553" i="1" s="1"/>
  <c r="C2542" i="1"/>
  <c r="B2542" i="1" s="1"/>
  <c r="C360" i="1"/>
  <c r="B360" i="1" s="1"/>
  <c r="C361" i="1"/>
  <c r="B361" i="1" s="1"/>
  <c r="C362" i="1"/>
  <c r="C363" i="1"/>
  <c r="B363" i="1" s="1"/>
  <c r="C364" i="1"/>
  <c r="C365" i="1"/>
  <c r="C359" i="1"/>
  <c r="C250" i="1"/>
  <c r="C251" i="1"/>
  <c r="B251" i="1" s="1"/>
  <c r="C252" i="1"/>
  <c r="C253" i="1"/>
  <c r="B253" i="1" s="1"/>
  <c r="C249" i="1"/>
  <c r="C247" i="1"/>
  <c r="B247" i="1" s="1"/>
  <c r="C246" i="1"/>
  <c r="C217" i="1"/>
  <c r="C218" i="1"/>
  <c r="B218" i="1" s="1"/>
  <c r="C219" i="1"/>
  <c r="C220" i="1"/>
  <c r="B220" i="1" s="1"/>
  <c r="C216" i="1"/>
  <c r="B216" i="1" s="1"/>
  <c r="C150" i="1"/>
  <c r="L150" i="1" s="1"/>
  <c r="C2619" i="1"/>
  <c r="B2619" i="1" s="1"/>
  <c r="R507" i="1"/>
  <c r="F42" i="8" l="1"/>
  <c r="F41" i="8"/>
  <c r="F40" i="8"/>
  <c r="F39" i="8"/>
  <c r="F38" i="8"/>
  <c r="F37" i="8"/>
  <c r="F36" i="8"/>
  <c r="F35" i="8"/>
  <c r="I119" i="19"/>
  <c r="I75" i="19"/>
  <c r="O683" i="1" s="1"/>
  <c r="I73" i="19"/>
  <c r="O681" i="1" s="1"/>
  <c r="I69" i="19"/>
  <c r="O677" i="1" s="1"/>
  <c r="B214" i="13"/>
  <c r="B189" i="13"/>
  <c r="B160" i="13"/>
  <c r="B706" i="15"/>
  <c r="A131" i="13"/>
  <c r="B163" i="13"/>
  <c r="B159" i="13"/>
  <c r="A105" i="13"/>
  <c r="A106" i="13" s="1"/>
  <c r="A107" i="13" s="1"/>
  <c r="A118" i="13"/>
  <c r="A120" i="13"/>
  <c r="A121" i="13" s="1"/>
  <c r="P2885" i="1"/>
  <c r="P2879" i="1"/>
  <c r="P2871" i="1"/>
  <c r="P2876" i="1"/>
  <c r="P2862" i="1"/>
  <c r="P2858" i="1"/>
  <c r="P2887" i="1"/>
  <c r="P2860" i="1"/>
  <c r="P2869" i="1"/>
  <c r="P2884" i="1"/>
  <c r="P2867" i="1"/>
  <c r="P2864" i="1"/>
  <c r="P2881" i="1"/>
  <c r="P2872" i="1"/>
  <c r="P2859" i="1"/>
  <c r="P2886" i="1"/>
  <c r="P2875" i="1"/>
  <c r="P2882" i="1"/>
  <c r="P2883" i="1"/>
  <c r="P2866" i="1"/>
  <c r="P2878" i="1"/>
  <c r="P2877" i="1"/>
  <c r="P2861" i="1"/>
  <c r="P2874" i="1"/>
  <c r="P2863" i="1"/>
  <c r="P2868" i="1"/>
  <c r="P2880" i="1"/>
  <c r="P2870" i="1"/>
  <c r="P2865" i="1"/>
  <c r="P2873" i="1"/>
  <c r="J2879" i="1"/>
  <c r="J2870" i="1"/>
  <c r="J2865" i="1"/>
  <c r="J2866" i="1"/>
  <c r="J2860" i="1"/>
  <c r="J2885" i="1"/>
  <c r="J2859" i="1"/>
  <c r="J2877" i="1"/>
  <c r="J2873" i="1"/>
  <c r="J2883" i="1"/>
  <c r="J2887" i="1"/>
  <c r="J2884" i="1"/>
  <c r="J2867" i="1"/>
  <c r="J2868" i="1"/>
  <c r="J2871" i="1"/>
  <c r="J2862" i="1"/>
  <c r="J2886" i="1"/>
  <c r="J2881" i="1"/>
  <c r="J2875" i="1"/>
  <c r="J2869" i="1"/>
  <c r="J2861" i="1"/>
  <c r="J2874" i="1"/>
  <c r="J2863" i="1"/>
  <c r="J2878" i="1"/>
  <c r="J2864" i="1"/>
  <c r="J2858" i="1"/>
  <c r="J2872" i="1"/>
  <c r="J2882" i="1"/>
  <c r="J2880" i="1"/>
  <c r="J2876" i="1"/>
  <c r="L2860" i="1"/>
  <c r="L2876" i="1"/>
  <c r="L2881" i="1"/>
  <c r="L2873" i="1"/>
  <c r="L2877" i="1"/>
  <c r="L2861" i="1"/>
  <c r="L2887" i="1"/>
  <c r="L2884" i="1"/>
  <c r="L2879" i="1"/>
  <c r="L2867" i="1"/>
  <c r="L2871" i="1"/>
  <c r="L2862" i="1"/>
  <c r="L2868" i="1"/>
  <c r="L2880" i="1"/>
  <c r="L2882" i="1"/>
  <c r="L2869" i="1"/>
  <c r="L2878" i="1"/>
  <c r="L2875" i="1"/>
  <c r="L2864" i="1"/>
  <c r="L2883" i="1"/>
  <c r="L2865" i="1"/>
  <c r="L2886" i="1"/>
  <c r="L2872" i="1"/>
  <c r="L2859" i="1"/>
  <c r="L2866" i="1"/>
  <c r="L2870" i="1"/>
  <c r="L2885" i="1"/>
  <c r="L2874" i="1"/>
  <c r="L2863" i="1"/>
  <c r="L2858" i="1"/>
  <c r="A2884" i="1"/>
  <c r="A2881" i="1"/>
  <c r="A2870" i="1"/>
  <c r="A2864" i="1"/>
  <c r="A2862" i="1"/>
  <c r="A2886" i="1"/>
  <c r="A2867" i="1"/>
  <c r="A2883" i="1"/>
  <c r="A2879" i="1"/>
  <c r="A2869" i="1"/>
  <c r="A2875" i="1"/>
  <c r="A2860" i="1"/>
  <c r="A2877" i="1"/>
  <c r="A2863" i="1"/>
  <c r="A2882" i="1"/>
  <c r="A2868" i="1"/>
  <c r="A2880" i="1"/>
  <c r="A2872" i="1"/>
  <c r="A2878" i="1"/>
  <c r="A2885" i="1"/>
  <c r="A2866" i="1"/>
  <c r="A2858" i="1"/>
  <c r="A2871" i="1"/>
  <c r="A2873" i="1"/>
  <c r="A2859" i="1"/>
  <c r="A2874" i="1"/>
  <c r="A2887" i="1"/>
  <c r="A2876" i="1"/>
  <c r="A2861" i="1"/>
  <c r="A2865" i="1"/>
  <c r="M2880" i="1"/>
  <c r="M2878" i="1"/>
  <c r="M2882" i="1"/>
  <c r="M2884" i="1"/>
  <c r="M2867" i="1"/>
  <c r="M2885" i="1"/>
  <c r="M2871" i="1"/>
  <c r="M2862" i="1"/>
  <c r="M2874" i="1"/>
  <c r="M2887" i="1"/>
  <c r="M2879" i="1"/>
  <c r="M2876" i="1"/>
  <c r="M2873" i="1"/>
  <c r="M2869" i="1"/>
  <c r="M2858" i="1"/>
  <c r="M2875" i="1"/>
  <c r="M2864" i="1"/>
  <c r="M2886" i="1"/>
  <c r="M2872" i="1"/>
  <c r="M2859" i="1"/>
  <c r="M2877" i="1"/>
  <c r="M2861" i="1"/>
  <c r="M2870" i="1"/>
  <c r="M2865" i="1"/>
  <c r="M2881" i="1"/>
  <c r="M2883" i="1"/>
  <c r="M2866" i="1"/>
  <c r="M2860" i="1"/>
  <c r="M2868" i="1"/>
  <c r="M2863" i="1"/>
  <c r="Q2885" i="1"/>
  <c r="Q2871" i="1"/>
  <c r="Q2864" i="1"/>
  <c r="Q2884" i="1"/>
  <c r="Q2873" i="1"/>
  <c r="Q2881" i="1"/>
  <c r="Q2859" i="1"/>
  <c r="Q2887" i="1"/>
  <c r="Q2858" i="1"/>
  <c r="Q2883" i="1"/>
  <c r="Q2866" i="1"/>
  <c r="Q2877" i="1"/>
  <c r="Q2861" i="1"/>
  <c r="Q2879" i="1"/>
  <c r="Q2886" i="1"/>
  <c r="Q2868" i="1"/>
  <c r="Q2869" i="1"/>
  <c r="Q2872" i="1"/>
  <c r="Q2878" i="1"/>
  <c r="Q2874" i="1"/>
  <c r="Q2863" i="1"/>
  <c r="Q2882" i="1"/>
  <c r="Q2867" i="1"/>
  <c r="Q2876" i="1"/>
  <c r="Q2870" i="1"/>
  <c r="Q2865" i="1"/>
  <c r="Q2875" i="1"/>
  <c r="Q2860" i="1"/>
  <c r="Q2880" i="1"/>
  <c r="Q2862" i="1"/>
  <c r="R2885" i="1"/>
  <c r="R2886" i="1"/>
  <c r="R2858" i="1"/>
  <c r="R2887" i="1"/>
  <c r="R2864" i="1"/>
  <c r="R2876" i="1"/>
  <c r="R2872" i="1"/>
  <c r="R2882" i="1"/>
  <c r="R2881" i="1"/>
  <c r="R2859" i="1"/>
  <c r="R2879" i="1"/>
  <c r="R2883" i="1"/>
  <c r="R2866" i="1"/>
  <c r="R2873" i="1"/>
  <c r="R2877" i="1"/>
  <c r="R2861" i="1"/>
  <c r="R2865" i="1"/>
  <c r="R2869" i="1"/>
  <c r="R2870" i="1"/>
  <c r="R2884" i="1"/>
  <c r="R2874" i="1"/>
  <c r="R2878" i="1"/>
  <c r="R2862" i="1"/>
  <c r="R2868" i="1"/>
  <c r="R2863" i="1"/>
  <c r="R2880" i="1"/>
  <c r="R2867" i="1"/>
  <c r="R2871" i="1"/>
  <c r="R2875" i="1"/>
  <c r="R2860" i="1"/>
  <c r="B2884" i="1"/>
  <c r="B2865" i="1"/>
  <c r="B2862" i="1"/>
  <c r="B2872" i="1"/>
  <c r="B2870" i="1"/>
  <c r="B2881" i="1"/>
  <c r="B2886" i="1"/>
  <c r="B2864" i="1"/>
  <c r="B2883" i="1"/>
  <c r="B2869" i="1"/>
  <c r="B2875" i="1"/>
  <c r="B2861" i="1"/>
  <c r="B2873" i="1"/>
  <c r="B2877" i="1"/>
  <c r="B2863" i="1"/>
  <c r="B2880" i="1"/>
  <c r="B2882" i="1"/>
  <c r="B2868" i="1"/>
  <c r="B2859" i="1"/>
  <c r="B2878" i="1"/>
  <c r="B2885" i="1"/>
  <c r="B2866" i="1"/>
  <c r="B2858" i="1"/>
  <c r="B2871" i="1"/>
  <c r="B2860" i="1"/>
  <c r="B2879" i="1"/>
  <c r="B2867" i="1"/>
  <c r="B2874" i="1"/>
  <c r="B2887" i="1"/>
  <c r="B2876" i="1"/>
  <c r="N2885" i="1"/>
  <c r="N2882" i="1"/>
  <c r="N2886" i="1"/>
  <c r="N2884" i="1"/>
  <c r="N2873" i="1"/>
  <c r="N2867" i="1"/>
  <c r="N2871" i="1"/>
  <c r="N2862" i="1"/>
  <c r="N2887" i="1"/>
  <c r="N2863" i="1"/>
  <c r="N2870" i="1"/>
  <c r="N2869" i="1"/>
  <c r="N2868" i="1"/>
  <c r="N2879" i="1"/>
  <c r="N2875" i="1"/>
  <c r="N2865" i="1"/>
  <c r="N2864" i="1"/>
  <c r="N2872" i="1"/>
  <c r="N2859" i="1"/>
  <c r="N2881" i="1"/>
  <c r="N2878" i="1"/>
  <c r="N2883" i="1"/>
  <c r="N2866" i="1"/>
  <c r="N2877" i="1"/>
  <c r="N2861" i="1"/>
  <c r="N2880" i="1"/>
  <c r="N2874" i="1"/>
  <c r="N2876" i="1"/>
  <c r="N2858" i="1"/>
  <c r="N2860" i="1"/>
  <c r="O2885" i="1"/>
  <c r="O2884" i="1"/>
  <c r="O2873" i="1"/>
  <c r="O2867" i="1"/>
  <c r="O2887" i="1"/>
  <c r="O2871" i="1"/>
  <c r="O2862" i="1"/>
  <c r="O2875" i="1"/>
  <c r="O2860" i="1"/>
  <c r="O2869" i="1"/>
  <c r="O2868" i="1"/>
  <c r="O2865" i="1"/>
  <c r="O2876" i="1"/>
  <c r="O2864" i="1"/>
  <c r="O2879" i="1"/>
  <c r="O2881" i="1"/>
  <c r="O2872" i="1"/>
  <c r="O2859" i="1"/>
  <c r="O2883" i="1"/>
  <c r="O2866" i="1"/>
  <c r="O2878" i="1"/>
  <c r="O2882" i="1"/>
  <c r="O2877" i="1"/>
  <c r="O2861" i="1"/>
  <c r="O2874" i="1"/>
  <c r="O2863" i="1"/>
  <c r="O2870" i="1"/>
  <c r="O2886" i="1"/>
  <c r="O2880" i="1"/>
  <c r="O2858" i="1"/>
  <c r="B1190" i="1"/>
  <c r="R1190" i="1"/>
  <c r="Q1190" i="1"/>
  <c r="P1190" i="1"/>
  <c r="O1190" i="1"/>
  <c r="N1190" i="1"/>
  <c r="M1190" i="1"/>
  <c r="L1190" i="1"/>
  <c r="K1190" i="1"/>
  <c r="J1190" i="1"/>
  <c r="F104" i="8"/>
  <c r="F65" i="8"/>
  <c r="F62" i="8"/>
  <c r="F71" i="8"/>
  <c r="F118" i="8"/>
  <c r="F117" i="8"/>
  <c r="F24" i="8"/>
  <c r="F28" i="8"/>
  <c r="F25" i="8"/>
  <c r="F182" i="8"/>
  <c r="F47" i="8"/>
  <c r="F33" i="8"/>
  <c r="F247" i="8"/>
  <c r="F249" i="8"/>
  <c r="F209" i="8"/>
  <c r="F210" i="8"/>
  <c r="F166" i="8"/>
  <c r="F226" i="8"/>
  <c r="F167" i="8"/>
  <c r="F164" i="8"/>
  <c r="F161" i="8"/>
  <c r="F155" i="8"/>
  <c r="F157" i="8"/>
  <c r="F156" i="8"/>
  <c r="F125" i="8"/>
  <c r="F115" i="8"/>
  <c r="F186" i="8"/>
  <c r="F29" i="8"/>
  <c r="F111" i="8"/>
  <c r="F109" i="8"/>
  <c r="F110" i="8"/>
  <c r="F112" i="8"/>
  <c r="F128" i="8"/>
  <c r="F198" i="8"/>
  <c r="F88" i="8"/>
  <c r="F58" i="8"/>
  <c r="P2788" i="1"/>
  <c r="P2818" i="1"/>
  <c r="P2824" i="1"/>
  <c r="P2850" i="1"/>
  <c r="P2855" i="1"/>
  <c r="P2845" i="1"/>
  <c r="P2851" i="1"/>
  <c r="P2832" i="1"/>
  <c r="P2839" i="1"/>
  <c r="P2849" i="1"/>
  <c r="P2820" i="1"/>
  <c r="P2827" i="1"/>
  <c r="P2834" i="1"/>
  <c r="P2837" i="1"/>
  <c r="P2835" i="1"/>
  <c r="P2847" i="1"/>
  <c r="P2809" i="1"/>
  <c r="P2833" i="1"/>
  <c r="P2857" i="1"/>
  <c r="P2836" i="1"/>
  <c r="P2814" i="1"/>
  <c r="P2810" i="1"/>
  <c r="P2813" i="1"/>
  <c r="P2831" i="1"/>
  <c r="P2812" i="1"/>
  <c r="P2840" i="1"/>
  <c r="P2846" i="1"/>
  <c r="P2841" i="1"/>
  <c r="P2826" i="1"/>
  <c r="P2817" i="1"/>
  <c r="P2822" i="1"/>
  <c r="P2821" i="1"/>
  <c r="P2829" i="1"/>
  <c r="P2838" i="1"/>
  <c r="P2816" i="1"/>
  <c r="P2856" i="1"/>
  <c r="P2852" i="1"/>
  <c r="P2848" i="1"/>
  <c r="P2843" i="1"/>
  <c r="P2830" i="1"/>
  <c r="P2854" i="1"/>
  <c r="P2823" i="1"/>
  <c r="P2844" i="1"/>
  <c r="P2825" i="1"/>
  <c r="P2819" i="1"/>
  <c r="P2811" i="1"/>
  <c r="P2828" i="1"/>
  <c r="P2842" i="1"/>
  <c r="P2815" i="1"/>
  <c r="P2853" i="1"/>
  <c r="R2788" i="1"/>
  <c r="R2810" i="1"/>
  <c r="R2847" i="1"/>
  <c r="R2842" i="1"/>
  <c r="R2824" i="1"/>
  <c r="R2827" i="1"/>
  <c r="R2843" i="1"/>
  <c r="R2832" i="1"/>
  <c r="R2833" i="1"/>
  <c r="R2838" i="1"/>
  <c r="R2820" i="1"/>
  <c r="R2822" i="1"/>
  <c r="R2854" i="1"/>
  <c r="R2836" i="1"/>
  <c r="R2852" i="1"/>
  <c r="R2818" i="1"/>
  <c r="R2816" i="1"/>
  <c r="R2841" i="1"/>
  <c r="R2856" i="1"/>
  <c r="R2812" i="1"/>
  <c r="R2846" i="1"/>
  <c r="R2823" i="1"/>
  <c r="R2826" i="1"/>
  <c r="R2831" i="1"/>
  <c r="R2821" i="1"/>
  <c r="R2845" i="1"/>
  <c r="R2837" i="1"/>
  <c r="R2829" i="1"/>
  <c r="R2839" i="1"/>
  <c r="R2819" i="1"/>
  <c r="R2830" i="1"/>
  <c r="R2855" i="1"/>
  <c r="R2840" i="1"/>
  <c r="R2809" i="1"/>
  <c r="R2857" i="1"/>
  <c r="R2844" i="1"/>
  <c r="R2815" i="1"/>
  <c r="R2828" i="1"/>
  <c r="R2811" i="1"/>
  <c r="R2849" i="1"/>
  <c r="R2835" i="1"/>
  <c r="R2814" i="1"/>
  <c r="R2853" i="1"/>
  <c r="R2850" i="1"/>
  <c r="R2848" i="1"/>
  <c r="R2813" i="1"/>
  <c r="R2817" i="1"/>
  <c r="R2851" i="1"/>
  <c r="R2834" i="1"/>
  <c r="R2825" i="1"/>
  <c r="Q2788" i="1"/>
  <c r="Q2815" i="1"/>
  <c r="Q2839" i="1"/>
  <c r="Q2841" i="1"/>
  <c r="Q2848" i="1"/>
  <c r="Q2828" i="1"/>
  <c r="Q2817" i="1"/>
  <c r="Q2842" i="1"/>
  <c r="Q2829" i="1"/>
  <c r="Q2838" i="1"/>
  <c r="Q2836" i="1"/>
  <c r="Q2818" i="1"/>
  <c r="Q2827" i="1"/>
  <c r="Q2809" i="1"/>
  <c r="Q2822" i="1"/>
  <c r="Q2824" i="1"/>
  <c r="Q2857" i="1"/>
  <c r="Q2823" i="1"/>
  <c r="Q2850" i="1"/>
  <c r="Q2837" i="1"/>
  <c r="Q2856" i="1"/>
  <c r="Q2821" i="1"/>
  <c r="Q2830" i="1"/>
  <c r="Q2840" i="1"/>
  <c r="Q2832" i="1"/>
  <c r="Q2833" i="1"/>
  <c r="Q2851" i="1"/>
  <c r="Q2849" i="1"/>
  <c r="Q2812" i="1"/>
  <c r="Q2819" i="1"/>
  <c r="Q2854" i="1"/>
  <c r="Q2834" i="1"/>
  <c r="Q2814" i="1"/>
  <c r="Q2810" i="1"/>
  <c r="Q2843" i="1"/>
  <c r="Q2813" i="1"/>
  <c r="Q2844" i="1"/>
  <c r="Q2855" i="1"/>
  <c r="Q2852" i="1"/>
  <c r="Q2816" i="1"/>
  <c r="Q2845" i="1"/>
  <c r="Q2825" i="1"/>
  <c r="Q2831" i="1"/>
  <c r="Q2826" i="1"/>
  <c r="Q2853" i="1"/>
  <c r="Q2820" i="1"/>
  <c r="Q2846" i="1"/>
  <c r="Q2811" i="1"/>
  <c r="Q2847" i="1"/>
  <c r="Q2835" i="1"/>
  <c r="J2788" i="1"/>
  <c r="J2835" i="1"/>
  <c r="J2838" i="1"/>
  <c r="J2813" i="1"/>
  <c r="J2810" i="1"/>
  <c r="J2820" i="1"/>
  <c r="J2849" i="1"/>
  <c r="J2815" i="1"/>
  <c r="J2831" i="1"/>
  <c r="J2834" i="1"/>
  <c r="J2839" i="1"/>
  <c r="J2809" i="1"/>
  <c r="J2821" i="1"/>
  <c r="J2829" i="1"/>
  <c r="J2816" i="1"/>
  <c r="J2853" i="1"/>
  <c r="J2845" i="1"/>
  <c r="J2847" i="1"/>
  <c r="J2812" i="1"/>
  <c r="J2822" i="1"/>
  <c r="J2824" i="1"/>
  <c r="J2830" i="1"/>
  <c r="J2850" i="1"/>
  <c r="J2836" i="1"/>
  <c r="J2854" i="1"/>
  <c r="J2825" i="1"/>
  <c r="J2827" i="1"/>
  <c r="J2842" i="1"/>
  <c r="J2843" i="1"/>
  <c r="J2852" i="1"/>
  <c r="J2844" i="1"/>
  <c r="J2841" i="1"/>
  <c r="J2848" i="1"/>
  <c r="J2828" i="1"/>
  <c r="J2814" i="1"/>
  <c r="J2851" i="1"/>
  <c r="J2818" i="1"/>
  <c r="J2837" i="1"/>
  <c r="J2832" i="1"/>
  <c r="J2819" i="1"/>
  <c r="J2840" i="1"/>
  <c r="J2846" i="1"/>
  <c r="J2856" i="1"/>
  <c r="J2823" i="1"/>
  <c r="J2857" i="1"/>
  <c r="J2811" i="1"/>
  <c r="J2826" i="1"/>
  <c r="J2817" i="1"/>
  <c r="J2855" i="1"/>
  <c r="J2833" i="1"/>
  <c r="L2788" i="1"/>
  <c r="L2833" i="1"/>
  <c r="L2828" i="1"/>
  <c r="L2822" i="1"/>
  <c r="L2825" i="1"/>
  <c r="L2843" i="1"/>
  <c r="L2850" i="1"/>
  <c r="L2848" i="1"/>
  <c r="L2811" i="1"/>
  <c r="L2854" i="1"/>
  <c r="L2832" i="1"/>
  <c r="L2837" i="1"/>
  <c r="L2849" i="1"/>
  <c r="L2852" i="1"/>
  <c r="L2835" i="1"/>
  <c r="L2827" i="1"/>
  <c r="L2818" i="1"/>
  <c r="L2819" i="1"/>
  <c r="L2844" i="1"/>
  <c r="L2839" i="1"/>
  <c r="L2838" i="1"/>
  <c r="L2824" i="1"/>
  <c r="L2817" i="1"/>
  <c r="L2810" i="1"/>
  <c r="L2842" i="1"/>
  <c r="L2846" i="1"/>
  <c r="L2855" i="1"/>
  <c r="L2831" i="1"/>
  <c r="L2826" i="1"/>
  <c r="L2856" i="1"/>
  <c r="L2814" i="1"/>
  <c r="L2815" i="1"/>
  <c r="L2841" i="1"/>
  <c r="L2847" i="1"/>
  <c r="L2834" i="1"/>
  <c r="L2845" i="1"/>
  <c r="L2820" i="1"/>
  <c r="L2830" i="1"/>
  <c r="L2857" i="1"/>
  <c r="L2840" i="1"/>
  <c r="L2816" i="1"/>
  <c r="L2823" i="1"/>
  <c r="L2821" i="1"/>
  <c r="L2853" i="1"/>
  <c r="L2829" i="1"/>
  <c r="L2836" i="1"/>
  <c r="L2813" i="1"/>
  <c r="L2851" i="1"/>
  <c r="L2809" i="1"/>
  <c r="L2812" i="1"/>
  <c r="A2788" i="1"/>
  <c r="A2812" i="1"/>
  <c r="A2815" i="1"/>
  <c r="A2855" i="1"/>
  <c r="A2850" i="1"/>
  <c r="A2824" i="1"/>
  <c r="A2819" i="1"/>
  <c r="A2829" i="1"/>
  <c r="A2854" i="1"/>
  <c r="A2839" i="1"/>
  <c r="A2847" i="1"/>
  <c r="A2842" i="1"/>
  <c r="A2849" i="1"/>
  <c r="A2843" i="1"/>
  <c r="A2846" i="1"/>
  <c r="A2830" i="1"/>
  <c r="A2836" i="1"/>
  <c r="A2835" i="1"/>
  <c r="A2817" i="1"/>
  <c r="A2809" i="1"/>
  <c r="A2852" i="1"/>
  <c r="A2820" i="1"/>
  <c r="A2834" i="1"/>
  <c r="A2832" i="1"/>
  <c r="A2853" i="1"/>
  <c r="A2841" i="1"/>
  <c r="A2827" i="1"/>
  <c r="A2848" i="1"/>
  <c r="A2833" i="1"/>
  <c r="A2856" i="1"/>
  <c r="A2810" i="1"/>
  <c r="A2851" i="1"/>
  <c r="A2840" i="1"/>
  <c r="A2831" i="1"/>
  <c r="A2821" i="1"/>
  <c r="A2814" i="1"/>
  <c r="A2845" i="1"/>
  <c r="A2826" i="1"/>
  <c r="A2837" i="1"/>
  <c r="A2857" i="1"/>
  <c r="A2811" i="1"/>
  <c r="A2822" i="1"/>
  <c r="A2816" i="1"/>
  <c r="A2828" i="1"/>
  <c r="A2823" i="1"/>
  <c r="A2844" i="1"/>
  <c r="A2825" i="1"/>
  <c r="A2818" i="1"/>
  <c r="A2813" i="1"/>
  <c r="A2838" i="1"/>
  <c r="M2788" i="1"/>
  <c r="M2833" i="1"/>
  <c r="M2827" i="1"/>
  <c r="M2834" i="1"/>
  <c r="M2840" i="1"/>
  <c r="M2825" i="1"/>
  <c r="M2848" i="1"/>
  <c r="M2856" i="1"/>
  <c r="M2850" i="1"/>
  <c r="M2822" i="1"/>
  <c r="M2829" i="1"/>
  <c r="M2849" i="1"/>
  <c r="M2826" i="1"/>
  <c r="M2815" i="1"/>
  <c r="M2832" i="1"/>
  <c r="M2823" i="1"/>
  <c r="M2839" i="1"/>
  <c r="M2857" i="1"/>
  <c r="M2819" i="1"/>
  <c r="M2820" i="1"/>
  <c r="M2835" i="1"/>
  <c r="M2853" i="1"/>
  <c r="M2828" i="1"/>
  <c r="M2838" i="1"/>
  <c r="M2830" i="1"/>
  <c r="M2836" i="1"/>
  <c r="M2841" i="1"/>
  <c r="M2846" i="1"/>
  <c r="M2855" i="1"/>
  <c r="M2844" i="1"/>
  <c r="M2821" i="1"/>
  <c r="M2812" i="1"/>
  <c r="M2831" i="1"/>
  <c r="M2842" i="1"/>
  <c r="M2851" i="1"/>
  <c r="M2824" i="1"/>
  <c r="M2854" i="1"/>
  <c r="M2818" i="1"/>
  <c r="M2847" i="1"/>
  <c r="M2813" i="1"/>
  <c r="M2817" i="1"/>
  <c r="M2814" i="1"/>
  <c r="M2811" i="1"/>
  <c r="M2843" i="1"/>
  <c r="M2810" i="1"/>
  <c r="M2852" i="1"/>
  <c r="M2845" i="1"/>
  <c r="M2809" i="1"/>
  <c r="M2837" i="1"/>
  <c r="M2816" i="1"/>
  <c r="B2815" i="1"/>
  <c r="B2847" i="1"/>
  <c r="B2856" i="1"/>
  <c r="B2850" i="1"/>
  <c r="B2823" i="1"/>
  <c r="B2816" i="1"/>
  <c r="B2841" i="1"/>
  <c r="B2833" i="1"/>
  <c r="B2855" i="1"/>
  <c r="B2821" i="1"/>
  <c r="B2837" i="1"/>
  <c r="B2838" i="1"/>
  <c r="B2839" i="1"/>
  <c r="B2832" i="1"/>
  <c r="B2818" i="1"/>
  <c r="B2845" i="1"/>
  <c r="B2842" i="1"/>
  <c r="B2824" i="1"/>
  <c r="B2825" i="1"/>
  <c r="B2849" i="1"/>
  <c r="B2829" i="1"/>
  <c r="B2830" i="1"/>
  <c r="B2812" i="1"/>
  <c r="B2814" i="1"/>
  <c r="B2848" i="1"/>
  <c r="B2828" i="1"/>
  <c r="B2834" i="1"/>
  <c r="B2857" i="1"/>
  <c r="B2826" i="1"/>
  <c r="B2819" i="1"/>
  <c r="B2811" i="1"/>
  <c r="B2810" i="1"/>
  <c r="B2822" i="1"/>
  <c r="B2844" i="1"/>
  <c r="B2843" i="1"/>
  <c r="B2817" i="1"/>
  <c r="B2846" i="1"/>
  <c r="B2831" i="1"/>
  <c r="B2840" i="1"/>
  <c r="B2835" i="1"/>
  <c r="B2813" i="1"/>
  <c r="B2851" i="1"/>
  <c r="B2827" i="1"/>
  <c r="B2836" i="1"/>
  <c r="B2809" i="1"/>
  <c r="B2853" i="1"/>
  <c r="B2854" i="1"/>
  <c r="B2852" i="1"/>
  <c r="B2820" i="1"/>
  <c r="N2788" i="1"/>
  <c r="N2857" i="1"/>
  <c r="N2845" i="1"/>
  <c r="N2847" i="1"/>
  <c r="N2820" i="1"/>
  <c r="N2814" i="1"/>
  <c r="N2849" i="1"/>
  <c r="N2819" i="1"/>
  <c r="N2824" i="1"/>
  <c r="N2827" i="1"/>
  <c r="N2836" i="1"/>
  <c r="N2843" i="1"/>
  <c r="N2840" i="1"/>
  <c r="N2821" i="1"/>
  <c r="N2848" i="1"/>
  <c r="N2829" i="1"/>
  <c r="N2835" i="1"/>
  <c r="N2815" i="1"/>
  <c r="N2851" i="1"/>
  <c r="N2854" i="1"/>
  <c r="N2856" i="1"/>
  <c r="N2810" i="1"/>
  <c r="N2823" i="1"/>
  <c r="N2825" i="1"/>
  <c r="N2817" i="1"/>
  <c r="N2850" i="1"/>
  <c r="N2818" i="1"/>
  <c r="N2831" i="1"/>
  <c r="N2846" i="1"/>
  <c r="N2830" i="1"/>
  <c r="N2826" i="1"/>
  <c r="N2816" i="1"/>
  <c r="N2837" i="1"/>
  <c r="N2839" i="1"/>
  <c r="N2811" i="1"/>
  <c r="N2822" i="1"/>
  <c r="N2838" i="1"/>
  <c r="N2834" i="1"/>
  <c r="N2841" i="1"/>
  <c r="N2812" i="1"/>
  <c r="N2842" i="1"/>
  <c r="N2828" i="1"/>
  <c r="N2844" i="1"/>
  <c r="N2809" i="1"/>
  <c r="N2832" i="1"/>
  <c r="N2855" i="1"/>
  <c r="N2813" i="1"/>
  <c r="N2833" i="1"/>
  <c r="N2853" i="1"/>
  <c r="N2852" i="1"/>
  <c r="O2788" i="1"/>
  <c r="O2833" i="1"/>
  <c r="O2854" i="1"/>
  <c r="O2825" i="1"/>
  <c r="O2830" i="1"/>
  <c r="O2819" i="1"/>
  <c r="O2839" i="1"/>
  <c r="O2810" i="1"/>
  <c r="O2840" i="1"/>
  <c r="O2842" i="1"/>
  <c r="O2829" i="1"/>
  <c r="O2831" i="1"/>
  <c r="O2857" i="1"/>
  <c r="O2817" i="1"/>
  <c r="O2845" i="1"/>
  <c r="O2855" i="1"/>
  <c r="O2837" i="1"/>
  <c r="O2846" i="1"/>
  <c r="O2809" i="1"/>
  <c r="O2822" i="1"/>
  <c r="O2826" i="1"/>
  <c r="O2849" i="1"/>
  <c r="O2856" i="1"/>
  <c r="O2812" i="1"/>
  <c r="O2852" i="1"/>
  <c r="O2844" i="1"/>
  <c r="O2851" i="1"/>
  <c r="O2834" i="1"/>
  <c r="O2820" i="1"/>
  <c r="O2824" i="1"/>
  <c r="O2841" i="1"/>
  <c r="O2813" i="1"/>
  <c r="O2821" i="1"/>
  <c r="O2843" i="1"/>
  <c r="O2835" i="1"/>
  <c r="O2828" i="1"/>
  <c r="O2850" i="1"/>
  <c r="O2838" i="1"/>
  <c r="O2815" i="1"/>
  <c r="O2811" i="1"/>
  <c r="O2847" i="1"/>
  <c r="O2853" i="1"/>
  <c r="O2823" i="1"/>
  <c r="O2832" i="1"/>
  <c r="O2814" i="1"/>
  <c r="O2818" i="1"/>
  <c r="O2848" i="1"/>
  <c r="O2816" i="1"/>
  <c r="O2827" i="1"/>
  <c r="O2836" i="1"/>
  <c r="M571" i="1"/>
  <c r="B571" i="1"/>
  <c r="L364" i="1"/>
  <c r="B364" i="1"/>
  <c r="K229" i="1"/>
  <c r="B229" i="1"/>
  <c r="M206" i="1"/>
  <c r="B206" i="1"/>
  <c r="R362" i="1"/>
  <c r="B362" i="1"/>
  <c r="M314" i="1"/>
  <c r="B314" i="1"/>
  <c r="K202" i="1"/>
  <c r="B202" i="1"/>
  <c r="O222" i="1"/>
  <c r="B222" i="1"/>
  <c r="Q210" i="1"/>
  <c r="B210" i="1"/>
  <c r="A618" i="1"/>
  <c r="B618" i="1"/>
  <c r="A569" i="1"/>
  <c r="B569" i="1"/>
  <c r="R224" i="1"/>
  <c r="B224" i="1"/>
  <c r="M201" i="1"/>
  <c r="B201" i="1"/>
  <c r="L320" i="1"/>
  <c r="B320" i="1"/>
  <c r="J308" i="1"/>
  <c r="B308" i="1"/>
  <c r="A228" i="1"/>
  <c r="B228" i="1"/>
  <c r="Q370" i="1"/>
  <c r="B370" i="1"/>
  <c r="K267" i="1"/>
  <c r="B267" i="1"/>
  <c r="P313" i="1"/>
  <c r="B313" i="1"/>
  <c r="R316" i="1"/>
  <c r="B316" i="1"/>
  <c r="P563" i="1"/>
  <c r="B563" i="1"/>
  <c r="K219" i="1"/>
  <c r="B219" i="1"/>
  <c r="R321" i="1"/>
  <c r="B321" i="1"/>
  <c r="N630" i="1"/>
  <c r="B630" i="1"/>
  <c r="R608" i="1"/>
  <c r="B608" i="1"/>
  <c r="M581" i="1"/>
  <c r="B581" i="1"/>
  <c r="J616" i="1"/>
  <c r="B616" i="1"/>
  <c r="J203" i="1"/>
  <c r="B203" i="1"/>
  <c r="Q367" i="1"/>
  <c r="B367" i="1"/>
  <c r="N322" i="1"/>
  <c r="B322" i="1"/>
  <c r="P629" i="1"/>
  <c r="B629" i="1"/>
  <c r="N607" i="1"/>
  <c r="B607" i="1"/>
  <c r="P621" i="1"/>
  <c r="B621" i="1"/>
  <c r="A589" i="1"/>
  <c r="B589" i="1"/>
  <c r="L217" i="1"/>
  <c r="B217" i="1"/>
  <c r="L606" i="1"/>
  <c r="B606" i="1"/>
  <c r="Q311" i="1"/>
  <c r="B311" i="1"/>
  <c r="O566" i="1"/>
  <c r="B566" i="1"/>
  <c r="A221" i="1"/>
  <c r="B221" i="1"/>
  <c r="J255" i="1"/>
  <c r="B255" i="1"/>
  <c r="M627" i="1"/>
  <c r="B627" i="1"/>
  <c r="P250" i="1"/>
  <c r="B250" i="1"/>
  <c r="Q373" i="1"/>
  <c r="B373" i="1"/>
  <c r="O207" i="1"/>
  <c r="B207" i="1"/>
  <c r="L614" i="1"/>
  <c r="B614" i="1"/>
  <c r="O319" i="1"/>
  <c r="B319" i="1"/>
  <c r="O323" i="1"/>
  <c r="B323" i="1"/>
  <c r="P585" i="1"/>
  <c r="B585" i="1"/>
  <c r="R265" i="1"/>
  <c r="B265" i="1"/>
  <c r="K598" i="1"/>
  <c r="B598" i="1"/>
  <c r="M604" i="1"/>
  <c r="B604" i="1"/>
  <c r="Q577" i="1"/>
  <c r="B577" i="1"/>
  <c r="N359" i="1"/>
  <c r="B359" i="1"/>
  <c r="L592" i="1"/>
  <c r="B592" i="1"/>
  <c r="K619" i="1"/>
  <c r="B619" i="1"/>
  <c r="J214" i="1"/>
  <c r="B214" i="1"/>
  <c r="N628" i="1"/>
  <c r="B628" i="1"/>
  <c r="P246" i="1"/>
  <c r="B246" i="1"/>
  <c r="A249" i="1"/>
  <c r="B249" i="1"/>
  <c r="J262" i="1"/>
  <c r="B262" i="1"/>
  <c r="N372" i="1"/>
  <c r="B372" i="1"/>
  <c r="J366" i="1"/>
  <c r="B366" i="1"/>
  <c r="R266" i="1"/>
  <c r="B266" i="1"/>
  <c r="N407" i="1"/>
  <c r="B407" i="1"/>
  <c r="A587" i="1"/>
  <c r="B587" i="1"/>
  <c r="P317" i="1"/>
  <c r="B317" i="1"/>
  <c r="R269" i="1"/>
  <c r="B269" i="1"/>
  <c r="R383" i="1"/>
  <c r="B383" i="1"/>
  <c r="N588" i="1"/>
  <c r="B588" i="1"/>
  <c r="A252" i="1"/>
  <c r="B252" i="1"/>
  <c r="J260" i="1"/>
  <c r="B260" i="1"/>
  <c r="P213" i="1"/>
  <c r="B213" i="1"/>
  <c r="K270" i="1"/>
  <c r="B270" i="1"/>
  <c r="Q483" i="1"/>
  <c r="B483" i="1"/>
  <c r="L595" i="1"/>
  <c r="B595" i="1"/>
  <c r="K623" i="1"/>
  <c r="B623" i="1"/>
  <c r="Q574" i="1"/>
  <c r="B574" i="1"/>
  <c r="O232" i="1"/>
  <c r="B232" i="1"/>
  <c r="Q211" i="1"/>
  <c r="B211" i="1"/>
  <c r="R365" i="1"/>
  <c r="B365" i="1"/>
  <c r="Q205" i="1"/>
  <c r="B205" i="1"/>
  <c r="N261" i="1"/>
  <c r="B261" i="1"/>
  <c r="L624" i="1"/>
  <c r="B624" i="1"/>
  <c r="O602" i="1"/>
  <c r="B602" i="1"/>
  <c r="K575" i="1"/>
  <c r="B575" i="1"/>
  <c r="P259" i="1"/>
  <c r="B259" i="1"/>
  <c r="P212" i="1"/>
  <c r="B212" i="1"/>
  <c r="N371" i="1"/>
  <c r="B371" i="1"/>
  <c r="N600" i="1"/>
  <c r="B600" i="1"/>
  <c r="B2890" i="1"/>
  <c r="B2891" i="1"/>
  <c r="B2893" i="1"/>
  <c r="B2888" i="1"/>
  <c r="B2889" i="1"/>
  <c r="B2892" i="1"/>
  <c r="B2894" i="1"/>
  <c r="B2968" i="1"/>
  <c r="B2966" i="1"/>
  <c r="B2971" i="1"/>
  <c r="B2965" i="1"/>
  <c r="B2967" i="1"/>
  <c r="B2969" i="1"/>
  <c r="B2970" i="1"/>
  <c r="B2953" i="1"/>
  <c r="B2954" i="1"/>
  <c r="B2955" i="1"/>
  <c r="B2956" i="1"/>
  <c r="B2949" i="1"/>
  <c r="B2950" i="1"/>
  <c r="B2958" i="1"/>
  <c r="B2957" i="1"/>
  <c r="B2962" i="1"/>
  <c r="B2959" i="1"/>
  <c r="B2940" i="1"/>
  <c r="B2960" i="1"/>
  <c r="B2961" i="1"/>
  <c r="B2952" i="1"/>
  <c r="B2941" i="1"/>
  <c r="B2963" i="1"/>
  <c r="B2964" i="1"/>
  <c r="B2947" i="1"/>
  <c r="B2942" i="1"/>
  <c r="B2944" i="1"/>
  <c r="B2943" i="1"/>
  <c r="B2945" i="1"/>
  <c r="B2946" i="1"/>
  <c r="B2951" i="1"/>
  <c r="B2948" i="1"/>
  <c r="B2931" i="1"/>
  <c r="B2932" i="1"/>
  <c r="B2933" i="1"/>
  <c r="B2934" i="1"/>
  <c r="B2918" i="1"/>
  <c r="B2929" i="1"/>
  <c r="B2935" i="1"/>
  <c r="B2936" i="1"/>
  <c r="B2925" i="1"/>
  <c r="B2937" i="1"/>
  <c r="B2939" i="1"/>
  <c r="B2916" i="1"/>
  <c r="B2938" i="1"/>
  <c r="B2917" i="1"/>
  <c r="B2919" i="1"/>
  <c r="B2924" i="1"/>
  <c r="B2920" i="1"/>
  <c r="B2921" i="1"/>
  <c r="B2922" i="1"/>
  <c r="B2928" i="1"/>
  <c r="B2923" i="1"/>
  <c r="B2927" i="1"/>
  <c r="B2930" i="1"/>
  <c r="B2926" i="1"/>
  <c r="B2778" i="1"/>
  <c r="B2779" i="1"/>
  <c r="B2780" i="1"/>
  <c r="B2783" i="1"/>
  <c r="B2771" i="1"/>
  <c r="B2777" i="1"/>
  <c r="B2781" i="1"/>
  <c r="B2787" i="1"/>
  <c r="B2782" i="1"/>
  <c r="B2765" i="1"/>
  <c r="B2774" i="1"/>
  <c r="B2775" i="1"/>
  <c r="B2776" i="1"/>
  <c r="B2784" i="1"/>
  <c r="B2786" i="1"/>
  <c r="B2785" i="1"/>
  <c r="B2764" i="1"/>
  <c r="B2766" i="1"/>
  <c r="B2767" i="1"/>
  <c r="B2769" i="1"/>
  <c r="B2768" i="1"/>
  <c r="B2770" i="1"/>
  <c r="B2772" i="1"/>
  <c r="B2773" i="1"/>
  <c r="B2798" i="1"/>
  <c r="B2799" i="1"/>
  <c r="B2800" i="1"/>
  <c r="B2801" i="1"/>
  <c r="B2803" i="1"/>
  <c r="B2802" i="1"/>
  <c r="B2804" i="1"/>
  <c r="B2793" i="1"/>
  <c r="B2797" i="1"/>
  <c r="B2805" i="1"/>
  <c r="B2806" i="1"/>
  <c r="B2807" i="1"/>
  <c r="B2794" i="1"/>
  <c r="B2788" i="1"/>
  <c r="B2789" i="1"/>
  <c r="B2791" i="1"/>
  <c r="B2790" i="1"/>
  <c r="B2808" i="1"/>
  <c r="B2796" i="1"/>
  <c r="B2792" i="1"/>
  <c r="B2795" i="1"/>
  <c r="F124" i="8"/>
  <c r="F84" i="8"/>
  <c r="F85" i="8"/>
  <c r="P2764" i="1"/>
  <c r="P2787" i="1"/>
  <c r="P2785" i="1"/>
  <c r="P2777" i="1"/>
  <c r="P2784" i="1"/>
  <c r="P2783" i="1"/>
  <c r="P2766" i="1"/>
  <c r="P2780" i="1"/>
  <c r="P2778" i="1"/>
  <c r="P2773" i="1"/>
  <c r="P2768" i="1"/>
  <c r="P2774" i="1"/>
  <c r="P2779" i="1"/>
  <c r="P2775" i="1"/>
  <c r="P2770" i="1"/>
  <c r="P2782" i="1"/>
  <c r="P2772" i="1"/>
  <c r="P2771" i="1"/>
  <c r="P2786" i="1"/>
  <c r="P2769" i="1"/>
  <c r="P2776" i="1"/>
  <c r="P2767" i="1"/>
  <c r="P2781" i="1"/>
  <c r="P2916" i="1"/>
  <c r="P2939" i="1"/>
  <c r="P2932" i="1"/>
  <c r="P2936" i="1"/>
  <c r="P2935" i="1"/>
  <c r="P2933" i="1"/>
  <c r="P2930" i="1"/>
  <c r="P2937" i="1"/>
  <c r="P2931" i="1"/>
  <c r="P2934" i="1"/>
  <c r="P2929" i="1"/>
  <c r="P2928" i="1"/>
  <c r="P2927" i="1"/>
  <c r="P2938" i="1"/>
  <c r="Q2764" i="1"/>
  <c r="Q2787" i="1"/>
  <c r="Q2768" i="1"/>
  <c r="Q2785" i="1"/>
  <c r="Q2784" i="1"/>
  <c r="Q2780" i="1"/>
  <c r="Q2771" i="1"/>
  <c r="Q2778" i="1"/>
  <c r="Q2767" i="1"/>
  <c r="Q2766" i="1"/>
  <c r="Q2773" i="1"/>
  <c r="Q2775" i="1"/>
  <c r="Q2777" i="1"/>
  <c r="Q2782" i="1"/>
  <c r="Q2781" i="1"/>
  <c r="Q2770" i="1"/>
  <c r="Q2783" i="1"/>
  <c r="Q2786" i="1"/>
  <c r="Q2769" i="1"/>
  <c r="Q2776" i="1"/>
  <c r="Q2774" i="1"/>
  <c r="Q2772" i="1"/>
  <c r="Q2779" i="1"/>
  <c r="Q2916" i="1"/>
  <c r="Q2939" i="1"/>
  <c r="Q2932" i="1"/>
  <c r="Q2928" i="1"/>
  <c r="Q2931" i="1"/>
  <c r="Q2930" i="1"/>
  <c r="Q2935" i="1"/>
  <c r="Q2927" i="1"/>
  <c r="Q2937" i="1"/>
  <c r="Q2933" i="1"/>
  <c r="Q2934" i="1"/>
  <c r="Q2938" i="1"/>
  <c r="Q2929" i="1"/>
  <c r="Q2936" i="1"/>
  <c r="O2916" i="1"/>
  <c r="O2939" i="1"/>
  <c r="O2935" i="1"/>
  <c r="O2933" i="1"/>
  <c r="O2930" i="1"/>
  <c r="O2934" i="1"/>
  <c r="O2928" i="1"/>
  <c r="O2927" i="1"/>
  <c r="O2932" i="1"/>
  <c r="O2931" i="1"/>
  <c r="O2938" i="1"/>
  <c r="O2936" i="1"/>
  <c r="O2937" i="1"/>
  <c r="O2929" i="1"/>
  <c r="R2764" i="1"/>
  <c r="R2787" i="1"/>
  <c r="R2779" i="1"/>
  <c r="R2769" i="1"/>
  <c r="R2776" i="1"/>
  <c r="R2775" i="1"/>
  <c r="R2766" i="1"/>
  <c r="R2781" i="1"/>
  <c r="R2780" i="1"/>
  <c r="R2785" i="1"/>
  <c r="R2767" i="1"/>
  <c r="R2774" i="1"/>
  <c r="R2786" i="1"/>
  <c r="R2768" i="1"/>
  <c r="R2773" i="1"/>
  <c r="R2778" i="1"/>
  <c r="R2777" i="1"/>
  <c r="R2784" i="1"/>
  <c r="R2782" i="1"/>
  <c r="R2772" i="1"/>
  <c r="R2771" i="1"/>
  <c r="R2783" i="1"/>
  <c r="R2770" i="1"/>
  <c r="R2916" i="1"/>
  <c r="R2939" i="1"/>
  <c r="R2934" i="1"/>
  <c r="R2937" i="1"/>
  <c r="R2929" i="1"/>
  <c r="R2936" i="1"/>
  <c r="R2927" i="1"/>
  <c r="R2930" i="1"/>
  <c r="R2928" i="1"/>
  <c r="R2931" i="1"/>
  <c r="R2938" i="1"/>
  <c r="R2933" i="1"/>
  <c r="R2935" i="1"/>
  <c r="R2932" i="1"/>
  <c r="O2764" i="1"/>
  <c r="O2787" i="1"/>
  <c r="O2781" i="1"/>
  <c r="O2773" i="1"/>
  <c r="O2767" i="1"/>
  <c r="O2772" i="1"/>
  <c r="O2779" i="1"/>
  <c r="O2768" i="1"/>
  <c r="O2775" i="1"/>
  <c r="O2782" i="1"/>
  <c r="O2786" i="1"/>
  <c r="O2784" i="1"/>
  <c r="O2771" i="1"/>
  <c r="O2769" i="1"/>
  <c r="O2783" i="1"/>
  <c r="O2774" i="1"/>
  <c r="O2780" i="1"/>
  <c r="O2778" i="1"/>
  <c r="O2770" i="1"/>
  <c r="O2785" i="1"/>
  <c r="O2777" i="1"/>
  <c r="O2776" i="1"/>
  <c r="O2766" i="1"/>
  <c r="J2764" i="1"/>
  <c r="J2787" i="1"/>
  <c r="J2769" i="1"/>
  <c r="J2776" i="1"/>
  <c r="J2783" i="1"/>
  <c r="J2781" i="1"/>
  <c r="J2770" i="1"/>
  <c r="J2785" i="1"/>
  <c r="J2766" i="1"/>
  <c r="J2772" i="1"/>
  <c r="J2778" i="1"/>
  <c r="J2768" i="1"/>
  <c r="J2773" i="1"/>
  <c r="J2779" i="1"/>
  <c r="J2774" i="1"/>
  <c r="J2780" i="1"/>
  <c r="J2786" i="1"/>
  <c r="J2777" i="1"/>
  <c r="J2784" i="1"/>
  <c r="J2775" i="1"/>
  <c r="J2767" i="1"/>
  <c r="J2782" i="1"/>
  <c r="J2771" i="1"/>
  <c r="J2916" i="1"/>
  <c r="J2939" i="1"/>
  <c r="J2938" i="1"/>
  <c r="J2927" i="1"/>
  <c r="J2929" i="1"/>
  <c r="J2928" i="1"/>
  <c r="J2933" i="1"/>
  <c r="J2932" i="1"/>
  <c r="J2930" i="1"/>
  <c r="J2937" i="1"/>
  <c r="J2935" i="1"/>
  <c r="J2934" i="1"/>
  <c r="J2931" i="1"/>
  <c r="J2936" i="1"/>
  <c r="L2764" i="1"/>
  <c r="L2787" i="1"/>
  <c r="L2767" i="1"/>
  <c r="L2774" i="1"/>
  <c r="L2779" i="1"/>
  <c r="L2786" i="1"/>
  <c r="L2770" i="1"/>
  <c r="L2783" i="1"/>
  <c r="L2769" i="1"/>
  <c r="L2776" i="1"/>
  <c r="L2766" i="1"/>
  <c r="L2780" i="1"/>
  <c r="L2772" i="1"/>
  <c r="L2771" i="1"/>
  <c r="L2784" i="1"/>
  <c r="L2778" i="1"/>
  <c r="L2785" i="1"/>
  <c r="L2777" i="1"/>
  <c r="L2775" i="1"/>
  <c r="L2782" i="1"/>
  <c r="L2768" i="1"/>
  <c r="L2781" i="1"/>
  <c r="L2773" i="1"/>
  <c r="L2916" i="1"/>
  <c r="L2939" i="1"/>
  <c r="L2931" i="1"/>
  <c r="L2927" i="1"/>
  <c r="L2934" i="1"/>
  <c r="L2938" i="1"/>
  <c r="L2929" i="1"/>
  <c r="L2936" i="1"/>
  <c r="L2935" i="1"/>
  <c r="L2933" i="1"/>
  <c r="L2932" i="1"/>
  <c r="L2937" i="1"/>
  <c r="L2930" i="1"/>
  <c r="L2928" i="1"/>
  <c r="A2764" i="1"/>
  <c r="A2787" i="1"/>
  <c r="A2776" i="1"/>
  <c r="A2767" i="1"/>
  <c r="A2774" i="1"/>
  <c r="A2772" i="1"/>
  <c r="A2785" i="1"/>
  <c r="A2781" i="1"/>
  <c r="A2778" i="1"/>
  <c r="A2777" i="1"/>
  <c r="A2783" i="1"/>
  <c r="A2779" i="1"/>
  <c r="A2768" i="1"/>
  <c r="A2770" i="1"/>
  <c r="A2766" i="1"/>
  <c r="A2773" i="1"/>
  <c r="A2784" i="1"/>
  <c r="A2775" i="1"/>
  <c r="A2782" i="1"/>
  <c r="A2780" i="1"/>
  <c r="A2771" i="1"/>
  <c r="A2786" i="1"/>
  <c r="A2769" i="1"/>
  <c r="M2764" i="1"/>
  <c r="M2787" i="1"/>
  <c r="M2777" i="1"/>
  <c r="M2774" i="1"/>
  <c r="M2781" i="1"/>
  <c r="M2770" i="1"/>
  <c r="M2784" i="1"/>
  <c r="M2783" i="1"/>
  <c r="M2771" i="1"/>
  <c r="M2769" i="1"/>
  <c r="M2776" i="1"/>
  <c r="M2766" i="1"/>
  <c r="M2772" i="1"/>
  <c r="M2786" i="1"/>
  <c r="M2767" i="1"/>
  <c r="M2773" i="1"/>
  <c r="M2779" i="1"/>
  <c r="M2785" i="1"/>
  <c r="M2782" i="1"/>
  <c r="M2768" i="1"/>
  <c r="M2775" i="1"/>
  <c r="M2780" i="1"/>
  <c r="M2778" i="1"/>
  <c r="M2916" i="1"/>
  <c r="M2939" i="1"/>
  <c r="M2928" i="1"/>
  <c r="M2934" i="1"/>
  <c r="M2932" i="1"/>
  <c r="M2930" i="1"/>
  <c r="M2937" i="1"/>
  <c r="M2929" i="1"/>
  <c r="M2938" i="1"/>
  <c r="M2935" i="1"/>
  <c r="M2927" i="1"/>
  <c r="M2931" i="1"/>
  <c r="M2936" i="1"/>
  <c r="M2933" i="1"/>
  <c r="N2764" i="1"/>
  <c r="N2787" i="1"/>
  <c r="N2785" i="1"/>
  <c r="N2775" i="1"/>
  <c r="N2772" i="1"/>
  <c r="N2768" i="1"/>
  <c r="N2782" i="1"/>
  <c r="N2786" i="1"/>
  <c r="N2784" i="1"/>
  <c r="N2777" i="1"/>
  <c r="N2781" i="1"/>
  <c r="N2783" i="1"/>
  <c r="N2767" i="1"/>
  <c r="N2771" i="1"/>
  <c r="N2776" i="1"/>
  <c r="N2780" i="1"/>
  <c r="N2770" i="1"/>
  <c r="N2769" i="1"/>
  <c r="N2766" i="1"/>
  <c r="N2773" i="1"/>
  <c r="N2779" i="1"/>
  <c r="N2774" i="1"/>
  <c r="N2778" i="1"/>
  <c r="A2916" i="1"/>
  <c r="A2939" i="1"/>
  <c r="A2938" i="1"/>
  <c r="A2932" i="1"/>
  <c r="A2928" i="1"/>
  <c r="A2934" i="1"/>
  <c r="A2930" i="1"/>
  <c r="A2937" i="1"/>
  <c r="A2931" i="1"/>
  <c r="A2929" i="1"/>
  <c r="A2935" i="1"/>
  <c r="A2933" i="1"/>
  <c r="A2936" i="1"/>
  <c r="A2927" i="1"/>
  <c r="N2916" i="1"/>
  <c r="N2939" i="1"/>
  <c r="N2933" i="1"/>
  <c r="N2937" i="1"/>
  <c r="N2932" i="1"/>
  <c r="N2934" i="1"/>
  <c r="N2936" i="1"/>
  <c r="N2928" i="1"/>
  <c r="N2927" i="1"/>
  <c r="N2931" i="1"/>
  <c r="N2938" i="1"/>
  <c r="N2929" i="1"/>
  <c r="N2935" i="1"/>
  <c r="N2930" i="1"/>
  <c r="Q2543" i="1"/>
  <c r="J2543" i="1"/>
  <c r="R2543" i="1"/>
  <c r="K2543" i="1"/>
  <c r="L2543" i="1"/>
  <c r="M2543" i="1"/>
  <c r="N2543" i="1"/>
  <c r="O2543" i="1"/>
  <c r="P2543" i="1"/>
  <c r="A2543" i="1"/>
  <c r="K2549" i="1"/>
  <c r="L2549" i="1"/>
  <c r="M2549" i="1"/>
  <c r="N2549" i="1"/>
  <c r="O2549" i="1"/>
  <c r="P2549" i="1"/>
  <c r="J2549" i="1"/>
  <c r="Q2549" i="1"/>
  <c r="R2549" i="1"/>
  <c r="A2549" i="1"/>
  <c r="M2924" i="1"/>
  <c r="N2924" i="1"/>
  <c r="R2924" i="1"/>
  <c r="J2924" i="1"/>
  <c r="K2924" i="1"/>
  <c r="P2924" i="1"/>
  <c r="Q2924" i="1"/>
  <c r="L2924" i="1"/>
  <c r="O2924" i="1"/>
  <c r="A2924" i="1"/>
  <c r="K2557" i="1"/>
  <c r="L2557" i="1"/>
  <c r="M2557" i="1"/>
  <c r="N2557" i="1"/>
  <c r="O2557" i="1"/>
  <c r="P2557" i="1"/>
  <c r="J2557" i="1"/>
  <c r="Q2557" i="1"/>
  <c r="R2557" i="1"/>
  <c r="A2557" i="1"/>
  <c r="Q2514" i="1"/>
  <c r="J2514" i="1"/>
  <c r="R2514" i="1"/>
  <c r="K2514" i="1"/>
  <c r="L2514" i="1"/>
  <c r="M2514" i="1"/>
  <c r="N2514" i="1"/>
  <c r="O2514" i="1"/>
  <c r="P2514" i="1"/>
  <c r="A2514" i="1"/>
  <c r="O2609" i="1"/>
  <c r="Q2609" i="1"/>
  <c r="J2609" i="1"/>
  <c r="R2609" i="1"/>
  <c r="K2609" i="1"/>
  <c r="L2609" i="1"/>
  <c r="M2609" i="1"/>
  <c r="N2609" i="1"/>
  <c r="P2609" i="1"/>
  <c r="A2609" i="1"/>
  <c r="O2617" i="1"/>
  <c r="Q2617" i="1"/>
  <c r="J2617" i="1"/>
  <c r="R2617" i="1"/>
  <c r="K2617" i="1"/>
  <c r="M2617" i="1"/>
  <c r="N2617" i="1"/>
  <c r="P2617" i="1"/>
  <c r="L2617" i="1"/>
  <c r="A2617" i="1"/>
  <c r="A3038" i="1"/>
  <c r="R3009" i="1"/>
  <c r="A3009" i="1"/>
  <c r="A2999" i="1"/>
  <c r="P2984" i="1"/>
  <c r="Q2984" i="1"/>
  <c r="N2984" i="1"/>
  <c r="O2984" i="1"/>
  <c r="R2984" i="1"/>
  <c r="J2984" i="1"/>
  <c r="M2984" i="1"/>
  <c r="K2984" i="1"/>
  <c r="L2984" i="1"/>
  <c r="A2984" i="1"/>
  <c r="P2592" i="1"/>
  <c r="J2592" i="1"/>
  <c r="R2592" i="1"/>
  <c r="K2592" i="1"/>
  <c r="L2592" i="1"/>
  <c r="M2592" i="1"/>
  <c r="N2592" i="1"/>
  <c r="Q2592" i="1"/>
  <c r="O2592" i="1"/>
  <c r="A2592" i="1"/>
  <c r="M2595" i="1"/>
  <c r="O2595" i="1"/>
  <c r="P2595" i="1"/>
  <c r="Q2595" i="1"/>
  <c r="J2595" i="1"/>
  <c r="R2595" i="1"/>
  <c r="K2595" i="1"/>
  <c r="L2595" i="1"/>
  <c r="N2595" i="1"/>
  <c r="A2595" i="1"/>
  <c r="M1893" i="1"/>
  <c r="N1893" i="1"/>
  <c r="O1893" i="1"/>
  <c r="P1893" i="1"/>
  <c r="Q1893" i="1"/>
  <c r="J1893" i="1"/>
  <c r="R1893" i="1"/>
  <c r="K1893" i="1"/>
  <c r="L1893" i="1"/>
  <c r="A1893" i="1"/>
  <c r="M1885" i="1"/>
  <c r="N1885" i="1"/>
  <c r="O1885" i="1"/>
  <c r="P1885" i="1"/>
  <c r="Q1885" i="1"/>
  <c r="J1885" i="1"/>
  <c r="R1885" i="1"/>
  <c r="K1885" i="1"/>
  <c r="L1885" i="1"/>
  <c r="A1885" i="1"/>
  <c r="M1877" i="1"/>
  <c r="N1877" i="1"/>
  <c r="O1877" i="1"/>
  <c r="P1877" i="1"/>
  <c r="Q1877" i="1"/>
  <c r="J1877" i="1"/>
  <c r="R1877" i="1"/>
  <c r="K1877" i="1"/>
  <c r="L1877" i="1"/>
  <c r="A1877" i="1"/>
  <c r="M1869" i="1"/>
  <c r="N1869" i="1"/>
  <c r="O1869" i="1"/>
  <c r="P1869" i="1"/>
  <c r="Q1869" i="1"/>
  <c r="J1869" i="1"/>
  <c r="R1869" i="1"/>
  <c r="K1869" i="1"/>
  <c r="L1869" i="1"/>
  <c r="A1869" i="1"/>
  <c r="M1861" i="1"/>
  <c r="N1861" i="1"/>
  <c r="O1861" i="1"/>
  <c r="P1861" i="1"/>
  <c r="Q1861" i="1"/>
  <c r="J1861" i="1"/>
  <c r="R1861" i="1"/>
  <c r="K1861" i="1"/>
  <c r="L1861" i="1"/>
  <c r="A1861" i="1"/>
  <c r="M1853" i="1"/>
  <c r="N1853" i="1"/>
  <c r="O1853" i="1"/>
  <c r="P1853" i="1"/>
  <c r="Q1853" i="1"/>
  <c r="J1853" i="1"/>
  <c r="R1853" i="1"/>
  <c r="K1853" i="1"/>
  <c r="L1853" i="1"/>
  <c r="A1853" i="1"/>
  <c r="M1845" i="1"/>
  <c r="N1845" i="1"/>
  <c r="O1845" i="1"/>
  <c r="P1845" i="1"/>
  <c r="Q1845" i="1"/>
  <c r="J1845" i="1"/>
  <c r="R1845" i="1"/>
  <c r="K1845" i="1"/>
  <c r="L1845" i="1"/>
  <c r="A1845" i="1"/>
  <c r="M1837" i="1"/>
  <c r="N1837" i="1"/>
  <c r="O1837" i="1"/>
  <c r="P1837" i="1"/>
  <c r="Q1837" i="1"/>
  <c r="J1837" i="1"/>
  <c r="R1837" i="1"/>
  <c r="K1837" i="1"/>
  <c r="L1837" i="1"/>
  <c r="A1837" i="1"/>
  <c r="M1829" i="1"/>
  <c r="N1829" i="1"/>
  <c r="O1829" i="1"/>
  <c r="P1829" i="1"/>
  <c r="Q1829" i="1"/>
  <c r="J1829" i="1"/>
  <c r="R1829" i="1"/>
  <c r="K1829" i="1"/>
  <c r="L1829" i="1"/>
  <c r="A1829" i="1"/>
  <c r="M1821" i="1"/>
  <c r="N1821" i="1"/>
  <c r="O1821" i="1"/>
  <c r="P1821" i="1"/>
  <c r="Q1821" i="1"/>
  <c r="J1821" i="1"/>
  <c r="R1821" i="1"/>
  <c r="K1821" i="1"/>
  <c r="L1821" i="1"/>
  <c r="A1821" i="1"/>
  <c r="A1190" i="1"/>
  <c r="K2480" i="1"/>
  <c r="L2480" i="1"/>
  <c r="M2480" i="1"/>
  <c r="N2480" i="1"/>
  <c r="O2480" i="1"/>
  <c r="P2480" i="1"/>
  <c r="J2480" i="1"/>
  <c r="Q2480" i="1"/>
  <c r="R2480" i="1"/>
  <c r="A2480" i="1"/>
  <c r="Q2804" i="1"/>
  <c r="L2804" i="1"/>
  <c r="M2804" i="1"/>
  <c r="R2804" i="1"/>
  <c r="J2804" i="1"/>
  <c r="K2804" i="1"/>
  <c r="P2804" i="1"/>
  <c r="O2804" i="1"/>
  <c r="A2804" i="1"/>
  <c r="N2804" i="1"/>
  <c r="P2959" i="1"/>
  <c r="Q2959" i="1"/>
  <c r="J2959" i="1"/>
  <c r="R2959" i="1"/>
  <c r="K2959" i="1"/>
  <c r="N2959" i="1"/>
  <c r="L2959" i="1"/>
  <c r="M2959" i="1"/>
  <c r="O2959" i="1"/>
  <c r="A2959" i="1"/>
  <c r="J2951" i="1"/>
  <c r="R2951" i="1"/>
  <c r="K2951" i="1"/>
  <c r="Q2951" i="1"/>
  <c r="L2951" i="1"/>
  <c r="O2951" i="1"/>
  <c r="M2951" i="1"/>
  <c r="N2951" i="1"/>
  <c r="P2951" i="1"/>
  <c r="A2951" i="1"/>
  <c r="L1810" i="1"/>
  <c r="M1810" i="1"/>
  <c r="O1810" i="1"/>
  <c r="J1810" i="1"/>
  <c r="K1810" i="1"/>
  <c r="N1810" i="1"/>
  <c r="P1810" i="1"/>
  <c r="Q1810" i="1"/>
  <c r="R1810" i="1"/>
  <c r="A1810" i="1"/>
  <c r="L1802" i="1"/>
  <c r="M1802" i="1"/>
  <c r="O1802" i="1"/>
  <c r="R1802" i="1"/>
  <c r="J1802" i="1"/>
  <c r="K1802" i="1"/>
  <c r="N1802" i="1"/>
  <c r="P1802" i="1"/>
  <c r="Q1802" i="1"/>
  <c r="A1802" i="1"/>
  <c r="L1794" i="1"/>
  <c r="M1794" i="1"/>
  <c r="O1794" i="1"/>
  <c r="Q1794" i="1"/>
  <c r="J1794" i="1"/>
  <c r="K1794" i="1"/>
  <c r="N1794" i="1"/>
  <c r="P1794" i="1"/>
  <c r="R1794" i="1"/>
  <c r="A1794" i="1"/>
  <c r="L1786" i="1"/>
  <c r="M1786" i="1"/>
  <c r="N1786" i="1"/>
  <c r="O1786" i="1"/>
  <c r="P1786" i="1"/>
  <c r="Q1786" i="1"/>
  <c r="K1786" i="1"/>
  <c r="R1786" i="1"/>
  <c r="J1786" i="1"/>
  <c r="A1786" i="1"/>
  <c r="L1778" i="1"/>
  <c r="M1778" i="1"/>
  <c r="N1778" i="1"/>
  <c r="O1778" i="1"/>
  <c r="P1778" i="1"/>
  <c r="Q1778" i="1"/>
  <c r="J1778" i="1"/>
  <c r="K1778" i="1"/>
  <c r="R1778" i="1"/>
  <c r="A1778" i="1"/>
  <c r="L1770" i="1"/>
  <c r="M1770" i="1"/>
  <c r="N1770" i="1"/>
  <c r="O1770" i="1"/>
  <c r="P1770" i="1"/>
  <c r="Q1770" i="1"/>
  <c r="J1770" i="1"/>
  <c r="K1770" i="1"/>
  <c r="R1770" i="1"/>
  <c r="A1770" i="1"/>
  <c r="L1762" i="1"/>
  <c r="M1762" i="1"/>
  <c r="N1762" i="1"/>
  <c r="O1762" i="1"/>
  <c r="P1762" i="1"/>
  <c r="Q1762" i="1"/>
  <c r="J1762" i="1"/>
  <c r="K1762" i="1"/>
  <c r="R1762" i="1"/>
  <c r="A1762" i="1"/>
  <c r="L1754" i="1"/>
  <c r="M1754" i="1"/>
  <c r="N1754" i="1"/>
  <c r="O1754" i="1"/>
  <c r="P1754" i="1"/>
  <c r="Q1754" i="1"/>
  <c r="K1754" i="1"/>
  <c r="R1754" i="1"/>
  <c r="J1754" i="1"/>
  <c r="A1754" i="1"/>
  <c r="L1746" i="1"/>
  <c r="M1746" i="1"/>
  <c r="N1746" i="1"/>
  <c r="O1746" i="1"/>
  <c r="P1746" i="1"/>
  <c r="Q1746" i="1"/>
  <c r="J1746" i="1"/>
  <c r="K1746" i="1"/>
  <c r="R1746" i="1"/>
  <c r="A1746" i="1"/>
  <c r="L1738" i="1"/>
  <c r="M1738" i="1"/>
  <c r="N1738" i="1"/>
  <c r="O1738" i="1"/>
  <c r="P1738" i="1"/>
  <c r="Q1738" i="1"/>
  <c r="J1738" i="1"/>
  <c r="K1738" i="1"/>
  <c r="R1738" i="1"/>
  <c r="A1738" i="1"/>
  <c r="L1730" i="1"/>
  <c r="M1730" i="1"/>
  <c r="N1730" i="1"/>
  <c r="O1730" i="1"/>
  <c r="P1730" i="1"/>
  <c r="Q1730" i="1"/>
  <c r="J1730" i="1"/>
  <c r="K1730" i="1"/>
  <c r="R1730" i="1"/>
  <c r="A1730" i="1"/>
  <c r="L1722" i="1"/>
  <c r="M1722" i="1"/>
  <c r="N1722" i="1"/>
  <c r="O1722" i="1"/>
  <c r="P1722" i="1"/>
  <c r="Q1722" i="1"/>
  <c r="K1722" i="1"/>
  <c r="R1722" i="1"/>
  <c r="J1722" i="1"/>
  <c r="A1722" i="1"/>
  <c r="L1714" i="1"/>
  <c r="M1714" i="1"/>
  <c r="N1714" i="1"/>
  <c r="O1714" i="1"/>
  <c r="P1714" i="1"/>
  <c r="Q1714" i="1"/>
  <c r="J1714" i="1"/>
  <c r="K1714" i="1"/>
  <c r="R1714" i="1"/>
  <c r="A1714" i="1"/>
  <c r="L1706" i="1"/>
  <c r="M1706" i="1"/>
  <c r="N1706" i="1"/>
  <c r="O1706" i="1"/>
  <c r="P1706" i="1"/>
  <c r="Q1706" i="1"/>
  <c r="J1706" i="1"/>
  <c r="K1706" i="1"/>
  <c r="R1706" i="1"/>
  <c r="A1706" i="1"/>
  <c r="M2563" i="1"/>
  <c r="N2563" i="1"/>
  <c r="O2563" i="1"/>
  <c r="P2563" i="1"/>
  <c r="Q2563" i="1"/>
  <c r="J2563" i="1"/>
  <c r="R2563" i="1"/>
  <c r="L2563" i="1"/>
  <c r="K2563" i="1"/>
  <c r="A2563" i="1"/>
  <c r="M2579" i="1"/>
  <c r="N2579" i="1"/>
  <c r="O2579" i="1"/>
  <c r="P2579" i="1"/>
  <c r="Q2579" i="1"/>
  <c r="J2579" i="1"/>
  <c r="R2579" i="1"/>
  <c r="K2579" i="1"/>
  <c r="L2579" i="1"/>
  <c r="A2579" i="1"/>
  <c r="M2571" i="1"/>
  <c r="N2571" i="1"/>
  <c r="O2571" i="1"/>
  <c r="P2571" i="1"/>
  <c r="Q2571" i="1"/>
  <c r="J2571" i="1"/>
  <c r="R2571" i="1"/>
  <c r="K2571" i="1"/>
  <c r="L2571" i="1"/>
  <c r="A2571" i="1"/>
  <c r="M2893" i="1"/>
  <c r="P2893" i="1"/>
  <c r="Q2893" i="1"/>
  <c r="J2893" i="1"/>
  <c r="K2893" i="1"/>
  <c r="L2893" i="1"/>
  <c r="R2893" i="1"/>
  <c r="O2893" i="1"/>
  <c r="N2893" i="1"/>
  <c r="A2893" i="1"/>
  <c r="M2539" i="1"/>
  <c r="N2539" i="1"/>
  <c r="P2539" i="1"/>
  <c r="Q2539" i="1"/>
  <c r="J2539" i="1"/>
  <c r="R2539" i="1"/>
  <c r="K2539" i="1"/>
  <c r="L2539" i="1"/>
  <c r="A2539" i="1"/>
  <c r="Q2758" i="1"/>
  <c r="L2758" i="1"/>
  <c r="M2758" i="1"/>
  <c r="P2758" i="1"/>
  <c r="R2758" i="1"/>
  <c r="J2758" i="1"/>
  <c r="O2758" i="1"/>
  <c r="K2758" i="1"/>
  <c r="N2758" i="1"/>
  <c r="A2758" i="1"/>
  <c r="K2918" i="1"/>
  <c r="L2918" i="1"/>
  <c r="R2918" i="1"/>
  <c r="J2918" i="1"/>
  <c r="M2918" i="1"/>
  <c r="P2918" i="1"/>
  <c r="Q2918" i="1"/>
  <c r="O2918" i="1"/>
  <c r="N2918" i="1"/>
  <c r="A2918" i="1"/>
  <c r="O2969" i="1"/>
  <c r="P2969" i="1"/>
  <c r="Q2969" i="1"/>
  <c r="J2969" i="1"/>
  <c r="K2969" i="1"/>
  <c r="L2969" i="1"/>
  <c r="M2969" i="1"/>
  <c r="N2969" i="1"/>
  <c r="R2969" i="1"/>
  <c r="A2969" i="1"/>
  <c r="P2536" i="1"/>
  <c r="Q2536" i="1"/>
  <c r="J2536" i="1"/>
  <c r="R2536" i="1"/>
  <c r="K2536" i="1"/>
  <c r="L2536" i="1"/>
  <c r="M2536" i="1"/>
  <c r="N2536" i="1"/>
  <c r="A2536" i="1"/>
  <c r="P2507" i="1"/>
  <c r="Q2507" i="1"/>
  <c r="J2507" i="1"/>
  <c r="R2507" i="1"/>
  <c r="K2507" i="1"/>
  <c r="L2507" i="1"/>
  <c r="M2507" i="1"/>
  <c r="N2507" i="1"/>
  <c r="O2507" i="1"/>
  <c r="A2507" i="1"/>
  <c r="N2610" i="1"/>
  <c r="P2610" i="1"/>
  <c r="Q2610" i="1"/>
  <c r="J2610" i="1"/>
  <c r="R2610" i="1"/>
  <c r="K2610" i="1"/>
  <c r="O2610" i="1"/>
  <c r="M2610" i="1"/>
  <c r="L2610" i="1"/>
  <c r="A2610" i="1"/>
  <c r="Q2482" i="1"/>
  <c r="J2482" i="1"/>
  <c r="R2482" i="1"/>
  <c r="K2482" i="1"/>
  <c r="L2482" i="1"/>
  <c r="M2482" i="1"/>
  <c r="N2482" i="1"/>
  <c r="O2482" i="1"/>
  <c r="P2482" i="1"/>
  <c r="A2482" i="1"/>
  <c r="P2976" i="1"/>
  <c r="Q2976" i="1"/>
  <c r="J2976" i="1"/>
  <c r="R2976" i="1"/>
  <c r="K2976" i="1"/>
  <c r="L2976" i="1"/>
  <c r="O2976" i="1"/>
  <c r="M2976" i="1"/>
  <c r="A2976" i="1"/>
  <c r="N2976" i="1"/>
  <c r="A3033" i="1"/>
  <c r="O3003" i="1"/>
  <c r="A3003" i="1"/>
  <c r="A2993" i="1"/>
  <c r="N2978" i="1"/>
  <c r="O2978" i="1"/>
  <c r="J2978" i="1"/>
  <c r="K2978" i="1"/>
  <c r="L2978" i="1"/>
  <c r="M2978" i="1"/>
  <c r="R2978" i="1"/>
  <c r="P2978" i="1"/>
  <c r="Q2978" i="1"/>
  <c r="A2978" i="1"/>
  <c r="N2602" i="1"/>
  <c r="P2602" i="1"/>
  <c r="Q2602" i="1"/>
  <c r="J2602" i="1"/>
  <c r="R2602" i="1"/>
  <c r="K2602" i="1"/>
  <c r="L2602" i="1"/>
  <c r="M2602" i="1"/>
  <c r="O2602" i="1"/>
  <c r="A2602" i="1"/>
  <c r="N2594" i="1"/>
  <c r="P2594" i="1"/>
  <c r="Q2594" i="1"/>
  <c r="J2594" i="1"/>
  <c r="R2594" i="1"/>
  <c r="K2594" i="1"/>
  <c r="L2594" i="1"/>
  <c r="M2594" i="1"/>
  <c r="O2594" i="1"/>
  <c r="A2594" i="1"/>
  <c r="N1900" i="1"/>
  <c r="O1900" i="1"/>
  <c r="P1900" i="1"/>
  <c r="Q1900" i="1"/>
  <c r="J1900" i="1"/>
  <c r="R1900" i="1"/>
  <c r="K1900" i="1"/>
  <c r="L1900" i="1"/>
  <c r="M1900" i="1"/>
  <c r="A1900" i="1"/>
  <c r="N1892" i="1"/>
  <c r="O1892" i="1"/>
  <c r="P1892" i="1"/>
  <c r="Q1892" i="1"/>
  <c r="J1892" i="1"/>
  <c r="R1892" i="1"/>
  <c r="K1892" i="1"/>
  <c r="L1892" i="1"/>
  <c r="M1892" i="1"/>
  <c r="A1892" i="1"/>
  <c r="N1884" i="1"/>
  <c r="O1884" i="1"/>
  <c r="P1884" i="1"/>
  <c r="Q1884" i="1"/>
  <c r="J1884" i="1"/>
  <c r="R1884" i="1"/>
  <c r="K1884" i="1"/>
  <c r="L1884" i="1"/>
  <c r="M1884" i="1"/>
  <c r="A1884" i="1"/>
  <c r="N1876" i="1"/>
  <c r="O1876" i="1"/>
  <c r="P1876" i="1"/>
  <c r="Q1876" i="1"/>
  <c r="J1876" i="1"/>
  <c r="R1876" i="1"/>
  <c r="K1876" i="1"/>
  <c r="L1876" i="1"/>
  <c r="M1876" i="1"/>
  <c r="A1876" i="1"/>
  <c r="N1868" i="1"/>
  <c r="O1868" i="1"/>
  <c r="P1868" i="1"/>
  <c r="Q1868" i="1"/>
  <c r="J1868" i="1"/>
  <c r="R1868" i="1"/>
  <c r="K1868" i="1"/>
  <c r="L1868" i="1"/>
  <c r="M1868" i="1"/>
  <c r="A1868" i="1"/>
  <c r="N1860" i="1"/>
  <c r="O1860" i="1"/>
  <c r="P1860" i="1"/>
  <c r="Q1860" i="1"/>
  <c r="J1860" i="1"/>
  <c r="R1860" i="1"/>
  <c r="K1860" i="1"/>
  <c r="L1860" i="1"/>
  <c r="M1860" i="1"/>
  <c r="A1860" i="1"/>
  <c r="N1852" i="1"/>
  <c r="O1852" i="1"/>
  <c r="P1852" i="1"/>
  <c r="Q1852" i="1"/>
  <c r="J1852" i="1"/>
  <c r="R1852" i="1"/>
  <c r="K1852" i="1"/>
  <c r="L1852" i="1"/>
  <c r="M1852" i="1"/>
  <c r="A1852" i="1"/>
  <c r="N1844" i="1"/>
  <c r="O1844" i="1"/>
  <c r="P1844" i="1"/>
  <c r="Q1844" i="1"/>
  <c r="J1844" i="1"/>
  <c r="R1844" i="1"/>
  <c r="K1844" i="1"/>
  <c r="L1844" i="1"/>
  <c r="M1844" i="1"/>
  <c r="A1844" i="1"/>
  <c r="N1836" i="1"/>
  <c r="O1836" i="1"/>
  <c r="P1836" i="1"/>
  <c r="Q1836" i="1"/>
  <c r="J1836" i="1"/>
  <c r="R1836" i="1"/>
  <c r="K1836" i="1"/>
  <c r="L1836" i="1"/>
  <c r="M1836" i="1"/>
  <c r="A1836" i="1"/>
  <c r="N1828" i="1"/>
  <c r="O1828" i="1"/>
  <c r="P1828" i="1"/>
  <c r="Q1828" i="1"/>
  <c r="J1828" i="1"/>
  <c r="R1828" i="1"/>
  <c r="K1828" i="1"/>
  <c r="L1828" i="1"/>
  <c r="M1828" i="1"/>
  <c r="A1828" i="1"/>
  <c r="N1820" i="1"/>
  <c r="O1820" i="1"/>
  <c r="P1820" i="1"/>
  <c r="Q1820" i="1"/>
  <c r="J1820" i="1"/>
  <c r="R1820" i="1"/>
  <c r="K1820" i="1"/>
  <c r="L1820" i="1"/>
  <c r="M1820" i="1"/>
  <c r="A1820" i="1"/>
  <c r="O2484" i="1"/>
  <c r="P2484" i="1"/>
  <c r="Q2484" i="1"/>
  <c r="J2484" i="1"/>
  <c r="R2484" i="1"/>
  <c r="K2484" i="1"/>
  <c r="L2484" i="1"/>
  <c r="M2484" i="1"/>
  <c r="N2484" i="1"/>
  <c r="A2484" i="1"/>
  <c r="J2803" i="1"/>
  <c r="R2803" i="1"/>
  <c r="M2803" i="1"/>
  <c r="N2803" i="1"/>
  <c r="O2803" i="1"/>
  <c r="P2803" i="1"/>
  <c r="Q2803" i="1"/>
  <c r="L2803" i="1"/>
  <c r="K2803" i="1"/>
  <c r="A2803" i="1"/>
  <c r="J2797" i="1"/>
  <c r="R2797" i="1"/>
  <c r="M2797" i="1"/>
  <c r="N2797" i="1"/>
  <c r="K2797" i="1"/>
  <c r="L2797" i="1"/>
  <c r="O2797" i="1"/>
  <c r="P2797" i="1"/>
  <c r="Q2797" i="1"/>
  <c r="A2797" i="1"/>
  <c r="Q2958" i="1"/>
  <c r="J2958" i="1"/>
  <c r="R2958" i="1"/>
  <c r="K2958" i="1"/>
  <c r="L2958" i="1"/>
  <c r="O2958" i="1"/>
  <c r="P2958" i="1"/>
  <c r="M2958" i="1"/>
  <c r="N2958" i="1"/>
  <c r="A2958" i="1"/>
  <c r="K2950" i="1"/>
  <c r="L2950" i="1"/>
  <c r="P2950" i="1"/>
  <c r="Q2950" i="1"/>
  <c r="R2950" i="1"/>
  <c r="N2950" i="1"/>
  <c r="O2950" i="1"/>
  <c r="J2950" i="1"/>
  <c r="M2950" i="1"/>
  <c r="A2950" i="1"/>
  <c r="M1809" i="1"/>
  <c r="N1809" i="1"/>
  <c r="P1809" i="1"/>
  <c r="J1809" i="1"/>
  <c r="K1809" i="1"/>
  <c r="L1809" i="1"/>
  <c r="O1809" i="1"/>
  <c r="Q1809" i="1"/>
  <c r="R1809" i="1"/>
  <c r="A1809" i="1"/>
  <c r="M1801" i="1"/>
  <c r="N1801" i="1"/>
  <c r="P1801" i="1"/>
  <c r="O1801" i="1"/>
  <c r="Q1801" i="1"/>
  <c r="R1801" i="1"/>
  <c r="J1801" i="1"/>
  <c r="K1801" i="1"/>
  <c r="L1801" i="1"/>
  <c r="A1801" i="1"/>
  <c r="M1793" i="1"/>
  <c r="N1793" i="1"/>
  <c r="O1793" i="1"/>
  <c r="P1793" i="1"/>
  <c r="Q1793" i="1"/>
  <c r="J1793" i="1"/>
  <c r="R1793" i="1"/>
  <c r="L1793" i="1"/>
  <c r="K1793" i="1"/>
  <c r="A1793" i="1"/>
  <c r="M1785" i="1"/>
  <c r="N1785" i="1"/>
  <c r="O1785" i="1"/>
  <c r="P1785" i="1"/>
  <c r="Q1785" i="1"/>
  <c r="J1785" i="1"/>
  <c r="R1785" i="1"/>
  <c r="K1785" i="1"/>
  <c r="L1785" i="1"/>
  <c r="A1785" i="1"/>
  <c r="M1777" i="1"/>
  <c r="N1777" i="1"/>
  <c r="O1777" i="1"/>
  <c r="P1777" i="1"/>
  <c r="Q1777" i="1"/>
  <c r="J1777" i="1"/>
  <c r="R1777" i="1"/>
  <c r="K1777" i="1"/>
  <c r="L1777" i="1"/>
  <c r="A1777" i="1"/>
  <c r="M1769" i="1"/>
  <c r="N1769" i="1"/>
  <c r="O1769" i="1"/>
  <c r="P1769" i="1"/>
  <c r="Q1769" i="1"/>
  <c r="J1769" i="1"/>
  <c r="R1769" i="1"/>
  <c r="K1769" i="1"/>
  <c r="L1769" i="1"/>
  <c r="A1769" i="1"/>
  <c r="M1761" i="1"/>
  <c r="N1761" i="1"/>
  <c r="O1761" i="1"/>
  <c r="P1761" i="1"/>
  <c r="Q1761" i="1"/>
  <c r="J1761" i="1"/>
  <c r="R1761" i="1"/>
  <c r="L1761" i="1"/>
  <c r="K1761" i="1"/>
  <c r="A1761" i="1"/>
  <c r="M1753" i="1"/>
  <c r="N1753" i="1"/>
  <c r="O1753" i="1"/>
  <c r="P1753" i="1"/>
  <c r="Q1753" i="1"/>
  <c r="J1753" i="1"/>
  <c r="R1753" i="1"/>
  <c r="K1753" i="1"/>
  <c r="L1753" i="1"/>
  <c r="A1753" i="1"/>
  <c r="M1745" i="1"/>
  <c r="N1745" i="1"/>
  <c r="O1745" i="1"/>
  <c r="P1745" i="1"/>
  <c r="Q1745" i="1"/>
  <c r="J1745" i="1"/>
  <c r="R1745" i="1"/>
  <c r="K1745" i="1"/>
  <c r="L1745" i="1"/>
  <c r="A1745" i="1"/>
  <c r="M1737" i="1"/>
  <c r="N1737" i="1"/>
  <c r="O1737" i="1"/>
  <c r="P1737" i="1"/>
  <c r="Q1737" i="1"/>
  <c r="J1737" i="1"/>
  <c r="R1737" i="1"/>
  <c r="K1737" i="1"/>
  <c r="L1737" i="1"/>
  <c r="A1737" i="1"/>
  <c r="M1729" i="1"/>
  <c r="N1729" i="1"/>
  <c r="O1729" i="1"/>
  <c r="P1729" i="1"/>
  <c r="Q1729" i="1"/>
  <c r="J1729" i="1"/>
  <c r="R1729" i="1"/>
  <c r="L1729" i="1"/>
  <c r="K1729" i="1"/>
  <c r="A1729" i="1"/>
  <c r="M1721" i="1"/>
  <c r="N1721" i="1"/>
  <c r="O1721" i="1"/>
  <c r="P1721" i="1"/>
  <c r="Q1721" i="1"/>
  <c r="J1721" i="1"/>
  <c r="R1721" i="1"/>
  <c r="K1721" i="1"/>
  <c r="L1721" i="1"/>
  <c r="A1721" i="1"/>
  <c r="M1713" i="1"/>
  <c r="N1713" i="1"/>
  <c r="O1713" i="1"/>
  <c r="P1713" i="1"/>
  <c r="Q1713" i="1"/>
  <c r="J1713" i="1"/>
  <c r="R1713" i="1"/>
  <c r="K1713" i="1"/>
  <c r="L1713" i="1"/>
  <c r="A1713" i="1"/>
  <c r="M1705" i="1"/>
  <c r="N1705" i="1"/>
  <c r="O1705" i="1"/>
  <c r="P1705" i="1"/>
  <c r="Q1705" i="1"/>
  <c r="J1705" i="1"/>
  <c r="R1705" i="1"/>
  <c r="K1705" i="1"/>
  <c r="L1705" i="1"/>
  <c r="A1705" i="1"/>
  <c r="N2586" i="1"/>
  <c r="O2586" i="1"/>
  <c r="P2586" i="1"/>
  <c r="Q2586" i="1"/>
  <c r="J2586" i="1"/>
  <c r="R2586" i="1"/>
  <c r="K2586" i="1"/>
  <c r="L2586" i="1"/>
  <c r="M2586" i="1"/>
  <c r="A2586" i="1"/>
  <c r="N2578" i="1"/>
  <c r="O2578" i="1"/>
  <c r="P2578" i="1"/>
  <c r="Q2578" i="1"/>
  <c r="J2578" i="1"/>
  <c r="R2578" i="1"/>
  <c r="K2578" i="1"/>
  <c r="L2578" i="1"/>
  <c r="M2578" i="1"/>
  <c r="A2578" i="1"/>
  <c r="N2570" i="1"/>
  <c r="O2570" i="1"/>
  <c r="P2570" i="1"/>
  <c r="Q2570" i="1"/>
  <c r="J2570" i="1"/>
  <c r="R2570" i="1"/>
  <c r="K2570" i="1"/>
  <c r="L2570" i="1"/>
  <c r="M2570" i="1"/>
  <c r="A2570" i="1"/>
  <c r="Q2551" i="1"/>
  <c r="J2551" i="1"/>
  <c r="R2551" i="1"/>
  <c r="K2551" i="1"/>
  <c r="L2551" i="1"/>
  <c r="M2551" i="1"/>
  <c r="N2551" i="1"/>
  <c r="O2551" i="1"/>
  <c r="P2551" i="1"/>
  <c r="A2551" i="1"/>
  <c r="P2791" i="1"/>
  <c r="K2791" i="1"/>
  <c r="L2791" i="1"/>
  <c r="M2791" i="1"/>
  <c r="N2791" i="1"/>
  <c r="O2791" i="1"/>
  <c r="Q2791" i="1"/>
  <c r="R2791" i="1"/>
  <c r="J2791" i="1"/>
  <c r="A2791" i="1"/>
  <c r="J2943" i="1"/>
  <c r="R2943" i="1"/>
  <c r="K2943" i="1"/>
  <c r="O2943" i="1"/>
  <c r="P2943" i="1"/>
  <c r="Q2943" i="1"/>
  <c r="M2943" i="1"/>
  <c r="L2943" i="1"/>
  <c r="A2943" i="1"/>
  <c r="N2943" i="1"/>
  <c r="P2537" i="1"/>
  <c r="Q2537" i="1"/>
  <c r="J2537" i="1"/>
  <c r="R2537" i="1"/>
  <c r="K2537" i="1"/>
  <c r="L2537" i="1"/>
  <c r="N2537" i="1"/>
  <c r="M2537" i="1"/>
  <c r="A2537" i="1"/>
  <c r="L2548" i="1"/>
  <c r="M2548" i="1"/>
  <c r="N2548" i="1"/>
  <c r="O2548" i="1"/>
  <c r="P2548" i="1"/>
  <c r="Q2548" i="1"/>
  <c r="J2548" i="1"/>
  <c r="K2548" i="1"/>
  <c r="R2548" i="1"/>
  <c r="A2548" i="1"/>
  <c r="M2547" i="1"/>
  <c r="N2547" i="1"/>
  <c r="O2547" i="1"/>
  <c r="P2547" i="1"/>
  <c r="Q2547" i="1"/>
  <c r="J2547" i="1"/>
  <c r="R2547" i="1"/>
  <c r="K2547" i="1"/>
  <c r="L2547" i="1"/>
  <c r="A2547" i="1"/>
  <c r="N2761" i="1"/>
  <c r="Q2761" i="1"/>
  <c r="J2761" i="1"/>
  <c r="R2761" i="1"/>
  <c r="O2761" i="1"/>
  <c r="P2761" i="1"/>
  <c r="M2761" i="1"/>
  <c r="L2761" i="1"/>
  <c r="K2761" i="1"/>
  <c r="A2761" i="1"/>
  <c r="N2793" i="1"/>
  <c r="Q2793" i="1"/>
  <c r="J2793" i="1"/>
  <c r="R2793" i="1"/>
  <c r="K2793" i="1"/>
  <c r="L2793" i="1"/>
  <c r="M2793" i="1"/>
  <c r="O2793" i="1"/>
  <c r="P2793" i="1"/>
  <c r="A2793" i="1"/>
  <c r="Q2889" i="1"/>
  <c r="L2889" i="1"/>
  <c r="M2889" i="1"/>
  <c r="P2889" i="1"/>
  <c r="R2889" i="1"/>
  <c r="J2889" i="1"/>
  <c r="O2889" i="1"/>
  <c r="K2889" i="1"/>
  <c r="N2889" i="1"/>
  <c r="A2889" i="1"/>
  <c r="Q2920" i="1"/>
  <c r="J2920" i="1"/>
  <c r="R2920" i="1"/>
  <c r="L2920" i="1"/>
  <c r="M2920" i="1"/>
  <c r="N2920" i="1"/>
  <c r="O2920" i="1"/>
  <c r="K2920" i="1"/>
  <c r="P2920" i="1"/>
  <c r="A2920" i="1"/>
  <c r="P2945" i="1"/>
  <c r="Q2945" i="1"/>
  <c r="J2945" i="1"/>
  <c r="K2945" i="1"/>
  <c r="L2945" i="1"/>
  <c r="O2945" i="1"/>
  <c r="M2945" i="1"/>
  <c r="N2945" i="1"/>
  <c r="R2945" i="1"/>
  <c r="A2945" i="1"/>
  <c r="L2925" i="1"/>
  <c r="M2925" i="1"/>
  <c r="J2925" i="1"/>
  <c r="K2925" i="1"/>
  <c r="N2925" i="1"/>
  <c r="Q2925" i="1"/>
  <c r="O2925" i="1"/>
  <c r="P2925" i="1"/>
  <c r="R2925" i="1"/>
  <c r="A2925" i="1"/>
  <c r="O2508" i="1"/>
  <c r="P2508" i="1"/>
  <c r="Q2508" i="1"/>
  <c r="J2508" i="1"/>
  <c r="R2508" i="1"/>
  <c r="K2508" i="1"/>
  <c r="L2508" i="1"/>
  <c r="M2508" i="1"/>
  <c r="N2508" i="1"/>
  <c r="A2508" i="1"/>
  <c r="M2611" i="1"/>
  <c r="O2611" i="1"/>
  <c r="P2611" i="1"/>
  <c r="Q2611" i="1"/>
  <c r="J2611" i="1"/>
  <c r="R2611" i="1"/>
  <c r="K2611" i="1"/>
  <c r="L2611" i="1"/>
  <c r="N2611" i="1"/>
  <c r="A2611" i="1"/>
  <c r="J2481" i="1"/>
  <c r="R2481" i="1"/>
  <c r="K2481" i="1"/>
  <c r="L2481" i="1"/>
  <c r="M2481" i="1"/>
  <c r="N2481" i="1"/>
  <c r="O2481" i="1"/>
  <c r="Q2481" i="1"/>
  <c r="P2481" i="1"/>
  <c r="A2481" i="1"/>
  <c r="Q2975" i="1"/>
  <c r="J2975" i="1"/>
  <c r="R2975" i="1"/>
  <c r="K2975" i="1"/>
  <c r="N2975" i="1"/>
  <c r="O2975" i="1"/>
  <c r="P2975" i="1"/>
  <c r="M2975" i="1"/>
  <c r="A2975" i="1"/>
  <c r="L2975" i="1"/>
  <c r="O3036" i="1"/>
  <c r="A3036" i="1"/>
  <c r="A3006" i="1"/>
  <c r="L2996" i="1"/>
  <c r="A2996" i="1"/>
  <c r="K2981" i="1"/>
  <c r="L2981" i="1"/>
  <c r="N2981" i="1"/>
  <c r="O2981" i="1"/>
  <c r="P2981" i="1"/>
  <c r="Q2981" i="1"/>
  <c r="R2981" i="1"/>
  <c r="M2981" i="1"/>
  <c r="J2981" i="1"/>
  <c r="A2981" i="1"/>
  <c r="O2601" i="1"/>
  <c r="Q2601" i="1"/>
  <c r="J2601" i="1"/>
  <c r="R2601" i="1"/>
  <c r="K2601" i="1"/>
  <c r="L2601" i="1"/>
  <c r="M2601" i="1"/>
  <c r="N2601" i="1"/>
  <c r="P2601" i="1"/>
  <c r="A2601" i="1"/>
  <c r="O2593" i="1"/>
  <c r="Q2593" i="1"/>
  <c r="J2593" i="1"/>
  <c r="R2593" i="1"/>
  <c r="K2593" i="1"/>
  <c r="L2593" i="1"/>
  <c r="N2593" i="1"/>
  <c r="P2593" i="1"/>
  <c r="M2593" i="1"/>
  <c r="A2593" i="1"/>
  <c r="O1899" i="1"/>
  <c r="P1899" i="1"/>
  <c r="Q1899" i="1"/>
  <c r="J1899" i="1"/>
  <c r="R1899" i="1"/>
  <c r="K1899" i="1"/>
  <c r="L1899" i="1"/>
  <c r="M1899" i="1"/>
  <c r="N1899" i="1"/>
  <c r="A1899" i="1"/>
  <c r="O1891" i="1"/>
  <c r="P1891" i="1"/>
  <c r="Q1891" i="1"/>
  <c r="J1891" i="1"/>
  <c r="R1891" i="1"/>
  <c r="K1891" i="1"/>
  <c r="L1891" i="1"/>
  <c r="M1891" i="1"/>
  <c r="N1891" i="1"/>
  <c r="A1891" i="1"/>
  <c r="O1883" i="1"/>
  <c r="P1883" i="1"/>
  <c r="Q1883" i="1"/>
  <c r="J1883" i="1"/>
  <c r="R1883" i="1"/>
  <c r="K1883" i="1"/>
  <c r="L1883" i="1"/>
  <c r="M1883" i="1"/>
  <c r="N1883" i="1"/>
  <c r="A1883" i="1"/>
  <c r="O1875" i="1"/>
  <c r="P1875" i="1"/>
  <c r="Q1875" i="1"/>
  <c r="J1875" i="1"/>
  <c r="R1875" i="1"/>
  <c r="K1875" i="1"/>
  <c r="L1875" i="1"/>
  <c r="M1875" i="1"/>
  <c r="N1875" i="1"/>
  <c r="A1875" i="1"/>
  <c r="O1867" i="1"/>
  <c r="P1867" i="1"/>
  <c r="Q1867" i="1"/>
  <c r="J1867" i="1"/>
  <c r="R1867" i="1"/>
  <c r="K1867" i="1"/>
  <c r="L1867" i="1"/>
  <c r="M1867" i="1"/>
  <c r="N1867" i="1"/>
  <c r="A1867" i="1"/>
  <c r="O1859" i="1"/>
  <c r="P1859" i="1"/>
  <c r="Q1859" i="1"/>
  <c r="J1859" i="1"/>
  <c r="R1859" i="1"/>
  <c r="K1859" i="1"/>
  <c r="L1859" i="1"/>
  <c r="M1859" i="1"/>
  <c r="N1859" i="1"/>
  <c r="A1859" i="1"/>
  <c r="O1851" i="1"/>
  <c r="P1851" i="1"/>
  <c r="Q1851" i="1"/>
  <c r="J1851" i="1"/>
  <c r="R1851" i="1"/>
  <c r="K1851" i="1"/>
  <c r="L1851" i="1"/>
  <c r="M1851" i="1"/>
  <c r="N1851" i="1"/>
  <c r="A1851" i="1"/>
  <c r="O1843" i="1"/>
  <c r="P1843" i="1"/>
  <c r="Q1843" i="1"/>
  <c r="J1843" i="1"/>
  <c r="R1843" i="1"/>
  <c r="K1843" i="1"/>
  <c r="L1843" i="1"/>
  <c r="M1843" i="1"/>
  <c r="N1843" i="1"/>
  <c r="A1843" i="1"/>
  <c r="O1835" i="1"/>
  <c r="P1835" i="1"/>
  <c r="Q1835" i="1"/>
  <c r="J1835" i="1"/>
  <c r="R1835" i="1"/>
  <c r="K1835" i="1"/>
  <c r="L1835" i="1"/>
  <c r="M1835" i="1"/>
  <c r="N1835" i="1"/>
  <c r="A1835" i="1"/>
  <c r="O1827" i="1"/>
  <c r="P1827" i="1"/>
  <c r="Q1827" i="1"/>
  <c r="J1827" i="1"/>
  <c r="R1827" i="1"/>
  <c r="K1827" i="1"/>
  <c r="L1827" i="1"/>
  <c r="M1827" i="1"/>
  <c r="N1827" i="1"/>
  <c r="A1827" i="1"/>
  <c r="O1819" i="1"/>
  <c r="P1819" i="1"/>
  <c r="Q1819" i="1"/>
  <c r="J1819" i="1"/>
  <c r="R1819" i="1"/>
  <c r="K1819" i="1"/>
  <c r="L1819" i="1"/>
  <c r="M1819" i="1"/>
  <c r="N1819" i="1"/>
  <c r="A1819" i="1"/>
  <c r="K2808" i="1"/>
  <c r="N2808" i="1"/>
  <c r="O2808" i="1"/>
  <c r="P2808" i="1"/>
  <c r="Q2808" i="1"/>
  <c r="R2808" i="1"/>
  <c r="M2808" i="1"/>
  <c r="L2808" i="1"/>
  <c r="J2808" i="1"/>
  <c r="A2808" i="1"/>
  <c r="K2802" i="1"/>
  <c r="N2802" i="1"/>
  <c r="O2802" i="1"/>
  <c r="J2802" i="1"/>
  <c r="L2802" i="1"/>
  <c r="M2802" i="1"/>
  <c r="P2802" i="1"/>
  <c r="Q2802" i="1"/>
  <c r="R2802" i="1"/>
  <c r="A2802" i="1"/>
  <c r="K2796" i="1"/>
  <c r="N2796" i="1"/>
  <c r="O2796" i="1"/>
  <c r="R2796" i="1"/>
  <c r="J2796" i="1"/>
  <c r="L2796" i="1"/>
  <c r="Q2796" i="1"/>
  <c r="M2796" i="1"/>
  <c r="P2796" i="1"/>
  <c r="A2796" i="1"/>
  <c r="J2957" i="1"/>
  <c r="R2957" i="1"/>
  <c r="K2957" i="1"/>
  <c r="L2957" i="1"/>
  <c r="M2957" i="1"/>
  <c r="P2957" i="1"/>
  <c r="N2957" i="1"/>
  <c r="O2957" i="1"/>
  <c r="Q2957" i="1"/>
  <c r="A2957" i="1"/>
  <c r="L2949" i="1"/>
  <c r="M2949" i="1"/>
  <c r="O2949" i="1"/>
  <c r="P2949" i="1"/>
  <c r="Q2949" i="1"/>
  <c r="R2949" i="1"/>
  <c r="K2949" i="1"/>
  <c r="J2949" i="1"/>
  <c r="N2949" i="1"/>
  <c r="A2949" i="1"/>
  <c r="N1808" i="1"/>
  <c r="O1808" i="1"/>
  <c r="Q1808" i="1"/>
  <c r="P1808" i="1"/>
  <c r="R1808" i="1"/>
  <c r="J1808" i="1"/>
  <c r="K1808" i="1"/>
  <c r="L1808" i="1"/>
  <c r="M1808" i="1"/>
  <c r="A1808" i="1"/>
  <c r="N1800" i="1"/>
  <c r="O1800" i="1"/>
  <c r="Q1800" i="1"/>
  <c r="K1800" i="1"/>
  <c r="L1800" i="1"/>
  <c r="M1800" i="1"/>
  <c r="P1800" i="1"/>
  <c r="R1800" i="1"/>
  <c r="J1800" i="1"/>
  <c r="A1800" i="1"/>
  <c r="N1792" i="1"/>
  <c r="O1792" i="1"/>
  <c r="P1792" i="1"/>
  <c r="Q1792" i="1"/>
  <c r="J1792" i="1"/>
  <c r="R1792" i="1"/>
  <c r="K1792" i="1"/>
  <c r="L1792" i="1"/>
  <c r="M1792" i="1"/>
  <c r="A1792" i="1"/>
  <c r="N1784" i="1"/>
  <c r="O1784" i="1"/>
  <c r="P1784" i="1"/>
  <c r="Q1784" i="1"/>
  <c r="J1784" i="1"/>
  <c r="R1784" i="1"/>
  <c r="K1784" i="1"/>
  <c r="L1784" i="1"/>
  <c r="M1784" i="1"/>
  <c r="A1784" i="1"/>
  <c r="N1776" i="1"/>
  <c r="O1776" i="1"/>
  <c r="P1776" i="1"/>
  <c r="Q1776" i="1"/>
  <c r="J1776" i="1"/>
  <c r="R1776" i="1"/>
  <c r="K1776" i="1"/>
  <c r="L1776" i="1"/>
  <c r="M1776" i="1"/>
  <c r="A1776" i="1"/>
  <c r="N1768" i="1"/>
  <c r="O1768" i="1"/>
  <c r="P1768" i="1"/>
  <c r="Q1768" i="1"/>
  <c r="J1768" i="1"/>
  <c r="R1768" i="1"/>
  <c r="K1768" i="1"/>
  <c r="M1768" i="1"/>
  <c r="L1768" i="1"/>
  <c r="A1768" i="1"/>
  <c r="N1760" i="1"/>
  <c r="O1760" i="1"/>
  <c r="P1760" i="1"/>
  <c r="Q1760" i="1"/>
  <c r="J1760" i="1"/>
  <c r="R1760" i="1"/>
  <c r="K1760" i="1"/>
  <c r="L1760" i="1"/>
  <c r="M1760" i="1"/>
  <c r="A1760" i="1"/>
  <c r="N1752" i="1"/>
  <c r="O1752" i="1"/>
  <c r="P1752" i="1"/>
  <c r="Q1752" i="1"/>
  <c r="J1752" i="1"/>
  <c r="R1752" i="1"/>
  <c r="K1752" i="1"/>
  <c r="L1752" i="1"/>
  <c r="M1752" i="1"/>
  <c r="A1752" i="1"/>
  <c r="N1744" i="1"/>
  <c r="O1744" i="1"/>
  <c r="P1744" i="1"/>
  <c r="Q1744" i="1"/>
  <c r="J1744" i="1"/>
  <c r="R1744" i="1"/>
  <c r="K1744" i="1"/>
  <c r="L1744" i="1"/>
  <c r="M1744" i="1"/>
  <c r="A1744" i="1"/>
  <c r="N1736" i="1"/>
  <c r="O1736" i="1"/>
  <c r="P1736" i="1"/>
  <c r="Q1736" i="1"/>
  <c r="J1736" i="1"/>
  <c r="R1736" i="1"/>
  <c r="K1736" i="1"/>
  <c r="M1736" i="1"/>
  <c r="L1736" i="1"/>
  <c r="A1736" i="1"/>
  <c r="N1728" i="1"/>
  <c r="O1728" i="1"/>
  <c r="P1728" i="1"/>
  <c r="Q1728" i="1"/>
  <c r="J1728" i="1"/>
  <c r="R1728" i="1"/>
  <c r="K1728" i="1"/>
  <c r="L1728" i="1"/>
  <c r="M1728" i="1"/>
  <c r="A1728" i="1"/>
  <c r="N1720" i="1"/>
  <c r="O1720" i="1"/>
  <c r="P1720" i="1"/>
  <c r="Q1720" i="1"/>
  <c r="J1720" i="1"/>
  <c r="R1720" i="1"/>
  <c r="K1720" i="1"/>
  <c r="L1720" i="1"/>
  <c r="M1720" i="1"/>
  <c r="A1720" i="1"/>
  <c r="N1712" i="1"/>
  <c r="O1712" i="1"/>
  <c r="P1712" i="1"/>
  <c r="Q1712" i="1"/>
  <c r="J1712" i="1"/>
  <c r="R1712" i="1"/>
  <c r="K1712" i="1"/>
  <c r="L1712" i="1"/>
  <c r="M1712" i="1"/>
  <c r="A1712" i="1"/>
  <c r="K1704" i="1"/>
  <c r="N1704" i="1"/>
  <c r="O1704" i="1"/>
  <c r="P1704" i="1"/>
  <c r="Q1704" i="1"/>
  <c r="R1704" i="1"/>
  <c r="J1704" i="1"/>
  <c r="M1704" i="1"/>
  <c r="L1704" i="1"/>
  <c r="A1704" i="1"/>
  <c r="O2585" i="1"/>
  <c r="P2585" i="1"/>
  <c r="Q2585" i="1"/>
  <c r="J2585" i="1"/>
  <c r="R2585" i="1"/>
  <c r="K2585" i="1"/>
  <c r="L2585" i="1"/>
  <c r="M2585" i="1"/>
  <c r="N2585" i="1"/>
  <c r="A2585" i="1"/>
  <c r="O2577" i="1"/>
  <c r="P2577" i="1"/>
  <c r="Q2577" i="1"/>
  <c r="J2577" i="1"/>
  <c r="R2577" i="1"/>
  <c r="K2577" i="1"/>
  <c r="L2577" i="1"/>
  <c r="M2577" i="1"/>
  <c r="N2577" i="1"/>
  <c r="A2577" i="1"/>
  <c r="O2569" i="1"/>
  <c r="P2569" i="1"/>
  <c r="Q2569" i="1"/>
  <c r="J2569" i="1"/>
  <c r="R2569" i="1"/>
  <c r="K2569" i="1"/>
  <c r="L2569" i="1"/>
  <c r="M2569" i="1"/>
  <c r="N2569" i="1"/>
  <c r="A2569" i="1"/>
  <c r="P2913" i="1"/>
  <c r="Q2913" i="1"/>
  <c r="O2913" i="1"/>
  <c r="R2913" i="1"/>
  <c r="J2913" i="1"/>
  <c r="M2913" i="1"/>
  <c r="K2913" i="1"/>
  <c r="L2913" i="1"/>
  <c r="N2913" i="1"/>
  <c r="A2913" i="1"/>
  <c r="M2762" i="1"/>
  <c r="P2762" i="1"/>
  <c r="Q2762" i="1"/>
  <c r="J2762" i="1"/>
  <c r="K2762" i="1"/>
  <c r="L2762" i="1"/>
  <c r="R2762" i="1"/>
  <c r="N2762" i="1"/>
  <c r="O2762" i="1"/>
  <c r="A2762" i="1"/>
  <c r="O2792" i="1"/>
  <c r="J2792" i="1"/>
  <c r="R2792" i="1"/>
  <c r="K2792" i="1"/>
  <c r="P2792" i="1"/>
  <c r="Q2792" i="1"/>
  <c r="N2792" i="1"/>
  <c r="L2792" i="1"/>
  <c r="M2792" i="1"/>
  <c r="A2792" i="1"/>
  <c r="O2914" i="1"/>
  <c r="P2914" i="1"/>
  <c r="R2914" i="1"/>
  <c r="J2914" i="1"/>
  <c r="K2914" i="1"/>
  <c r="N2914" i="1"/>
  <c r="Q2914" i="1"/>
  <c r="M2914" i="1"/>
  <c r="L2914" i="1"/>
  <c r="A2914" i="1"/>
  <c r="J2919" i="1"/>
  <c r="R2919" i="1"/>
  <c r="K2919" i="1"/>
  <c r="L2919" i="1"/>
  <c r="M2919" i="1"/>
  <c r="N2919" i="1"/>
  <c r="Q2919" i="1"/>
  <c r="O2919" i="1"/>
  <c r="P2919" i="1"/>
  <c r="A2919" i="1"/>
  <c r="Q2944" i="1"/>
  <c r="J2944" i="1"/>
  <c r="R2944" i="1"/>
  <c r="P2944" i="1"/>
  <c r="K2944" i="1"/>
  <c r="N2944" i="1"/>
  <c r="O2944" i="1"/>
  <c r="M2944" i="1"/>
  <c r="A2944" i="1"/>
  <c r="L2944" i="1"/>
  <c r="N2970" i="1"/>
  <c r="O2970" i="1"/>
  <c r="P2970" i="1"/>
  <c r="L2970" i="1"/>
  <c r="M2970" i="1"/>
  <c r="Q2970" i="1"/>
  <c r="R2970" i="1"/>
  <c r="K2970" i="1"/>
  <c r="A2970" i="1"/>
  <c r="J2970" i="1"/>
  <c r="J2542" i="1"/>
  <c r="R2542" i="1"/>
  <c r="K2542" i="1"/>
  <c r="L2542" i="1"/>
  <c r="M2542" i="1"/>
  <c r="N2542" i="1"/>
  <c r="O2542" i="1"/>
  <c r="P2542" i="1"/>
  <c r="Q2542" i="1"/>
  <c r="A2542" i="1"/>
  <c r="N2546" i="1"/>
  <c r="O2546" i="1"/>
  <c r="P2546" i="1"/>
  <c r="Q2546" i="1"/>
  <c r="J2546" i="1"/>
  <c r="R2546" i="1"/>
  <c r="K2546" i="1"/>
  <c r="L2546" i="1"/>
  <c r="M2546" i="1"/>
  <c r="A2546" i="1"/>
  <c r="O2760" i="1"/>
  <c r="J2760" i="1"/>
  <c r="R2760" i="1"/>
  <c r="K2760" i="1"/>
  <c r="L2760" i="1"/>
  <c r="M2760" i="1"/>
  <c r="N2760" i="1"/>
  <c r="P2760" i="1"/>
  <c r="Q2760" i="1"/>
  <c r="A2760" i="1"/>
  <c r="M2794" i="1"/>
  <c r="P2794" i="1"/>
  <c r="Q2794" i="1"/>
  <c r="K2794" i="1"/>
  <c r="L2794" i="1"/>
  <c r="N2794" i="1"/>
  <c r="O2794" i="1"/>
  <c r="R2794" i="1"/>
  <c r="J2794" i="1"/>
  <c r="A2794" i="1"/>
  <c r="P2890" i="1"/>
  <c r="K2890" i="1"/>
  <c r="L2890" i="1"/>
  <c r="J2890" i="1"/>
  <c r="M2890" i="1"/>
  <c r="N2890" i="1"/>
  <c r="R2890" i="1"/>
  <c r="O2890" i="1"/>
  <c r="Q2890" i="1"/>
  <c r="A2890" i="1"/>
  <c r="P2921" i="1"/>
  <c r="Q2921" i="1"/>
  <c r="M2921" i="1"/>
  <c r="N2921" i="1"/>
  <c r="O2921" i="1"/>
  <c r="R2921" i="1"/>
  <c r="K2921" i="1"/>
  <c r="J2921" i="1"/>
  <c r="L2921" i="1"/>
  <c r="A2921" i="1"/>
  <c r="O2946" i="1"/>
  <c r="P2946" i="1"/>
  <c r="J2946" i="1"/>
  <c r="K2946" i="1"/>
  <c r="L2946" i="1"/>
  <c r="M2946" i="1"/>
  <c r="R2946" i="1"/>
  <c r="N2946" i="1"/>
  <c r="Q2946" i="1"/>
  <c r="A2946" i="1"/>
  <c r="L945" i="1"/>
  <c r="M945" i="1"/>
  <c r="N945" i="1"/>
  <c r="O945" i="1"/>
  <c r="P945" i="1"/>
  <c r="Q945" i="1"/>
  <c r="J945" i="1"/>
  <c r="K945" i="1"/>
  <c r="R945" i="1"/>
  <c r="N2509" i="1"/>
  <c r="O2509" i="1"/>
  <c r="P2509" i="1"/>
  <c r="Q2509" i="1"/>
  <c r="J2509" i="1"/>
  <c r="R2509" i="1"/>
  <c r="K2509" i="1"/>
  <c r="M2509" i="1"/>
  <c r="L2509" i="1"/>
  <c r="A2509" i="1"/>
  <c r="K2589" i="1"/>
  <c r="L2589" i="1"/>
  <c r="M2589" i="1"/>
  <c r="N2589" i="1"/>
  <c r="O2589" i="1"/>
  <c r="P2589" i="1"/>
  <c r="R2589" i="1"/>
  <c r="J2589" i="1"/>
  <c r="A2589" i="1"/>
  <c r="Q2589" i="1"/>
  <c r="L2604" i="1"/>
  <c r="N2604" i="1"/>
  <c r="O2604" i="1"/>
  <c r="P2604" i="1"/>
  <c r="Q2604" i="1"/>
  <c r="J2604" i="1"/>
  <c r="K2604" i="1"/>
  <c r="M2604" i="1"/>
  <c r="R2604" i="1"/>
  <c r="A2604" i="1"/>
  <c r="L2612" i="1"/>
  <c r="N2612" i="1"/>
  <c r="O2612" i="1"/>
  <c r="P2612" i="1"/>
  <c r="Q2612" i="1"/>
  <c r="J2612" i="1"/>
  <c r="K2612" i="1"/>
  <c r="M2612" i="1"/>
  <c r="R2612" i="1"/>
  <c r="A2612" i="1"/>
  <c r="N2485" i="1"/>
  <c r="O2485" i="1"/>
  <c r="P2485" i="1"/>
  <c r="Q2485" i="1"/>
  <c r="J2485" i="1"/>
  <c r="R2485" i="1"/>
  <c r="K2485" i="1"/>
  <c r="M2485" i="1"/>
  <c r="L2485" i="1"/>
  <c r="A2485" i="1"/>
  <c r="J2974" i="1"/>
  <c r="R2974" i="1"/>
  <c r="K2974" i="1"/>
  <c r="L2974" i="1"/>
  <c r="M2974" i="1"/>
  <c r="N2974" i="1"/>
  <c r="O2974" i="1"/>
  <c r="P2974" i="1"/>
  <c r="Q2974" i="1"/>
  <c r="A2974" i="1"/>
  <c r="A3035" i="1"/>
  <c r="A3005" i="1"/>
  <c r="M2995" i="1"/>
  <c r="A2995" i="1"/>
  <c r="L2980" i="1"/>
  <c r="M2980" i="1"/>
  <c r="K2980" i="1"/>
  <c r="N2980" i="1"/>
  <c r="O2980" i="1"/>
  <c r="P2980" i="1"/>
  <c r="Q2980" i="1"/>
  <c r="J2980" i="1"/>
  <c r="A2980" i="1"/>
  <c r="R2980" i="1"/>
  <c r="P2600" i="1"/>
  <c r="J2600" i="1"/>
  <c r="R2600" i="1"/>
  <c r="K2600" i="1"/>
  <c r="L2600" i="1"/>
  <c r="M2600" i="1"/>
  <c r="O2600" i="1"/>
  <c r="Q2600" i="1"/>
  <c r="N2600" i="1"/>
  <c r="A2600" i="1"/>
  <c r="P1898" i="1"/>
  <c r="Q1898" i="1"/>
  <c r="J1898" i="1"/>
  <c r="R1898" i="1"/>
  <c r="K1898" i="1"/>
  <c r="L1898" i="1"/>
  <c r="M1898" i="1"/>
  <c r="N1898" i="1"/>
  <c r="O1898" i="1"/>
  <c r="A1898" i="1"/>
  <c r="P1890" i="1"/>
  <c r="Q1890" i="1"/>
  <c r="J1890" i="1"/>
  <c r="R1890" i="1"/>
  <c r="K1890" i="1"/>
  <c r="L1890" i="1"/>
  <c r="M1890" i="1"/>
  <c r="N1890" i="1"/>
  <c r="O1890" i="1"/>
  <c r="A1890" i="1"/>
  <c r="P1882" i="1"/>
  <c r="Q1882" i="1"/>
  <c r="J1882" i="1"/>
  <c r="R1882" i="1"/>
  <c r="K1882" i="1"/>
  <c r="L1882" i="1"/>
  <c r="M1882" i="1"/>
  <c r="N1882" i="1"/>
  <c r="O1882" i="1"/>
  <c r="A1882" i="1"/>
  <c r="P1874" i="1"/>
  <c r="Q1874" i="1"/>
  <c r="J1874" i="1"/>
  <c r="R1874" i="1"/>
  <c r="K1874" i="1"/>
  <c r="L1874" i="1"/>
  <c r="M1874" i="1"/>
  <c r="N1874" i="1"/>
  <c r="O1874" i="1"/>
  <c r="A1874" i="1"/>
  <c r="P1866" i="1"/>
  <c r="Q1866" i="1"/>
  <c r="J1866" i="1"/>
  <c r="R1866" i="1"/>
  <c r="K1866" i="1"/>
  <c r="L1866" i="1"/>
  <c r="M1866" i="1"/>
  <c r="N1866" i="1"/>
  <c r="O1866" i="1"/>
  <c r="A1866" i="1"/>
  <c r="P1858" i="1"/>
  <c r="Q1858" i="1"/>
  <c r="J1858" i="1"/>
  <c r="R1858" i="1"/>
  <c r="K1858" i="1"/>
  <c r="L1858" i="1"/>
  <c r="M1858" i="1"/>
  <c r="N1858" i="1"/>
  <c r="O1858" i="1"/>
  <c r="A1858" i="1"/>
  <c r="P1850" i="1"/>
  <c r="Q1850" i="1"/>
  <c r="J1850" i="1"/>
  <c r="R1850" i="1"/>
  <c r="K1850" i="1"/>
  <c r="L1850" i="1"/>
  <c r="M1850" i="1"/>
  <c r="N1850" i="1"/>
  <c r="O1850" i="1"/>
  <c r="A1850" i="1"/>
  <c r="P1842" i="1"/>
  <c r="Q1842" i="1"/>
  <c r="J1842" i="1"/>
  <c r="R1842" i="1"/>
  <c r="K1842" i="1"/>
  <c r="L1842" i="1"/>
  <c r="M1842" i="1"/>
  <c r="N1842" i="1"/>
  <c r="O1842" i="1"/>
  <c r="A1842" i="1"/>
  <c r="P1834" i="1"/>
  <c r="Q1834" i="1"/>
  <c r="J1834" i="1"/>
  <c r="R1834" i="1"/>
  <c r="K1834" i="1"/>
  <c r="L1834" i="1"/>
  <c r="M1834" i="1"/>
  <c r="N1834" i="1"/>
  <c r="O1834" i="1"/>
  <c r="A1834" i="1"/>
  <c r="P1826" i="1"/>
  <c r="Q1826" i="1"/>
  <c r="J1826" i="1"/>
  <c r="R1826" i="1"/>
  <c r="K1826" i="1"/>
  <c r="L1826" i="1"/>
  <c r="M1826" i="1"/>
  <c r="N1826" i="1"/>
  <c r="O1826" i="1"/>
  <c r="A1826" i="1"/>
  <c r="P1818" i="1"/>
  <c r="Q1818" i="1"/>
  <c r="J1818" i="1"/>
  <c r="R1818" i="1"/>
  <c r="K1818" i="1"/>
  <c r="L1818" i="1"/>
  <c r="M1818" i="1"/>
  <c r="N1818" i="1"/>
  <c r="O1818" i="1"/>
  <c r="A1818" i="1"/>
  <c r="L2801" i="1"/>
  <c r="O2801" i="1"/>
  <c r="P2801" i="1"/>
  <c r="J2801" i="1"/>
  <c r="K2801" i="1"/>
  <c r="M2801" i="1"/>
  <c r="R2801" i="1"/>
  <c r="N2801" i="1"/>
  <c r="Q2801" i="1"/>
  <c r="A2801" i="1"/>
  <c r="K2964" i="1"/>
  <c r="L2964" i="1"/>
  <c r="M2964" i="1"/>
  <c r="N2964" i="1"/>
  <c r="J2964" i="1"/>
  <c r="O2964" i="1"/>
  <c r="R2964" i="1"/>
  <c r="A2964" i="1"/>
  <c r="P2964" i="1"/>
  <c r="Q2964" i="1"/>
  <c r="K2956" i="1"/>
  <c r="L2956" i="1"/>
  <c r="M2956" i="1"/>
  <c r="N2956" i="1"/>
  <c r="Q2956" i="1"/>
  <c r="P2956" i="1"/>
  <c r="R2956" i="1"/>
  <c r="O2956" i="1"/>
  <c r="A2956" i="1"/>
  <c r="J2956" i="1"/>
  <c r="M2948" i="1"/>
  <c r="N2948" i="1"/>
  <c r="L2948" i="1"/>
  <c r="O2948" i="1"/>
  <c r="P2948" i="1"/>
  <c r="Q2948" i="1"/>
  <c r="J2948" i="1"/>
  <c r="K2948" i="1"/>
  <c r="R2948" i="1"/>
  <c r="A2948" i="1"/>
  <c r="O1807" i="1"/>
  <c r="P1807" i="1"/>
  <c r="J1807" i="1"/>
  <c r="R1807" i="1"/>
  <c r="L1807" i="1"/>
  <c r="M1807" i="1"/>
  <c r="N1807" i="1"/>
  <c r="Q1807" i="1"/>
  <c r="K1807" i="1"/>
  <c r="A1807" i="1"/>
  <c r="O1799" i="1"/>
  <c r="P1799" i="1"/>
  <c r="J1799" i="1"/>
  <c r="R1799" i="1"/>
  <c r="K1799" i="1"/>
  <c r="L1799" i="1"/>
  <c r="M1799" i="1"/>
  <c r="N1799" i="1"/>
  <c r="Q1799" i="1"/>
  <c r="A1799" i="1"/>
  <c r="O1791" i="1"/>
  <c r="P1791" i="1"/>
  <c r="Q1791" i="1"/>
  <c r="J1791" i="1"/>
  <c r="R1791" i="1"/>
  <c r="K1791" i="1"/>
  <c r="L1791" i="1"/>
  <c r="M1791" i="1"/>
  <c r="N1791" i="1"/>
  <c r="A1791" i="1"/>
  <c r="O1783" i="1"/>
  <c r="P1783" i="1"/>
  <c r="Q1783" i="1"/>
  <c r="J1783" i="1"/>
  <c r="R1783" i="1"/>
  <c r="K1783" i="1"/>
  <c r="L1783" i="1"/>
  <c r="M1783" i="1"/>
  <c r="N1783" i="1"/>
  <c r="A1783" i="1"/>
  <c r="O1775" i="1"/>
  <c r="P1775" i="1"/>
  <c r="Q1775" i="1"/>
  <c r="J1775" i="1"/>
  <c r="R1775" i="1"/>
  <c r="K1775" i="1"/>
  <c r="L1775" i="1"/>
  <c r="N1775" i="1"/>
  <c r="M1775" i="1"/>
  <c r="A1775" i="1"/>
  <c r="O1767" i="1"/>
  <c r="P1767" i="1"/>
  <c r="Q1767" i="1"/>
  <c r="J1767" i="1"/>
  <c r="R1767" i="1"/>
  <c r="K1767" i="1"/>
  <c r="L1767" i="1"/>
  <c r="M1767" i="1"/>
  <c r="N1767" i="1"/>
  <c r="A1767" i="1"/>
  <c r="O1759" i="1"/>
  <c r="P1759" i="1"/>
  <c r="Q1759" i="1"/>
  <c r="J1759" i="1"/>
  <c r="R1759" i="1"/>
  <c r="K1759" i="1"/>
  <c r="L1759" i="1"/>
  <c r="M1759" i="1"/>
  <c r="N1759" i="1"/>
  <c r="A1759" i="1"/>
  <c r="O1751" i="1"/>
  <c r="P1751" i="1"/>
  <c r="Q1751" i="1"/>
  <c r="J1751" i="1"/>
  <c r="R1751" i="1"/>
  <c r="K1751" i="1"/>
  <c r="L1751" i="1"/>
  <c r="M1751" i="1"/>
  <c r="N1751" i="1"/>
  <c r="A1751" i="1"/>
  <c r="O1743" i="1"/>
  <c r="P1743" i="1"/>
  <c r="Q1743" i="1"/>
  <c r="J1743" i="1"/>
  <c r="R1743" i="1"/>
  <c r="K1743" i="1"/>
  <c r="L1743" i="1"/>
  <c r="N1743" i="1"/>
  <c r="M1743" i="1"/>
  <c r="A1743" i="1"/>
  <c r="O1735" i="1"/>
  <c r="P1735" i="1"/>
  <c r="Q1735" i="1"/>
  <c r="J1735" i="1"/>
  <c r="R1735" i="1"/>
  <c r="K1735" i="1"/>
  <c r="L1735" i="1"/>
  <c r="M1735" i="1"/>
  <c r="N1735" i="1"/>
  <c r="A1735" i="1"/>
  <c r="O1727" i="1"/>
  <c r="P1727" i="1"/>
  <c r="Q1727" i="1"/>
  <c r="J1727" i="1"/>
  <c r="R1727" i="1"/>
  <c r="K1727" i="1"/>
  <c r="L1727" i="1"/>
  <c r="M1727" i="1"/>
  <c r="N1727" i="1"/>
  <c r="A1727" i="1"/>
  <c r="O1719" i="1"/>
  <c r="P1719" i="1"/>
  <c r="Q1719" i="1"/>
  <c r="J1719" i="1"/>
  <c r="R1719" i="1"/>
  <c r="K1719" i="1"/>
  <c r="L1719" i="1"/>
  <c r="M1719" i="1"/>
  <c r="N1719" i="1"/>
  <c r="A1719" i="1"/>
  <c r="O1711" i="1"/>
  <c r="P1711" i="1"/>
  <c r="Q1711" i="1"/>
  <c r="J1711" i="1"/>
  <c r="R1711" i="1"/>
  <c r="K1711" i="1"/>
  <c r="L1711" i="1"/>
  <c r="N1711" i="1"/>
  <c r="M1711" i="1"/>
  <c r="A1711" i="1"/>
  <c r="L1703" i="1"/>
  <c r="N1703" i="1"/>
  <c r="O1703" i="1"/>
  <c r="P1703" i="1"/>
  <c r="Q1703" i="1"/>
  <c r="R1703" i="1"/>
  <c r="J1703" i="1"/>
  <c r="K1703" i="1"/>
  <c r="M1703" i="1"/>
  <c r="A1703" i="1"/>
  <c r="P2584" i="1"/>
  <c r="Q2584" i="1"/>
  <c r="J2584" i="1"/>
  <c r="R2584" i="1"/>
  <c r="K2584" i="1"/>
  <c r="L2584" i="1"/>
  <c r="M2584" i="1"/>
  <c r="N2584" i="1"/>
  <c r="O2584" i="1"/>
  <c r="A2584" i="1"/>
  <c r="P2576" i="1"/>
  <c r="Q2576" i="1"/>
  <c r="J2576" i="1"/>
  <c r="R2576" i="1"/>
  <c r="K2576" i="1"/>
  <c r="L2576" i="1"/>
  <c r="M2576" i="1"/>
  <c r="N2576" i="1"/>
  <c r="O2576" i="1"/>
  <c r="A2576" i="1"/>
  <c r="P2568" i="1"/>
  <c r="Q2568" i="1"/>
  <c r="J2568" i="1"/>
  <c r="R2568" i="1"/>
  <c r="K2568" i="1"/>
  <c r="L2568" i="1"/>
  <c r="M2568" i="1"/>
  <c r="N2568" i="1"/>
  <c r="O2568" i="1"/>
  <c r="A2568" i="1"/>
  <c r="O2553" i="1"/>
  <c r="P2553" i="1"/>
  <c r="Q2553" i="1"/>
  <c r="J2553" i="1"/>
  <c r="R2553" i="1"/>
  <c r="K2553" i="1"/>
  <c r="L2553" i="1"/>
  <c r="M2553" i="1"/>
  <c r="N2553" i="1"/>
  <c r="A2553" i="1"/>
  <c r="O2545" i="1"/>
  <c r="P2545" i="1"/>
  <c r="Q2545" i="1"/>
  <c r="J2545" i="1"/>
  <c r="R2545" i="1"/>
  <c r="K2545" i="1"/>
  <c r="L2545" i="1"/>
  <c r="N2545" i="1"/>
  <c r="M2545" i="1"/>
  <c r="A2545" i="1"/>
  <c r="P2759" i="1"/>
  <c r="K2759" i="1"/>
  <c r="L2759" i="1"/>
  <c r="J2759" i="1"/>
  <c r="M2759" i="1"/>
  <c r="N2759" i="1"/>
  <c r="R2759" i="1"/>
  <c r="O2759" i="1"/>
  <c r="Q2759" i="1"/>
  <c r="A2759" i="1"/>
  <c r="L2795" i="1"/>
  <c r="O2795" i="1"/>
  <c r="P2795" i="1"/>
  <c r="N2795" i="1"/>
  <c r="Q2795" i="1"/>
  <c r="R2795" i="1"/>
  <c r="M2795" i="1"/>
  <c r="K2795" i="1"/>
  <c r="J2795" i="1"/>
  <c r="A2795" i="1"/>
  <c r="O2891" i="1"/>
  <c r="J2891" i="1"/>
  <c r="R2891" i="1"/>
  <c r="K2891" i="1"/>
  <c r="L2891" i="1"/>
  <c r="M2891" i="1"/>
  <c r="N2891" i="1"/>
  <c r="P2891" i="1"/>
  <c r="Q2891" i="1"/>
  <c r="A2891" i="1"/>
  <c r="O2922" i="1"/>
  <c r="P2922" i="1"/>
  <c r="N2922" i="1"/>
  <c r="Q2922" i="1"/>
  <c r="R2922" i="1"/>
  <c r="L2922" i="1"/>
  <c r="K2922" i="1"/>
  <c r="M2922" i="1"/>
  <c r="J2922" i="1"/>
  <c r="A2922" i="1"/>
  <c r="N2947" i="1"/>
  <c r="O2947" i="1"/>
  <c r="K2947" i="1"/>
  <c r="L2947" i="1"/>
  <c r="M2947" i="1"/>
  <c r="P2947" i="1"/>
  <c r="R2947" i="1"/>
  <c r="Q2947" i="1"/>
  <c r="J2947" i="1"/>
  <c r="A2947" i="1"/>
  <c r="O2561" i="1"/>
  <c r="P2561" i="1"/>
  <c r="Q2561" i="1"/>
  <c r="J2561" i="1"/>
  <c r="R2561" i="1"/>
  <c r="K2561" i="1"/>
  <c r="L2561" i="1"/>
  <c r="M2561" i="1"/>
  <c r="N2561" i="1"/>
  <c r="A2561" i="1"/>
  <c r="M2510" i="1"/>
  <c r="N2510" i="1"/>
  <c r="O2510" i="1"/>
  <c r="P2510" i="1"/>
  <c r="Q2510" i="1"/>
  <c r="J2510" i="1"/>
  <c r="R2510" i="1"/>
  <c r="K2510" i="1"/>
  <c r="L2510" i="1"/>
  <c r="A2510" i="1"/>
  <c r="J2590" i="1"/>
  <c r="R2590" i="1"/>
  <c r="K2590" i="1"/>
  <c r="L2590" i="1"/>
  <c r="M2590" i="1"/>
  <c r="N2590" i="1"/>
  <c r="O2590" i="1"/>
  <c r="P2590" i="1"/>
  <c r="Q2590" i="1"/>
  <c r="A2590" i="1"/>
  <c r="K2605" i="1"/>
  <c r="M2605" i="1"/>
  <c r="N2605" i="1"/>
  <c r="O2605" i="1"/>
  <c r="P2605" i="1"/>
  <c r="R2605" i="1"/>
  <c r="L2605" i="1"/>
  <c r="Q2605" i="1"/>
  <c r="J2605" i="1"/>
  <c r="A2605" i="1"/>
  <c r="K2613" i="1"/>
  <c r="M2613" i="1"/>
  <c r="N2613" i="1"/>
  <c r="O2613" i="1"/>
  <c r="P2613" i="1"/>
  <c r="J2613" i="1"/>
  <c r="L2613" i="1"/>
  <c r="Q2613" i="1"/>
  <c r="R2613" i="1"/>
  <c r="A2613" i="1"/>
  <c r="M2486" i="1"/>
  <c r="N2486" i="1"/>
  <c r="O2486" i="1"/>
  <c r="P2486" i="1"/>
  <c r="Q2486" i="1"/>
  <c r="J2486" i="1"/>
  <c r="R2486" i="1"/>
  <c r="K2486" i="1"/>
  <c r="L2486" i="1"/>
  <c r="A2486" i="1"/>
  <c r="K2973" i="1"/>
  <c r="L2973" i="1"/>
  <c r="M2973" i="1"/>
  <c r="R2973" i="1"/>
  <c r="J2973" i="1"/>
  <c r="N2973" i="1"/>
  <c r="Q2973" i="1"/>
  <c r="O2973" i="1"/>
  <c r="P2973" i="1"/>
  <c r="A2973" i="1"/>
  <c r="J3034" i="1"/>
  <c r="A3034" i="1"/>
  <c r="O3004" i="1"/>
  <c r="A3004" i="1"/>
  <c r="M2994" i="1"/>
  <c r="A2994" i="1"/>
  <c r="M2979" i="1"/>
  <c r="N2979" i="1"/>
  <c r="J2979" i="1"/>
  <c r="K2979" i="1"/>
  <c r="L2979" i="1"/>
  <c r="O2979" i="1"/>
  <c r="P2979" i="1"/>
  <c r="A2979" i="1"/>
  <c r="Q2979" i="1"/>
  <c r="R2979" i="1"/>
  <c r="Q2599" i="1"/>
  <c r="K2599" i="1"/>
  <c r="L2599" i="1"/>
  <c r="M2599" i="1"/>
  <c r="N2599" i="1"/>
  <c r="J2599" i="1"/>
  <c r="O2599" i="1"/>
  <c r="P2599" i="1"/>
  <c r="R2599" i="1"/>
  <c r="A2599" i="1"/>
  <c r="Q1897" i="1"/>
  <c r="J1897" i="1"/>
  <c r="R1897" i="1"/>
  <c r="K1897" i="1"/>
  <c r="L1897" i="1"/>
  <c r="M1897" i="1"/>
  <c r="N1897" i="1"/>
  <c r="O1897" i="1"/>
  <c r="P1897" i="1"/>
  <c r="A1897" i="1"/>
  <c r="Q1889" i="1"/>
  <c r="J1889" i="1"/>
  <c r="R1889" i="1"/>
  <c r="K1889" i="1"/>
  <c r="L1889" i="1"/>
  <c r="M1889" i="1"/>
  <c r="N1889" i="1"/>
  <c r="O1889" i="1"/>
  <c r="P1889" i="1"/>
  <c r="A1889" i="1"/>
  <c r="Q1881" i="1"/>
  <c r="J1881" i="1"/>
  <c r="R1881" i="1"/>
  <c r="K1881" i="1"/>
  <c r="L1881" i="1"/>
  <c r="M1881" i="1"/>
  <c r="N1881" i="1"/>
  <c r="O1881" i="1"/>
  <c r="P1881" i="1"/>
  <c r="A1881" i="1"/>
  <c r="Q1873" i="1"/>
  <c r="J1873" i="1"/>
  <c r="R1873" i="1"/>
  <c r="K1873" i="1"/>
  <c r="L1873" i="1"/>
  <c r="M1873" i="1"/>
  <c r="N1873" i="1"/>
  <c r="O1873" i="1"/>
  <c r="P1873" i="1"/>
  <c r="A1873" i="1"/>
  <c r="Q1865" i="1"/>
  <c r="J1865" i="1"/>
  <c r="R1865" i="1"/>
  <c r="K1865" i="1"/>
  <c r="L1865" i="1"/>
  <c r="M1865" i="1"/>
  <c r="N1865" i="1"/>
  <c r="O1865" i="1"/>
  <c r="P1865" i="1"/>
  <c r="A1865" i="1"/>
  <c r="Q1857" i="1"/>
  <c r="J1857" i="1"/>
  <c r="R1857" i="1"/>
  <c r="K1857" i="1"/>
  <c r="L1857" i="1"/>
  <c r="M1857" i="1"/>
  <c r="N1857" i="1"/>
  <c r="O1857" i="1"/>
  <c r="P1857" i="1"/>
  <c r="A1857" i="1"/>
  <c r="Q1849" i="1"/>
  <c r="J1849" i="1"/>
  <c r="R1849" i="1"/>
  <c r="K1849" i="1"/>
  <c r="L1849" i="1"/>
  <c r="M1849" i="1"/>
  <c r="N1849" i="1"/>
  <c r="O1849" i="1"/>
  <c r="P1849" i="1"/>
  <c r="A1849" i="1"/>
  <c r="Q1841" i="1"/>
  <c r="J1841" i="1"/>
  <c r="R1841" i="1"/>
  <c r="K1841" i="1"/>
  <c r="L1841" i="1"/>
  <c r="M1841" i="1"/>
  <c r="N1841" i="1"/>
  <c r="O1841" i="1"/>
  <c r="P1841" i="1"/>
  <c r="A1841" i="1"/>
  <c r="Q1833" i="1"/>
  <c r="J1833" i="1"/>
  <c r="R1833" i="1"/>
  <c r="K1833" i="1"/>
  <c r="L1833" i="1"/>
  <c r="M1833" i="1"/>
  <c r="N1833" i="1"/>
  <c r="O1833" i="1"/>
  <c r="P1833" i="1"/>
  <c r="A1833" i="1"/>
  <c r="Q1825" i="1"/>
  <c r="J1825" i="1"/>
  <c r="R1825" i="1"/>
  <c r="K1825" i="1"/>
  <c r="L1825" i="1"/>
  <c r="M1825" i="1"/>
  <c r="N1825" i="1"/>
  <c r="O1825" i="1"/>
  <c r="P1825" i="1"/>
  <c r="A1825" i="1"/>
  <c r="Q1817" i="1"/>
  <c r="J1817" i="1"/>
  <c r="R1817" i="1"/>
  <c r="K1817" i="1"/>
  <c r="L1817" i="1"/>
  <c r="M1817" i="1"/>
  <c r="N1817" i="1"/>
  <c r="O1817" i="1"/>
  <c r="P1817" i="1"/>
  <c r="A1817" i="1"/>
  <c r="M2800" i="1"/>
  <c r="P2800" i="1"/>
  <c r="Q2800" i="1"/>
  <c r="O2800" i="1"/>
  <c r="R2800" i="1"/>
  <c r="J2800" i="1"/>
  <c r="N2800" i="1"/>
  <c r="K2800" i="1"/>
  <c r="L2800" i="1"/>
  <c r="A2800" i="1"/>
  <c r="L2963" i="1"/>
  <c r="M2963" i="1"/>
  <c r="N2963" i="1"/>
  <c r="O2963" i="1"/>
  <c r="P2963" i="1"/>
  <c r="Q2963" i="1"/>
  <c r="R2963" i="1"/>
  <c r="K2963" i="1"/>
  <c r="A2963" i="1"/>
  <c r="J2963" i="1"/>
  <c r="L2955" i="1"/>
  <c r="M2955" i="1"/>
  <c r="N2955" i="1"/>
  <c r="O2955" i="1"/>
  <c r="J2955" i="1"/>
  <c r="R2955" i="1"/>
  <c r="K2955" i="1"/>
  <c r="P2955" i="1"/>
  <c r="Q2955" i="1"/>
  <c r="A2955" i="1"/>
  <c r="P1806" i="1"/>
  <c r="Q1806" i="1"/>
  <c r="K1806" i="1"/>
  <c r="J1806" i="1"/>
  <c r="L1806" i="1"/>
  <c r="M1806" i="1"/>
  <c r="N1806" i="1"/>
  <c r="O1806" i="1"/>
  <c r="R1806" i="1"/>
  <c r="A1806" i="1"/>
  <c r="P1798" i="1"/>
  <c r="Q1798" i="1"/>
  <c r="K1798" i="1"/>
  <c r="O1798" i="1"/>
  <c r="R1798" i="1"/>
  <c r="J1798" i="1"/>
  <c r="L1798" i="1"/>
  <c r="M1798" i="1"/>
  <c r="N1798" i="1"/>
  <c r="A1798" i="1"/>
  <c r="P1790" i="1"/>
  <c r="Q1790" i="1"/>
  <c r="J1790" i="1"/>
  <c r="R1790" i="1"/>
  <c r="K1790" i="1"/>
  <c r="L1790" i="1"/>
  <c r="M1790" i="1"/>
  <c r="N1790" i="1"/>
  <c r="O1790" i="1"/>
  <c r="A1790" i="1"/>
  <c r="P1782" i="1"/>
  <c r="Q1782" i="1"/>
  <c r="J1782" i="1"/>
  <c r="R1782" i="1"/>
  <c r="K1782" i="1"/>
  <c r="L1782" i="1"/>
  <c r="M1782" i="1"/>
  <c r="O1782" i="1"/>
  <c r="N1782" i="1"/>
  <c r="A1782" i="1"/>
  <c r="P1774" i="1"/>
  <c r="Q1774" i="1"/>
  <c r="J1774" i="1"/>
  <c r="R1774" i="1"/>
  <c r="K1774" i="1"/>
  <c r="L1774" i="1"/>
  <c r="M1774" i="1"/>
  <c r="N1774" i="1"/>
  <c r="O1774" i="1"/>
  <c r="A1774" i="1"/>
  <c r="P1766" i="1"/>
  <c r="Q1766" i="1"/>
  <c r="J1766" i="1"/>
  <c r="R1766" i="1"/>
  <c r="K1766" i="1"/>
  <c r="L1766" i="1"/>
  <c r="M1766" i="1"/>
  <c r="N1766" i="1"/>
  <c r="O1766" i="1"/>
  <c r="A1766" i="1"/>
  <c r="P1758" i="1"/>
  <c r="Q1758" i="1"/>
  <c r="J1758" i="1"/>
  <c r="R1758" i="1"/>
  <c r="K1758" i="1"/>
  <c r="L1758" i="1"/>
  <c r="M1758" i="1"/>
  <c r="N1758" i="1"/>
  <c r="O1758" i="1"/>
  <c r="A1758" i="1"/>
  <c r="P1750" i="1"/>
  <c r="Q1750" i="1"/>
  <c r="J1750" i="1"/>
  <c r="R1750" i="1"/>
  <c r="K1750" i="1"/>
  <c r="L1750" i="1"/>
  <c r="M1750" i="1"/>
  <c r="O1750" i="1"/>
  <c r="N1750" i="1"/>
  <c r="A1750" i="1"/>
  <c r="P1742" i="1"/>
  <c r="Q1742" i="1"/>
  <c r="J1742" i="1"/>
  <c r="R1742" i="1"/>
  <c r="K1742" i="1"/>
  <c r="L1742" i="1"/>
  <c r="M1742" i="1"/>
  <c r="N1742" i="1"/>
  <c r="O1742" i="1"/>
  <c r="A1742" i="1"/>
  <c r="P1734" i="1"/>
  <c r="Q1734" i="1"/>
  <c r="J1734" i="1"/>
  <c r="R1734" i="1"/>
  <c r="K1734" i="1"/>
  <c r="L1734" i="1"/>
  <c r="M1734" i="1"/>
  <c r="N1734" i="1"/>
  <c r="O1734" i="1"/>
  <c r="A1734" i="1"/>
  <c r="P1726" i="1"/>
  <c r="Q1726" i="1"/>
  <c r="J1726" i="1"/>
  <c r="R1726" i="1"/>
  <c r="K1726" i="1"/>
  <c r="L1726" i="1"/>
  <c r="M1726" i="1"/>
  <c r="N1726" i="1"/>
  <c r="O1726" i="1"/>
  <c r="A1726" i="1"/>
  <c r="P1718" i="1"/>
  <c r="Q1718" i="1"/>
  <c r="J1718" i="1"/>
  <c r="R1718" i="1"/>
  <c r="K1718" i="1"/>
  <c r="L1718" i="1"/>
  <c r="M1718" i="1"/>
  <c r="O1718" i="1"/>
  <c r="N1718" i="1"/>
  <c r="A1718" i="1"/>
  <c r="P1710" i="1"/>
  <c r="Q1710" i="1"/>
  <c r="J1710" i="1"/>
  <c r="R1710" i="1"/>
  <c r="K1710" i="1"/>
  <c r="L1710" i="1"/>
  <c r="M1710" i="1"/>
  <c r="N1710" i="1"/>
  <c r="O1710" i="1"/>
  <c r="A1710" i="1"/>
  <c r="K1702" i="1"/>
  <c r="L1702" i="1"/>
  <c r="M1702" i="1"/>
  <c r="N1702" i="1"/>
  <c r="O1702" i="1"/>
  <c r="P1702" i="1"/>
  <c r="Q1702" i="1"/>
  <c r="R1702" i="1"/>
  <c r="J1702" i="1"/>
  <c r="A1702" i="1"/>
  <c r="Q2583" i="1"/>
  <c r="J2583" i="1"/>
  <c r="R2583" i="1"/>
  <c r="K2583" i="1"/>
  <c r="L2583" i="1"/>
  <c r="M2583" i="1"/>
  <c r="N2583" i="1"/>
  <c r="O2583" i="1"/>
  <c r="P2583" i="1"/>
  <c r="A2583" i="1"/>
  <c r="Q2575" i="1"/>
  <c r="J2575" i="1"/>
  <c r="R2575" i="1"/>
  <c r="K2575" i="1"/>
  <c r="L2575" i="1"/>
  <c r="M2575" i="1"/>
  <c r="N2575" i="1"/>
  <c r="O2575" i="1"/>
  <c r="P2575" i="1"/>
  <c r="A2575" i="1"/>
  <c r="Q2567" i="1"/>
  <c r="J2567" i="1"/>
  <c r="R2567" i="1"/>
  <c r="K2567" i="1"/>
  <c r="L2567" i="1"/>
  <c r="M2567" i="1"/>
  <c r="N2567" i="1"/>
  <c r="O2567" i="1"/>
  <c r="P2567" i="1"/>
  <c r="A2567" i="1"/>
  <c r="P2552" i="1"/>
  <c r="Q2552" i="1"/>
  <c r="J2552" i="1"/>
  <c r="R2552" i="1"/>
  <c r="K2552" i="1"/>
  <c r="L2552" i="1"/>
  <c r="M2552" i="1"/>
  <c r="O2552" i="1"/>
  <c r="A2552" i="1"/>
  <c r="N2552" i="1"/>
  <c r="P2544" i="1"/>
  <c r="Q2544" i="1"/>
  <c r="J2544" i="1"/>
  <c r="R2544" i="1"/>
  <c r="K2544" i="1"/>
  <c r="L2544" i="1"/>
  <c r="M2544" i="1"/>
  <c r="O2544" i="1"/>
  <c r="N2544" i="1"/>
  <c r="A2544" i="1"/>
  <c r="J2765" i="1"/>
  <c r="R2765" i="1"/>
  <c r="M2765" i="1"/>
  <c r="N2765" i="1"/>
  <c r="K2765" i="1"/>
  <c r="L2765" i="1"/>
  <c r="O2765" i="1"/>
  <c r="P2765" i="1"/>
  <c r="Q2765" i="1"/>
  <c r="A2765" i="1"/>
  <c r="K2910" i="1"/>
  <c r="L2910" i="1"/>
  <c r="J2910" i="1"/>
  <c r="M2910" i="1"/>
  <c r="N2910" i="1"/>
  <c r="O2910" i="1"/>
  <c r="R2910" i="1"/>
  <c r="P2910" i="1"/>
  <c r="Q2910" i="1"/>
  <c r="A2910" i="1"/>
  <c r="N2892" i="1"/>
  <c r="Q2892" i="1"/>
  <c r="J2892" i="1"/>
  <c r="R2892" i="1"/>
  <c r="O2892" i="1"/>
  <c r="P2892" i="1"/>
  <c r="M2892" i="1"/>
  <c r="K2892" i="1"/>
  <c r="A2892" i="1"/>
  <c r="L2892" i="1"/>
  <c r="N2923" i="1"/>
  <c r="O2923" i="1"/>
  <c r="Q2923" i="1"/>
  <c r="R2923" i="1"/>
  <c r="J2923" i="1"/>
  <c r="M2923" i="1"/>
  <c r="K2923" i="1"/>
  <c r="L2923" i="1"/>
  <c r="P2923" i="1"/>
  <c r="A2923" i="1"/>
  <c r="J2966" i="1"/>
  <c r="R2966" i="1"/>
  <c r="K2966" i="1"/>
  <c r="L2966" i="1"/>
  <c r="M2966" i="1"/>
  <c r="N2966" i="1"/>
  <c r="O2966" i="1"/>
  <c r="P2966" i="1"/>
  <c r="Q2966" i="1"/>
  <c r="A2966" i="1"/>
  <c r="L2540" i="1"/>
  <c r="M2540" i="1"/>
  <c r="N2540" i="1"/>
  <c r="O2540" i="1"/>
  <c r="P2540" i="1"/>
  <c r="Q2540" i="1"/>
  <c r="J2540" i="1"/>
  <c r="K2540" i="1"/>
  <c r="R2540" i="1"/>
  <c r="A2540" i="1"/>
  <c r="M2555" i="1"/>
  <c r="N2555" i="1"/>
  <c r="O2555" i="1"/>
  <c r="P2555" i="1"/>
  <c r="Q2555" i="1"/>
  <c r="J2555" i="1"/>
  <c r="R2555" i="1"/>
  <c r="L2555" i="1"/>
  <c r="K2555" i="1"/>
  <c r="A2555" i="1"/>
  <c r="K2926" i="1"/>
  <c r="L2926" i="1"/>
  <c r="J2926" i="1"/>
  <c r="M2926" i="1"/>
  <c r="N2926" i="1"/>
  <c r="O2926" i="1"/>
  <c r="R2926" i="1"/>
  <c r="P2926" i="1"/>
  <c r="Q2926" i="1"/>
  <c r="A2926" i="1"/>
  <c r="N2477" i="1"/>
  <c r="O2477" i="1"/>
  <c r="P2477" i="1"/>
  <c r="Q2477" i="1"/>
  <c r="J2477" i="1"/>
  <c r="R2477" i="1"/>
  <c r="K2477" i="1"/>
  <c r="M2477" i="1"/>
  <c r="L2477" i="1"/>
  <c r="A2477" i="1"/>
  <c r="P2560" i="1"/>
  <c r="Q2560" i="1"/>
  <c r="J2560" i="1"/>
  <c r="R2560" i="1"/>
  <c r="K2560" i="1"/>
  <c r="L2560" i="1"/>
  <c r="M2560" i="1"/>
  <c r="N2560" i="1"/>
  <c r="O2560" i="1"/>
  <c r="A2560" i="1"/>
  <c r="L2511" i="1"/>
  <c r="M2511" i="1"/>
  <c r="N2511" i="1"/>
  <c r="O2511" i="1"/>
  <c r="P2511" i="1"/>
  <c r="Q2511" i="1"/>
  <c r="J2511" i="1"/>
  <c r="K2511" i="1"/>
  <c r="R2511" i="1"/>
  <c r="A2511" i="1"/>
  <c r="J2606" i="1"/>
  <c r="R2606" i="1"/>
  <c r="L2606" i="1"/>
  <c r="M2606" i="1"/>
  <c r="N2606" i="1"/>
  <c r="O2606" i="1"/>
  <c r="K2606" i="1"/>
  <c r="P2606" i="1"/>
  <c r="Q2606" i="1"/>
  <c r="A2606" i="1"/>
  <c r="J2614" i="1"/>
  <c r="R2614" i="1"/>
  <c r="L2614" i="1"/>
  <c r="M2614" i="1"/>
  <c r="N2614" i="1"/>
  <c r="O2614" i="1"/>
  <c r="K2614" i="1"/>
  <c r="P2614" i="1"/>
  <c r="Q2614" i="1"/>
  <c r="A2614" i="1"/>
  <c r="A3041" i="1"/>
  <c r="A3008" i="1"/>
  <c r="A2998" i="1"/>
  <c r="Q2983" i="1"/>
  <c r="J2983" i="1"/>
  <c r="R2983" i="1"/>
  <c r="M2983" i="1"/>
  <c r="N2983" i="1"/>
  <c r="O2983" i="1"/>
  <c r="P2983" i="1"/>
  <c r="L2983" i="1"/>
  <c r="K2983" i="1"/>
  <c r="A2983" i="1"/>
  <c r="J2598" i="1"/>
  <c r="R2598" i="1"/>
  <c r="L2598" i="1"/>
  <c r="M2598" i="1"/>
  <c r="N2598" i="1"/>
  <c r="O2598" i="1"/>
  <c r="K2598" i="1"/>
  <c r="P2598" i="1"/>
  <c r="Q2598" i="1"/>
  <c r="A2598" i="1"/>
  <c r="J1896" i="1"/>
  <c r="R1896" i="1"/>
  <c r="K1896" i="1"/>
  <c r="L1896" i="1"/>
  <c r="M1896" i="1"/>
  <c r="N1896" i="1"/>
  <c r="O1896" i="1"/>
  <c r="P1896" i="1"/>
  <c r="Q1896" i="1"/>
  <c r="A1896" i="1"/>
  <c r="J1888" i="1"/>
  <c r="R1888" i="1"/>
  <c r="K1888" i="1"/>
  <c r="L1888" i="1"/>
  <c r="M1888" i="1"/>
  <c r="N1888" i="1"/>
  <c r="O1888" i="1"/>
  <c r="P1888" i="1"/>
  <c r="Q1888" i="1"/>
  <c r="A1888" i="1"/>
  <c r="J1880" i="1"/>
  <c r="R1880" i="1"/>
  <c r="K1880" i="1"/>
  <c r="L1880" i="1"/>
  <c r="M1880" i="1"/>
  <c r="N1880" i="1"/>
  <c r="O1880" i="1"/>
  <c r="P1880" i="1"/>
  <c r="Q1880" i="1"/>
  <c r="A1880" i="1"/>
  <c r="J1872" i="1"/>
  <c r="R1872" i="1"/>
  <c r="K1872" i="1"/>
  <c r="L1872" i="1"/>
  <c r="M1872" i="1"/>
  <c r="N1872" i="1"/>
  <c r="O1872" i="1"/>
  <c r="P1872" i="1"/>
  <c r="Q1872" i="1"/>
  <c r="A1872" i="1"/>
  <c r="J1864" i="1"/>
  <c r="R1864" i="1"/>
  <c r="K1864" i="1"/>
  <c r="L1864" i="1"/>
  <c r="M1864" i="1"/>
  <c r="N1864" i="1"/>
  <c r="O1864" i="1"/>
  <c r="P1864" i="1"/>
  <c r="Q1864" i="1"/>
  <c r="A1864" i="1"/>
  <c r="J1856" i="1"/>
  <c r="R1856" i="1"/>
  <c r="K1856" i="1"/>
  <c r="L1856" i="1"/>
  <c r="M1856" i="1"/>
  <c r="N1856" i="1"/>
  <c r="O1856" i="1"/>
  <c r="P1856" i="1"/>
  <c r="Q1856" i="1"/>
  <c r="A1856" i="1"/>
  <c r="J1848" i="1"/>
  <c r="R1848" i="1"/>
  <c r="K1848" i="1"/>
  <c r="L1848" i="1"/>
  <c r="M1848" i="1"/>
  <c r="N1848" i="1"/>
  <c r="O1848" i="1"/>
  <c r="P1848" i="1"/>
  <c r="Q1848" i="1"/>
  <c r="A1848" i="1"/>
  <c r="J1840" i="1"/>
  <c r="R1840" i="1"/>
  <c r="K1840" i="1"/>
  <c r="L1840" i="1"/>
  <c r="M1840" i="1"/>
  <c r="N1840" i="1"/>
  <c r="O1840" i="1"/>
  <c r="P1840" i="1"/>
  <c r="Q1840" i="1"/>
  <c r="A1840" i="1"/>
  <c r="J1832" i="1"/>
  <c r="R1832" i="1"/>
  <c r="K1832" i="1"/>
  <c r="L1832" i="1"/>
  <c r="M1832" i="1"/>
  <c r="N1832" i="1"/>
  <c r="O1832" i="1"/>
  <c r="P1832" i="1"/>
  <c r="Q1832" i="1"/>
  <c r="A1832" i="1"/>
  <c r="J1824" i="1"/>
  <c r="R1824" i="1"/>
  <c r="K1824" i="1"/>
  <c r="L1824" i="1"/>
  <c r="M1824" i="1"/>
  <c r="N1824" i="1"/>
  <c r="O1824" i="1"/>
  <c r="P1824" i="1"/>
  <c r="Q1824" i="1"/>
  <c r="A1824" i="1"/>
  <c r="Q1816" i="1"/>
  <c r="R1816" i="1"/>
  <c r="J1816" i="1"/>
  <c r="K1816" i="1"/>
  <c r="L1816" i="1"/>
  <c r="M1816" i="1"/>
  <c r="N1816" i="1"/>
  <c r="O1816" i="1"/>
  <c r="P1816" i="1"/>
  <c r="A1816" i="1"/>
  <c r="N2807" i="1"/>
  <c r="Q2807" i="1"/>
  <c r="J2807" i="1"/>
  <c r="R2807" i="1"/>
  <c r="P2807" i="1"/>
  <c r="K2807" i="1"/>
  <c r="O2807" i="1"/>
  <c r="L2807" i="1"/>
  <c r="M2807" i="1"/>
  <c r="A2807" i="1"/>
  <c r="N2799" i="1"/>
  <c r="Q2799" i="1"/>
  <c r="J2799" i="1"/>
  <c r="R2799" i="1"/>
  <c r="L2799" i="1"/>
  <c r="M2799" i="1"/>
  <c r="O2799" i="1"/>
  <c r="P2799" i="1"/>
  <c r="K2799" i="1"/>
  <c r="A2799" i="1"/>
  <c r="M2962" i="1"/>
  <c r="N2962" i="1"/>
  <c r="O2962" i="1"/>
  <c r="P2962" i="1"/>
  <c r="K2962" i="1"/>
  <c r="J2962" i="1"/>
  <c r="L2962" i="1"/>
  <c r="Q2962" i="1"/>
  <c r="R2962" i="1"/>
  <c r="A2962" i="1"/>
  <c r="O2954" i="1"/>
  <c r="L2954" i="1"/>
  <c r="M2954" i="1"/>
  <c r="N2954" i="1"/>
  <c r="P2954" i="1"/>
  <c r="J2954" i="1"/>
  <c r="K2954" i="1"/>
  <c r="Q2954" i="1"/>
  <c r="R2954" i="1"/>
  <c r="A2954" i="1"/>
  <c r="Q1813" i="1"/>
  <c r="J1813" i="1"/>
  <c r="R1813" i="1"/>
  <c r="L1813" i="1"/>
  <c r="K1813" i="1"/>
  <c r="M1813" i="1"/>
  <c r="N1813" i="1"/>
  <c r="O1813" i="1"/>
  <c r="P1813" i="1"/>
  <c r="A1813" i="1"/>
  <c r="Q1805" i="1"/>
  <c r="J1805" i="1"/>
  <c r="R1805" i="1"/>
  <c r="L1805" i="1"/>
  <c r="P1805" i="1"/>
  <c r="K1805" i="1"/>
  <c r="M1805" i="1"/>
  <c r="N1805" i="1"/>
  <c r="O1805" i="1"/>
  <c r="A1805" i="1"/>
  <c r="Q1797" i="1"/>
  <c r="J1797" i="1"/>
  <c r="R1797" i="1"/>
  <c r="L1797" i="1"/>
  <c r="M1797" i="1"/>
  <c r="N1797" i="1"/>
  <c r="O1797" i="1"/>
  <c r="P1797" i="1"/>
  <c r="K1797" i="1"/>
  <c r="A1797" i="1"/>
  <c r="Q1789" i="1"/>
  <c r="J1789" i="1"/>
  <c r="R1789" i="1"/>
  <c r="K1789" i="1"/>
  <c r="L1789" i="1"/>
  <c r="M1789" i="1"/>
  <c r="N1789" i="1"/>
  <c r="P1789" i="1"/>
  <c r="O1789" i="1"/>
  <c r="A1789" i="1"/>
  <c r="Q1781" i="1"/>
  <c r="J1781" i="1"/>
  <c r="R1781" i="1"/>
  <c r="K1781" i="1"/>
  <c r="L1781" i="1"/>
  <c r="M1781" i="1"/>
  <c r="N1781" i="1"/>
  <c r="O1781" i="1"/>
  <c r="P1781" i="1"/>
  <c r="A1781" i="1"/>
  <c r="Q1773" i="1"/>
  <c r="J1773" i="1"/>
  <c r="R1773" i="1"/>
  <c r="K1773" i="1"/>
  <c r="L1773" i="1"/>
  <c r="M1773" i="1"/>
  <c r="N1773" i="1"/>
  <c r="O1773" i="1"/>
  <c r="P1773" i="1"/>
  <c r="A1773" i="1"/>
  <c r="Q1765" i="1"/>
  <c r="J1765" i="1"/>
  <c r="R1765" i="1"/>
  <c r="K1765" i="1"/>
  <c r="L1765" i="1"/>
  <c r="M1765" i="1"/>
  <c r="N1765" i="1"/>
  <c r="O1765" i="1"/>
  <c r="P1765" i="1"/>
  <c r="A1765" i="1"/>
  <c r="Q1757" i="1"/>
  <c r="J1757" i="1"/>
  <c r="R1757" i="1"/>
  <c r="K1757" i="1"/>
  <c r="L1757" i="1"/>
  <c r="M1757" i="1"/>
  <c r="N1757" i="1"/>
  <c r="P1757" i="1"/>
  <c r="O1757" i="1"/>
  <c r="A1757" i="1"/>
  <c r="Q1749" i="1"/>
  <c r="J1749" i="1"/>
  <c r="R1749" i="1"/>
  <c r="K1749" i="1"/>
  <c r="L1749" i="1"/>
  <c r="M1749" i="1"/>
  <c r="N1749" i="1"/>
  <c r="O1749" i="1"/>
  <c r="P1749" i="1"/>
  <c r="A1749" i="1"/>
  <c r="Q1741" i="1"/>
  <c r="J1741" i="1"/>
  <c r="R1741" i="1"/>
  <c r="K1741" i="1"/>
  <c r="L1741" i="1"/>
  <c r="M1741" i="1"/>
  <c r="N1741" i="1"/>
  <c r="O1741" i="1"/>
  <c r="P1741" i="1"/>
  <c r="A1741" i="1"/>
  <c r="Q1733" i="1"/>
  <c r="J1733" i="1"/>
  <c r="R1733" i="1"/>
  <c r="K1733" i="1"/>
  <c r="L1733" i="1"/>
  <c r="M1733" i="1"/>
  <c r="N1733" i="1"/>
  <c r="O1733" i="1"/>
  <c r="P1733" i="1"/>
  <c r="A1733" i="1"/>
  <c r="Q1725" i="1"/>
  <c r="J1725" i="1"/>
  <c r="R1725" i="1"/>
  <c r="K1725" i="1"/>
  <c r="L1725" i="1"/>
  <c r="M1725" i="1"/>
  <c r="N1725" i="1"/>
  <c r="P1725" i="1"/>
  <c r="O1725" i="1"/>
  <c r="A1725" i="1"/>
  <c r="Q1717" i="1"/>
  <c r="J1717" i="1"/>
  <c r="R1717" i="1"/>
  <c r="K1717" i="1"/>
  <c r="L1717" i="1"/>
  <c r="M1717" i="1"/>
  <c r="N1717" i="1"/>
  <c r="O1717" i="1"/>
  <c r="P1717" i="1"/>
  <c r="A1717" i="1"/>
  <c r="Q1709" i="1"/>
  <c r="J1709" i="1"/>
  <c r="R1709" i="1"/>
  <c r="K1709" i="1"/>
  <c r="L1709" i="1"/>
  <c r="M1709" i="1"/>
  <c r="N1709" i="1"/>
  <c r="O1709" i="1"/>
  <c r="P1709" i="1"/>
  <c r="A1709" i="1"/>
  <c r="J2582" i="1"/>
  <c r="R2582" i="1"/>
  <c r="K2582" i="1"/>
  <c r="L2582" i="1"/>
  <c r="M2582" i="1"/>
  <c r="N2582" i="1"/>
  <c r="O2582" i="1"/>
  <c r="P2582" i="1"/>
  <c r="Q2582" i="1"/>
  <c r="A2582" i="1"/>
  <c r="J2574" i="1"/>
  <c r="R2574" i="1"/>
  <c r="K2574" i="1"/>
  <c r="L2574" i="1"/>
  <c r="M2574" i="1"/>
  <c r="N2574" i="1"/>
  <c r="O2574" i="1"/>
  <c r="P2574" i="1"/>
  <c r="Q2574" i="1"/>
  <c r="A2574" i="1"/>
  <c r="J2566" i="1"/>
  <c r="R2566" i="1"/>
  <c r="K2566" i="1"/>
  <c r="L2566" i="1"/>
  <c r="M2566" i="1"/>
  <c r="N2566" i="1"/>
  <c r="O2566" i="1"/>
  <c r="P2566" i="1"/>
  <c r="Q2566" i="1"/>
  <c r="A2566" i="1"/>
  <c r="J2911" i="1"/>
  <c r="R2911" i="1"/>
  <c r="K2911" i="1"/>
  <c r="M2911" i="1"/>
  <c r="N2911" i="1"/>
  <c r="O2911" i="1"/>
  <c r="P2911" i="1"/>
  <c r="Q2911" i="1"/>
  <c r="L2911" i="1"/>
  <c r="A2911" i="1"/>
  <c r="Q2967" i="1"/>
  <c r="J2967" i="1"/>
  <c r="R2967" i="1"/>
  <c r="K2967" i="1"/>
  <c r="N2967" i="1"/>
  <c r="O2967" i="1"/>
  <c r="P2967" i="1"/>
  <c r="M2967" i="1"/>
  <c r="A2967" i="1"/>
  <c r="L2967" i="1"/>
  <c r="M2478" i="1"/>
  <c r="N2478" i="1"/>
  <c r="O2478" i="1"/>
  <c r="P2478" i="1"/>
  <c r="Q2478" i="1"/>
  <c r="J2478" i="1"/>
  <c r="R2478" i="1"/>
  <c r="K2478" i="1"/>
  <c r="L2478" i="1"/>
  <c r="A2478" i="1"/>
  <c r="Q2559" i="1"/>
  <c r="J2559" i="1"/>
  <c r="R2559" i="1"/>
  <c r="K2559" i="1"/>
  <c r="L2559" i="1"/>
  <c r="M2559" i="1"/>
  <c r="N2559" i="1"/>
  <c r="P2559" i="1"/>
  <c r="O2559" i="1"/>
  <c r="A2559" i="1"/>
  <c r="K2512" i="1"/>
  <c r="L2512" i="1"/>
  <c r="M2512" i="1"/>
  <c r="N2512" i="1"/>
  <c r="O2512" i="1"/>
  <c r="P2512" i="1"/>
  <c r="R2512" i="1"/>
  <c r="J2512" i="1"/>
  <c r="Q2512" i="1"/>
  <c r="A2512" i="1"/>
  <c r="Q2607" i="1"/>
  <c r="K2607" i="1"/>
  <c r="L2607" i="1"/>
  <c r="M2607" i="1"/>
  <c r="N2607" i="1"/>
  <c r="J2607" i="1"/>
  <c r="O2607" i="1"/>
  <c r="P2607" i="1"/>
  <c r="R2607" i="1"/>
  <c r="A2607" i="1"/>
  <c r="Q2615" i="1"/>
  <c r="K2615" i="1"/>
  <c r="L2615" i="1"/>
  <c r="M2615" i="1"/>
  <c r="N2615" i="1"/>
  <c r="O2615" i="1"/>
  <c r="P2615" i="1"/>
  <c r="R2615" i="1"/>
  <c r="J2615" i="1"/>
  <c r="A2615" i="1"/>
  <c r="L2894" i="1"/>
  <c r="O2894" i="1"/>
  <c r="P2894" i="1"/>
  <c r="J2894" i="1"/>
  <c r="K2894" i="1"/>
  <c r="M2894" i="1"/>
  <c r="N2894" i="1"/>
  <c r="Q2894" i="1"/>
  <c r="R2894" i="1"/>
  <c r="A2894" i="1"/>
  <c r="K3040" i="1"/>
  <c r="A3040" i="1"/>
  <c r="A3011" i="1"/>
  <c r="J3001" i="1"/>
  <c r="A3001" i="1"/>
  <c r="N2986" i="1"/>
  <c r="O2986" i="1"/>
  <c r="R2986" i="1"/>
  <c r="J2986" i="1"/>
  <c r="K2986" i="1"/>
  <c r="L2986" i="1"/>
  <c r="Q2986" i="1"/>
  <c r="M2986" i="1"/>
  <c r="P2986" i="1"/>
  <c r="A2986" i="1"/>
  <c r="K2597" i="1"/>
  <c r="M2597" i="1"/>
  <c r="N2597" i="1"/>
  <c r="O2597" i="1"/>
  <c r="P2597" i="1"/>
  <c r="J2597" i="1"/>
  <c r="R2597" i="1"/>
  <c r="L2597" i="1"/>
  <c r="Q2597" i="1"/>
  <c r="A2597" i="1"/>
  <c r="K1895" i="1"/>
  <c r="L1895" i="1"/>
  <c r="M1895" i="1"/>
  <c r="N1895" i="1"/>
  <c r="O1895" i="1"/>
  <c r="P1895" i="1"/>
  <c r="Q1895" i="1"/>
  <c r="J1895" i="1"/>
  <c r="R1895" i="1"/>
  <c r="A1895" i="1"/>
  <c r="K1887" i="1"/>
  <c r="L1887" i="1"/>
  <c r="M1887" i="1"/>
  <c r="N1887" i="1"/>
  <c r="O1887" i="1"/>
  <c r="P1887" i="1"/>
  <c r="Q1887" i="1"/>
  <c r="J1887" i="1"/>
  <c r="R1887" i="1"/>
  <c r="A1887" i="1"/>
  <c r="K1879" i="1"/>
  <c r="L1879" i="1"/>
  <c r="M1879" i="1"/>
  <c r="N1879" i="1"/>
  <c r="O1879" i="1"/>
  <c r="P1879" i="1"/>
  <c r="J1879" i="1"/>
  <c r="Q1879" i="1"/>
  <c r="R1879" i="1"/>
  <c r="A1879" i="1"/>
  <c r="K1871" i="1"/>
  <c r="L1871" i="1"/>
  <c r="M1871" i="1"/>
  <c r="N1871" i="1"/>
  <c r="O1871" i="1"/>
  <c r="P1871" i="1"/>
  <c r="Q1871" i="1"/>
  <c r="R1871" i="1"/>
  <c r="J1871" i="1"/>
  <c r="A1871" i="1"/>
  <c r="K1863" i="1"/>
  <c r="L1863" i="1"/>
  <c r="M1863" i="1"/>
  <c r="N1863" i="1"/>
  <c r="O1863" i="1"/>
  <c r="P1863" i="1"/>
  <c r="Q1863" i="1"/>
  <c r="R1863" i="1"/>
  <c r="J1863" i="1"/>
  <c r="A1863" i="1"/>
  <c r="K1855" i="1"/>
  <c r="L1855" i="1"/>
  <c r="M1855" i="1"/>
  <c r="N1855" i="1"/>
  <c r="O1855" i="1"/>
  <c r="P1855" i="1"/>
  <c r="Q1855" i="1"/>
  <c r="R1855" i="1"/>
  <c r="J1855" i="1"/>
  <c r="A1855" i="1"/>
  <c r="K1847" i="1"/>
  <c r="L1847" i="1"/>
  <c r="M1847" i="1"/>
  <c r="N1847" i="1"/>
  <c r="O1847" i="1"/>
  <c r="P1847" i="1"/>
  <c r="J1847" i="1"/>
  <c r="Q1847" i="1"/>
  <c r="R1847" i="1"/>
  <c r="A1847" i="1"/>
  <c r="K1839" i="1"/>
  <c r="L1839" i="1"/>
  <c r="M1839" i="1"/>
  <c r="N1839" i="1"/>
  <c r="O1839" i="1"/>
  <c r="P1839" i="1"/>
  <c r="Q1839" i="1"/>
  <c r="R1839" i="1"/>
  <c r="J1839" i="1"/>
  <c r="A1839" i="1"/>
  <c r="K1831" i="1"/>
  <c r="L1831" i="1"/>
  <c r="M1831" i="1"/>
  <c r="N1831" i="1"/>
  <c r="O1831" i="1"/>
  <c r="P1831" i="1"/>
  <c r="Q1831" i="1"/>
  <c r="J1831" i="1"/>
  <c r="R1831" i="1"/>
  <c r="A1831" i="1"/>
  <c r="K1823" i="1"/>
  <c r="L1823" i="1"/>
  <c r="M1823" i="1"/>
  <c r="N1823" i="1"/>
  <c r="O1823" i="1"/>
  <c r="P1823" i="1"/>
  <c r="Q1823" i="1"/>
  <c r="J1823" i="1"/>
  <c r="R1823" i="1"/>
  <c r="A1823" i="1"/>
  <c r="O1815" i="1"/>
  <c r="P1815" i="1"/>
  <c r="J1815" i="1"/>
  <c r="R1815" i="1"/>
  <c r="Q1815" i="1"/>
  <c r="K1815" i="1"/>
  <c r="L1815" i="1"/>
  <c r="M1815" i="1"/>
  <c r="N1815" i="1"/>
  <c r="A1815" i="1"/>
  <c r="O2806" i="1"/>
  <c r="J2806" i="1"/>
  <c r="R2806" i="1"/>
  <c r="K2806" i="1"/>
  <c r="M2806" i="1"/>
  <c r="N2806" i="1"/>
  <c r="P2806" i="1"/>
  <c r="Q2806" i="1"/>
  <c r="L2806" i="1"/>
  <c r="A2806" i="1"/>
  <c r="O2798" i="1"/>
  <c r="J2798" i="1"/>
  <c r="R2798" i="1"/>
  <c r="K2798" i="1"/>
  <c r="L2798" i="1"/>
  <c r="M2798" i="1"/>
  <c r="N2798" i="1"/>
  <c r="Q2798" i="1"/>
  <c r="A2798" i="1"/>
  <c r="P2798" i="1"/>
  <c r="N2961" i="1"/>
  <c r="O2961" i="1"/>
  <c r="P2961" i="1"/>
  <c r="Q2961" i="1"/>
  <c r="L2961" i="1"/>
  <c r="M2961" i="1"/>
  <c r="R2961" i="1"/>
  <c r="K2961" i="1"/>
  <c r="J2961" i="1"/>
  <c r="A2961" i="1"/>
  <c r="P2953" i="1"/>
  <c r="Q2953" i="1"/>
  <c r="K2953" i="1"/>
  <c r="L2953" i="1"/>
  <c r="M2953" i="1"/>
  <c r="N2953" i="1"/>
  <c r="R2953" i="1"/>
  <c r="J2953" i="1"/>
  <c r="O2953" i="1"/>
  <c r="A2953" i="1"/>
  <c r="J1812" i="1"/>
  <c r="R1812" i="1"/>
  <c r="K1812" i="1"/>
  <c r="M1812" i="1"/>
  <c r="Q1812" i="1"/>
  <c r="L1812" i="1"/>
  <c r="N1812" i="1"/>
  <c r="O1812" i="1"/>
  <c r="P1812" i="1"/>
  <c r="A1812" i="1"/>
  <c r="J1804" i="1"/>
  <c r="R1804" i="1"/>
  <c r="K1804" i="1"/>
  <c r="M1804" i="1"/>
  <c r="N1804" i="1"/>
  <c r="O1804" i="1"/>
  <c r="P1804" i="1"/>
  <c r="Q1804" i="1"/>
  <c r="L1804" i="1"/>
  <c r="A1804" i="1"/>
  <c r="J1796" i="1"/>
  <c r="R1796" i="1"/>
  <c r="K1796" i="1"/>
  <c r="M1796" i="1"/>
  <c r="O1796" i="1"/>
  <c r="L1796" i="1"/>
  <c r="N1796" i="1"/>
  <c r="P1796" i="1"/>
  <c r="Q1796" i="1"/>
  <c r="A1796" i="1"/>
  <c r="J1788" i="1"/>
  <c r="R1788" i="1"/>
  <c r="K1788" i="1"/>
  <c r="L1788" i="1"/>
  <c r="M1788" i="1"/>
  <c r="N1788" i="1"/>
  <c r="O1788" i="1"/>
  <c r="P1788" i="1"/>
  <c r="Q1788" i="1"/>
  <c r="A1788" i="1"/>
  <c r="J1780" i="1"/>
  <c r="R1780" i="1"/>
  <c r="K1780" i="1"/>
  <c r="L1780" i="1"/>
  <c r="M1780" i="1"/>
  <c r="N1780" i="1"/>
  <c r="O1780" i="1"/>
  <c r="P1780" i="1"/>
  <c r="Q1780" i="1"/>
  <c r="A1780" i="1"/>
  <c r="J1772" i="1"/>
  <c r="R1772" i="1"/>
  <c r="K1772" i="1"/>
  <c r="L1772" i="1"/>
  <c r="M1772" i="1"/>
  <c r="N1772" i="1"/>
  <c r="O1772" i="1"/>
  <c r="P1772" i="1"/>
  <c r="Q1772" i="1"/>
  <c r="A1772" i="1"/>
  <c r="J1764" i="1"/>
  <c r="R1764" i="1"/>
  <c r="K1764" i="1"/>
  <c r="L1764" i="1"/>
  <c r="M1764" i="1"/>
  <c r="N1764" i="1"/>
  <c r="O1764" i="1"/>
  <c r="Q1764" i="1"/>
  <c r="P1764" i="1"/>
  <c r="A1764" i="1"/>
  <c r="J1756" i="1"/>
  <c r="R1756" i="1"/>
  <c r="K1756" i="1"/>
  <c r="L1756" i="1"/>
  <c r="M1756" i="1"/>
  <c r="N1756" i="1"/>
  <c r="O1756" i="1"/>
  <c r="P1756" i="1"/>
  <c r="Q1756" i="1"/>
  <c r="A1756" i="1"/>
  <c r="J1748" i="1"/>
  <c r="R1748" i="1"/>
  <c r="K1748" i="1"/>
  <c r="L1748" i="1"/>
  <c r="M1748" i="1"/>
  <c r="N1748" i="1"/>
  <c r="O1748" i="1"/>
  <c r="P1748" i="1"/>
  <c r="Q1748" i="1"/>
  <c r="A1748" i="1"/>
  <c r="J1740" i="1"/>
  <c r="R1740" i="1"/>
  <c r="K1740" i="1"/>
  <c r="L1740" i="1"/>
  <c r="M1740" i="1"/>
  <c r="N1740" i="1"/>
  <c r="O1740" i="1"/>
  <c r="P1740" i="1"/>
  <c r="Q1740" i="1"/>
  <c r="A1740" i="1"/>
  <c r="J1732" i="1"/>
  <c r="R1732" i="1"/>
  <c r="K1732" i="1"/>
  <c r="L1732" i="1"/>
  <c r="M1732" i="1"/>
  <c r="N1732" i="1"/>
  <c r="O1732" i="1"/>
  <c r="Q1732" i="1"/>
  <c r="P1732" i="1"/>
  <c r="A1732" i="1"/>
  <c r="J1724" i="1"/>
  <c r="R1724" i="1"/>
  <c r="K1724" i="1"/>
  <c r="L1724" i="1"/>
  <c r="M1724" i="1"/>
  <c r="N1724" i="1"/>
  <c r="O1724" i="1"/>
  <c r="P1724" i="1"/>
  <c r="Q1724" i="1"/>
  <c r="A1724" i="1"/>
  <c r="J1716" i="1"/>
  <c r="R1716" i="1"/>
  <c r="K1716" i="1"/>
  <c r="L1716" i="1"/>
  <c r="M1716" i="1"/>
  <c r="N1716" i="1"/>
  <c r="O1716" i="1"/>
  <c r="P1716" i="1"/>
  <c r="Q1716" i="1"/>
  <c r="A1716" i="1"/>
  <c r="J1708" i="1"/>
  <c r="R1708" i="1"/>
  <c r="K1708" i="1"/>
  <c r="L1708" i="1"/>
  <c r="M1708" i="1"/>
  <c r="N1708" i="1"/>
  <c r="O1708" i="1"/>
  <c r="P1708" i="1"/>
  <c r="Q1708" i="1"/>
  <c r="A1708" i="1"/>
  <c r="K2581" i="1"/>
  <c r="L2581" i="1"/>
  <c r="M2581" i="1"/>
  <c r="N2581" i="1"/>
  <c r="O2581" i="1"/>
  <c r="P2581" i="1"/>
  <c r="Q2581" i="1"/>
  <c r="R2581" i="1"/>
  <c r="J2581" i="1"/>
  <c r="A2581" i="1"/>
  <c r="K2573" i="1"/>
  <c r="L2573" i="1"/>
  <c r="M2573" i="1"/>
  <c r="N2573" i="1"/>
  <c r="O2573" i="1"/>
  <c r="P2573" i="1"/>
  <c r="R2573" i="1"/>
  <c r="Q2573" i="1"/>
  <c r="J2573" i="1"/>
  <c r="A2573" i="1"/>
  <c r="K2565" i="1"/>
  <c r="L2565" i="1"/>
  <c r="M2565" i="1"/>
  <c r="N2565" i="1"/>
  <c r="O2565" i="1"/>
  <c r="P2565" i="1"/>
  <c r="J2565" i="1"/>
  <c r="Q2565" i="1"/>
  <c r="R2565" i="1"/>
  <c r="A2565" i="1"/>
  <c r="M2619" i="1"/>
  <c r="O2619" i="1"/>
  <c r="P2619" i="1"/>
  <c r="Q2619" i="1"/>
  <c r="R2619" i="1"/>
  <c r="J2619" i="1"/>
  <c r="K2619" i="1"/>
  <c r="L2619" i="1"/>
  <c r="N2619" i="1"/>
  <c r="A2619" i="1"/>
  <c r="J2789" i="1"/>
  <c r="R2789" i="1"/>
  <c r="M2789" i="1"/>
  <c r="N2789" i="1"/>
  <c r="Q2789" i="1"/>
  <c r="K2789" i="1"/>
  <c r="P2789" i="1"/>
  <c r="O2789" i="1"/>
  <c r="L2789" i="1"/>
  <c r="A2789" i="1"/>
  <c r="L2941" i="1"/>
  <c r="M2941" i="1"/>
  <c r="K2941" i="1"/>
  <c r="N2941" i="1"/>
  <c r="O2941" i="1"/>
  <c r="P2941" i="1"/>
  <c r="Q2941" i="1"/>
  <c r="R2941" i="1"/>
  <c r="J2941" i="1"/>
  <c r="A2941" i="1"/>
  <c r="J2550" i="1"/>
  <c r="R2550" i="1"/>
  <c r="K2550" i="1"/>
  <c r="L2550" i="1"/>
  <c r="M2550" i="1"/>
  <c r="N2550" i="1"/>
  <c r="O2550" i="1"/>
  <c r="P2550" i="1"/>
  <c r="Q2550" i="1"/>
  <c r="A2550" i="1"/>
  <c r="N2554" i="1"/>
  <c r="O2554" i="1"/>
  <c r="P2554" i="1"/>
  <c r="Q2554" i="1"/>
  <c r="J2554" i="1"/>
  <c r="R2554" i="1"/>
  <c r="K2554" i="1"/>
  <c r="L2554" i="1"/>
  <c r="M2554" i="1"/>
  <c r="A2554" i="1"/>
  <c r="Q2790" i="1"/>
  <c r="L2790" i="1"/>
  <c r="M2790" i="1"/>
  <c r="J2790" i="1"/>
  <c r="K2790" i="1"/>
  <c r="N2790" i="1"/>
  <c r="O2790" i="1"/>
  <c r="P2790" i="1"/>
  <c r="R2790" i="1"/>
  <c r="A2790" i="1"/>
  <c r="Q2912" i="1"/>
  <c r="J2912" i="1"/>
  <c r="R2912" i="1"/>
  <c r="N2912" i="1"/>
  <c r="O2912" i="1"/>
  <c r="P2912" i="1"/>
  <c r="L2912" i="1"/>
  <c r="K2912" i="1"/>
  <c r="M2912" i="1"/>
  <c r="A2912" i="1"/>
  <c r="L2917" i="1"/>
  <c r="M2917" i="1"/>
  <c r="Q2917" i="1"/>
  <c r="R2917" i="1"/>
  <c r="J2917" i="1"/>
  <c r="O2917" i="1"/>
  <c r="K2917" i="1"/>
  <c r="N2917" i="1"/>
  <c r="A2917" i="1"/>
  <c r="P2917" i="1"/>
  <c r="K2942" i="1"/>
  <c r="L2942" i="1"/>
  <c r="N2942" i="1"/>
  <c r="O2942" i="1"/>
  <c r="P2942" i="1"/>
  <c r="Q2942" i="1"/>
  <c r="J2942" i="1"/>
  <c r="M2942" i="1"/>
  <c r="R2942" i="1"/>
  <c r="A2942" i="1"/>
  <c r="P2968" i="1"/>
  <c r="Q2968" i="1"/>
  <c r="J2968" i="1"/>
  <c r="R2968" i="1"/>
  <c r="K2968" i="1"/>
  <c r="L2968" i="1"/>
  <c r="O2968" i="1"/>
  <c r="M2968" i="1"/>
  <c r="A2968" i="1"/>
  <c r="N2968" i="1"/>
  <c r="N2538" i="1"/>
  <c r="O2538" i="1"/>
  <c r="P2538" i="1"/>
  <c r="Q2538" i="1"/>
  <c r="J2538" i="1"/>
  <c r="R2538" i="1"/>
  <c r="K2538" i="1"/>
  <c r="L2538" i="1"/>
  <c r="M2538" i="1"/>
  <c r="A2538" i="1"/>
  <c r="L2556" i="1"/>
  <c r="M2556" i="1"/>
  <c r="N2556" i="1"/>
  <c r="O2556" i="1"/>
  <c r="P2556" i="1"/>
  <c r="Q2556" i="1"/>
  <c r="K2556" i="1"/>
  <c r="R2556" i="1"/>
  <c r="J2556" i="1"/>
  <c r="A2556" i="1"/>
  <c r="J2558" i="1"/>
  <c r="R2558" i="1"/>
  <c r="K2558" i="1"/>
  <c r="L2558" i="1"/>
  <c r="M2558" i="1"/>
  <c r="N2558" i="1"/>
  <c r="O2558" i="1"/>
  <c r="P2558" i="1"/>
  <c r="Q2558" i="1"/>
  <c r="A2558" i="1"/>
  <c r="J2513" i="1"/>
  <c r="R2513" i="1"/>
  <c r="K2513" i="1"/>
  <c r="L2513" i="1"/>
  <c r="M2513" i="1"/>
  <c r="N2513" i="1"/>
  <c r="O2513" i="1"/>
  <c r="P2513" i="1"/>
  <c r="Q2513" i="1"/>
  <c r="A2513" i="1"/>
  <c r="P2608" i="1"/>
  <c r="J2608" i="1"/>
  <c r="R2608" i="1"/>
  <c r="K2608" i="1"/>
  <c r="L2608" i="1"/>
  <c r="M2608" i="1"/>
  <c r="N2608" i="1"/>
  <c r="O2608" i="1"/>
  <c r="Q2608" i="1"/>
  <c r="A2608" i="1"/>
  <c r="P2616" i="1"/>
  <c r="J2616" i="1"/>
  <c r="R2616" i="1"/>
  <c r="K2616" i="1"/>
  <c r="L2616" i="1"/>
  <c r="M2616" i="1"/>
  <c r="N2616" i="1"/>
  <c r="Q2616" i="1"/>
  <c r="O2616" i="1"/>
  <c r="A2616" i="1"/>
  <c r="M2971" i="1"/>
  <c r="N2971" i="1"/>
  <c r="O2971" i="1"/>
  <c r="Q2971" i="1"/>
  <c r="R2971" i="1"/>
  <c r="J2971" i="1"/>
  <c r="P2971" i="1"/>
  <c r="L2971" i="1"/>
  <c r="A2971" i="1"/>
  <c r="K2971" i="1"/>
  <c r="A3039" i="1"/>
  <c r="O3010" i="1"/>
  <c r="A3010" i="1"/>
  <c r="N3000" i="1"/>
  <c r="A3000" i="1"/>
  <c r="O2985" i="1"/>
  <c r="P2985" i="1"/>
  <c r="Q2985" i="1"/>
  <c r="R2985" i="1"/>
  <c r="J2985" i="1"/>
  <c r="K2985" i="1"/>
  <c r="N2985" i="1"/>
  <c r="L2985" i="1"/>
  <c r="M2985" i="1"/>
  <c r="A2985" i="1"/>
  <c r="L2596" i="1"/>
  <c r="N2596" i="1"/>
  <c r="O2596" i="1"/>
  <c r="P2596" i="1"/>
  <c r="Q2596" i="1"/>
  <c r="J2596" i="1"/>
  <c r="K2596" i="1"/>
  <c r="M2596" i="1"/>
  <c r="R2596" i="1"/>
  <c r="A2596" i="1"/>
  <c r="L1894" i="1"/>
  <c r="M1894" i="1"/>
  <c r="N1894" i="1"/>
  <c r="O1894" i="1"/>
  <c r="P1894" i="1"/>
  <c r="Q1894" i="1"/>
  <c r="R1894" i="1"/>
  <c r="J1894" i="1"/>
  <c r="K1894" i="1"/>
  <c r="A1894" i="1"/>
  <c r="L1886" i="1"/>
  <c r="M1886" i="1"/>
  <c r="N1886" i="1"/>
  <c r="O1886" i="1"/>
  <c r="P1886" i="1"/>
  <c r="Q1886" i="1"/>
  <c r="J1886" i="1"/>
  <c r="K1886" i="1"/>
  <c r="R1886" i="1"/>
  <c r="A1886" i="1"/>
  <c r="L1878" i="1"/>
  <c r="M1878" i="1"/>
  <c r="N1878" i="1"/>
  <c r="O1878" i="1"/>
  <c r="P1878" i="1"/>
  <c r="Q1878" i="1"/>
  <c r="J1878" i="1"/>
  <c r="R1878" i="1"/>
  <c r="K1878" i="1"/>
  <c r="A1878" i="1"/>
  <c r="L1870" i="1"/>
  <c r="M1870" i="1"/>
  <c r="N1870" i="1"/>
  <c r="O1870" i="1"/>
  <c r="P1870" i="1"/>
  <c r="Q1870" i="1"/>
  <c r="R1870" i="1"/>
  <c r="J1870" i="1"/>
  <c r="K1870" i="1"/>
  <c r="A1870" i="1"/>
  <c r="L1862" i="1"/>
  <c r="M1862" i="1"/>
  <c r="N1862" i="1"/>
  <c r="O1862" i="1"/>
  <c r="P1862" i="1"/>
  <c r="Q1862" i="1"/>
  <c r="R1862" i="1"/>
  <c r="J1862" i="1"/>
  <c r="K1862" i="1"/>
  <c r="A1862" i="1"/>
  <c r="L1854" i="1"/>
  <c r="M1854" i="1"/>
  <c r="N1854" i="1"/>
  <c r="O1854" i="1"/>
  <c r="P1854" i="1"/>
  <c r="Q1854" i="1"/>
  <c r="J1854" i="1"/>
  <c r="K1854" i="1"/>
  <c r="R1854" i="1"/>
  <c r="A1854" i="1"/>
  <c r="L1846" i="1"/>
  <c r="M1846" i="1"/>
  <c r="N1846" i="1"/>
  <c r="O1846" i="1"/>
  <c r="P1846" i="1"/>
  <c r="Q1846" i="1"/>
  <c r="J1846" i="1"/>
  <c r="R1846" i="1"/>
  <c r="K1846" i="1"/>
  <c r="A1846" i="1"/>
  <c r="L1838" i="1"/>
  <c r="M1838" i="1"/>
  <c r="N1838" i="1"/>
  <c r="O1838" i="1"/>
  <c r="P1838" i="1"/>
  <c r="Q1838" i="1"/>
  <c r="R1838" i="1"/>
  <c r="J1838" i="1"/>
  <c r="K1838" i="1"/>
  <c r="A1838" i="1"/>
  <c r="L1830" i="1"/>
  <c r="M1830" i="1"/>
  <c r="N1830" i="1"/>
  <c r="O1830" i="1"/>
  <c r="P1830" i="1"/>
  <c r="Q1830" i="1"/>
  <c r="R1830" i="1"/>
  <c r="J1830" i="1"/>
  <c r="K1830" i="1"/>
  <c r="A1830" i="1"/>
  <c r="L1822" i="1"/>
  <c r="M1822" i="1"/>
  <c r="N1822" i="1"/>
  <c r="O1822" i="1"/>
  <c r="P1822" i="1"/>
  <c r="Q1822" i="1"/>
  <c r="J1822" i="1"/>
  <c r="K1822" i="1"/>
  <c r="R1822" i="1"/>
  <c r="A1822" i="1"/>
  <c r="P1814" i="1"/>
  <c r="Q1814" i="1"/>
  <c r="K1814" i="1"/>
  <c r="M1814" i="1"/>
  <c r="N1814" i="1"/>
  <c r="O1814" i="1"/>
  <c r="R1814" i="1"/>
  <c r="J1814" i="1"/>
  <c r="L1814" i="1"/>
  <c r="A1814" i="1"/>
  <c r="P2805" i="1"/>
  <c r="K2805" i="1"/>
  <c r="L2805" i="1"/>
  <c r="J2805" i="1"/>
  <c r="M2805" i="1"/>
  <c r="N2805" i="1"/>
  <c r="O2805" i="1"/>
  <c r="Q2805" i="1"/>
  <c r="R2805" i="1"/>
  <c r="A2805" i="1"/>
  <c r="O2960" i="1"/>
  <c r="P2960" i="1"/>
  <c r="Q2960" i="1"/>
  <c r="J2960" i="1"/>
  <c r="R2960" i="1"/>
  <c r="M2960" i="1"/>
  <c r="K2960" i="1"/>
  <c r="L2960" i="1"/>
  <c r="N2960" i="1"/>
  <c r="A2960" i="1"/>
  <c r="Q2952" i="1"/>
  <c r="J2952" i="1"/>
  <c r="R2952" i="1"/>
  <c r="K2952" i="1"/>
  <c r="L2952" i="1"/>
  <c r="M2952" i="1"/>
  <c r="P2952" i="1"/>
  <c r="N2952" i="1"/>
  <c r="O2952" i="1"/>
  <c r="A2952" i="1"/>
  <c r="K1811" i="1"/>
  <c r="L1811" i="1"/>
  <c r="N1811" i="1"/>
  <c r="O1811" i="1"/>
  <c r="P1811" i="1"/>
  <c r="Q1811" i="1"/>
  <c r="R1811" i="1"/>
  <c r="J1811" i="1"/>
  <c r="M1811" i="1"/>
  <c r="A1811" i="1"/>
  <c r="K1803" i="1"/>
  <c r="L1803" i="1"/>
  <c r="N1803" i="1"/>
  <c r="J1803" i="1"/>
  <c r="M1803" i="1"/>
  <c r="O1803" i="1"/>
  <c r="P1803" i="1"/>
  <c r="Q1803" i="1"/>
  <c r="R1803" i="1"/>
  <c r="A1803" i="1"/>
  <c r="K1795" i="1"/>
  <c r="L1795" i="1"/>
  <c r="N1795" i="1"/>
  <c r="P1795" i="1"/>
  <c r="O1795" i="1"/>
  <c r="Q1795" i="1"/>
  <c r="R1795" i="1"/>
  <c r="J1795" i="1"/>
  <c r="M1795" i="1"/>
  <c r="A1795" i="1"/>
  <c r="K1787" i="1"/>
  <c r="L1787" i="1"/>
  <c r="M1787" i="1"/>
  <c r="N1787" i="1"/>
  <c r="O1787" i="1"/>
  <c r="P1787" i="1"/>
  <c r="J1787" i="1"/>
  <c r="Q1787" i="1"/>
  <c r="R1787" i="1"/>
  <c r="A1787" i="1"/>
  <c r="K1779" i="1"/>
  <c r="L1779" i="1"/>
  <c r="M1779" i="1"/>
  <c r="N1779" i="1"/>
  <c r="O1779" i="1"/>
  <c r="P1779" i="1"/>
  <c r="J1779" i="1"/>
  <c r="Q1779" i="1"/>
  <c r="R1779" i="1"/>
  <c r="A1779" i="1"/>
  <c r="K1771" i="1"/>
  <c r="L1771" i="1"/>
  <c r="M1771" i="1"/>
  <c r="N1771" i="1"/>
  <c r="O1771" i="1"/>
  <c r="P1771" i="1"/>
  <c r="R1771" i="1"/>
  <c r="J1771" i="1"/>
  <c r="Q1771" i="1"/>
  <c r="A1771" i="1"/>
  <c r="K1763" i="1"/>
  <c r="L1763" i="1"/>
  <c r="M1763" i="1"/>
  <c r="N1763" i="1"/>
  <c r="O1763" i="1"/>
  <c r="P1763" i="1"/>
  <c r="J1763" i="1"/>
  <c r="Q1763" i="1"/>
  <c r="R1763" i="1"/>
  <c r="A1763" i="1"/>
  <c r="K1755" i="1"/>
  <c r="L1755" i="1"/>
  <c r="M1755" i="1"/>
  <c r="N1755" i="1"/>
  <c r="O1755" i="1"/>
  <c r="P1755" i="1"/>
  <c r="J1755" i="1"/>
  <c r="Q1755" i="1"/>
  <c r="R1755" i="1"/>
  <c r="A1755" i="1"/>
  <c r="K1747" i="1"/>
  <c r="L1747" i="1"/>
  <c r="M1747" i="1"/>
  <c r="N1747" i="1"/>
  <c r="O1747" i="1"/>
  <c r="P1747" i="1"/>
  <c r="J1747" i="1"/>
  <c r="Q1747" i="1"/>
  <c r="R1747" i="1"/>
  <c r="A1747" i="1"/>
  <c r="K1739" i="1"/>
  <c r="L1739" i="1"/>
  <c r="M1739" i="1"/>
  <c r="N1739" i="1"/>
  <c r="O1739" i="1"/>
  <c r="P1739" i="1"/>
  <c r="R1739" i="1"/>
  <c r="J1739" i="1"/>
  <c r="Q1739" i="1"/>
  <c r="A1739" i="1"/>
  <c r="K1731" i="1"/>
  <c r="L1731" i="1"/>
  <c r="M1731" i="1"/>
  <c r="N1731" i="1"/>
  <c r="O1731" i="1"/>
  <c r="P1731" i="1"/>
  <c r="J1731" i="1"/>
  <c r="Q1731" i="1"/>
  <c r="R1731" i="1"/>
  <c r="A1731" i="1"/>
  <c r="K1723" i="1"/>
  <c r="L1723" i="1"/>
  <c r="M1723" i="1"/>
  <c r="N1723" i="1"/>
  <c r="O1723" i="1"/>
  <c r="P1723" i="1"/>
  <c r="J1723" i="1"/>
  <c r="Q1723" i="1"/>
  <c r="R1723" i="1"/>
  <c r="A1723" i="1"/>
  <c r="K1715" i="1"/>
  <c r="L1715" i="1"/>
  <c r="M1715" i="1"/>
  <c r="N1715" i="1"/>
  <c r="O1715" i="1"/>
  <c r="P1715" i="1"/>
  <c r="J1715" i="1"/>
  <c r="Q1715" i="1"/>
  <c r="R1715" i="1"/>
  <c r="A1715" i="1"/>
  <c r="K1707" i="1"/>
  <c r="L1707" i="1"/>
  <c r="M1707" i="1"/>
  <c r="N1707" i="1"/>
  <c r="O1707" i="1"/>
  <c r="P1707" i="1"/>
  <c r="R1707" i="1"/>
  <c r="J1707" i="1"/>
  <c r="Q1707" i="1"/>
  <c r="A1707" i="1"/>
  <c r="L2580" i="1"/>
  <c r="M2580" i="1"/>
  <c r="N2580" i="1"/>
  <c r="O2580" i="1"/>
  <c r="P2580" i="1"/>
  <c r="Q2580" i="1"/>
  <c r="J2580" i="1"/>
  <c r="K2580" i="1"/>
  <c r="R2580" i="1"/>
  <c r="A2580" i="1"/>
  <c r="L2572" i="1"/>
  <c r="M2572" i="1"/>
  <c r="N2572" i="1"/>
  <c r="O2572" i="1"/>
  <c r="P2572" i="1"/>
  <c r="Q2572" i="1"/>
  <c r="J2572" i="1"/>
  <c r="K2572" i="1"/>
  <c r="R2572" i="1"/>
  <c r="A2572" i="1"/>
  <c r="L2564" i="1"/>
  <c r="M2564" i="1"/>
  <c r="N2564" i="1"/>
  <c r="O2564" i="1"/>
  <c r="P2564" i="1"/>
  <c r="Q2564" i="1"/>
  <c r="J2564" i="1"/>
  <c r="K2564" i="1"/>
  <c r="R2564" i="1"/>
  <c r="A2564" i="1"/>
  <c r="L632" i="1"/>
  <c r="F235" i="8"/>
  <c r="F180" i="8"/>
  <c r="F48" i="8"/>
  <c r="F8" i="8"/>
  <c r="F165" i="8"/>
  <c r="F15" i="8"/>
  <c r="F27" i="8"/>
  <c r="F184" i="8"/>
  <c r="F11" i="8"/>
  <c r="F22" i="8"/>
  <c r="F206" i="8"/>
  <c r="F20" i="8"/>
  <c r="F2" i="8"/>
  <c r="F17" i="8"/>
  <c r="F13" i="8"/>
  <c r="F14" i="8"/>
  <c r="F179" i="8"/>
  <c r="F30" i="8"/>
  <c r="F21" i="8"/>
  <c r="F6" i="8"/>
  <c r="F16" i="8"/>
  <c r="F126" i="8"/>
  <c r="F10" i="8"/>
  <c r="F46" i="8"/>
  <c r="F181" i="8"/>
  <c r="F19" i="8"/>
  <c r="F220" i="8"/>
  <c r="F31" i="8"/>
  <c r="F32" i="8"/>
  <c r="F183" i="8"/>
  <c r="F3" i="8"/>
  <c r="F49" i="8"/>
  <c r="F219" i="8"/>
  <c r="F7" i="8"/>
  <c r="F12" i="8"/>
  <c r="F45" i="8"/>
  <c r="F44" i="8"/>
  <c r="F189" i="8"/>
  <c r="F203" i="8"/>
  <c r="F202" i="8"/>
  <c r="F243" i="8"/>
  <c r="F239" i="8"/>
  <c r="F696" i="15"/>
  <c r="C695" i="15"/>
  <c r="B679" i="15"/>
  <c r="B678" i="15" s="1"/>
  <c r="B688" i="15" s="1"/>
  <c r="C694" i="15"/>
  <c r="E693" i="15"/>
  <c r="C693" i="15"/>
  <c r="F200" i="8"/>
  <c r="F213" i="8"/>
  <c r="F201" i="8"/>
  <c r="F188" i="8"/>
  <c r="F241" i="8"/>
  <c r="F207" i="8"/>
  <c r="F174" i="8"/>
  <c r="F171" i="8"/>
  <c r="F172" i="8"/>
  <c r="F236" i="8"/>
  <c r="F248" i="8"/>
  <c r="F191" i="8"/>
  <c r="F177" i="8"/>
  <c r="F205" i="8"/>
  <c r="F178" i="8"/>
  <c r="F225" i="8"/>
  <c r="F159" i="8"/>
  <c r="F190" i="8"/>
  <c r="F216" i="8"/>
  <c r="F119" i="8"/>
  <c r="F222" i="8"/>
  <c r="F175" i="8"/>
  <c r="F215" i="8"/>
  <c r="F51" i="8"/>
  <c r="O516" i="1"/>
  <c r="O520" i="1"/>
  <c r="O524" i="1"/>
  <c r="O525" i="1"/>
  <c r="O517" i="1"/>
  <c r="O508" i="1"/>
  <c r="O523" i="1"/>
  <c r="O512" i="1"/>
  <c r="O528" i="1"/>
  <c r="O518" i="1"/>
  <c r="O515" i="1"/>
  <c r="O509" i="1"/>
  <c r="O526" i="1"/>
  <c r="O510" i="1"/>
  <c r="O522" i="1"/>
  <c r="O514" i="1"/>
  <c r="O521" i="1"/>
  <c r="O519" i="1"/>
  <c r="O513" i="1"/>
  <c r="O527" i="1"/>
  <c r="O511" i="1"/>
  <c r="K2996" i="1"/>
  <c r="O322" i="1"/>
  <c r="M321" i="1"/>
  <c r="Q393" i="1"/>
  <c r="J393" i="1"/>
  <c r="R393" i="1"/>
  <c r="K393" i="1"/>
  <c r="L393" i="1"/>
  <c r="M393" i="1"/>
  <c r="N393" i="1"/>
  <c r="O393" i="1"/>
  <c r="P393" i="1"/>
  <c r="Q385" i="1"/>
  <c r="J385" i="1"/>
  <c r="R385" i="1"/>
  <c r="K385" i="1"/>
  <c r="L385" i="1"/>
  <c r="M385" i="1"/>
  <c r="N385" i="1"/>
  <c r="O385" i="1"/>
  <c r="P385" i="1"/>
  <c r="J392" i="1"/>
  <c r="R392" i="1"/>
  <c r="K392" i="1"/>
  <c r="L392" i="1"/>
  <c r="M392" i="1"/>
  <c r="N392" i="1"/>
  <c r="O392" i="1"/>
  <c r="P392" i="1"/>
  <c r="Q392" i="1"/>
  <c r="L3000" i="1"/>
  <c r="L398" i="1"/>
  <c r="M398" i="1"/>
  <c r="N398" i="1"/>
  <c r="O398" i="1"/>
  <c r="P398" i="1"/>
  <c r="Q398" i="1"/>
  <c r="J398" i="1"/>
  <c r="R398" i="1"/>
  <c r="K398" i="1"/>
  <c r="L390" i="1"/>
  <c r="M390" i="1"/>
  <c r="N390" i="1"/>
  <c r="O390" i="1"/>
  <c r="P390" i="1"/>
  <c r="Q390" i="1"/>
  <c r="J390" i="1"/>
  <c r="R390" i="1"/>
  <c r="K390" i="1"/>
  <c r="Q260" i="1"/>
  <c r="P3000"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3039" i="1"/>
  <c r="N396" i="1"/>
  <c r="O396" i="1"/>
  <c r="P396" i="1"/>
  <c r="Q396" i="1"/>
  <c r="J396" i="1"/>
  <c r="R396" i="1"/>
  <c r="K396" i="1"/>
  <c r="L396" i="1"/>
  <c r="M396" i="1"/>
  <c r="N388" i="1"/>
  <c r="O388" i="1"/>
  <c r="P388" i="1"/>
  <c r="Q388" i="1"/>
  <c r="J388" i="1"/>
  <c r="R388" i="1"/>
  <c r="K388" i="1"/>
  <c r="L388" i="1"/>
  <c r="M388" i="1"/>
  <c r="K3039" i="1"/>
  <c r="O395" i="1"/>
  <c r="P395" i="1"/>
  <c r="Q395" i="1"/>
  <c r="J395" i="1"/>
  <c r="R395" i="1"/>
  <c r="K395" i="1"/>
  <c r="L395" i="1"/>
  <c r="M395" i="1"/>
  <c r="N395" i="1"/>
  <c r="O387" i="1"/>
  <c r="P387" i="1"/>
  <c r="Q387" i="1"/>
  <c r="J387" i="1"/>
  <c r="R387" i="1"/>
  <c r="K387" i="1"/>
  <c r="L387" i="1"/>
  <c r="M387" i="1"/>
  <c r="N387" i="1"/>
  <c r="P394" i="1"/>
  <c r="Q394" i="1"/>
  <c r="J394" i="1"/>
  <c r="R394" i="1"/>
  <c r="K394" i="1"/>
  <c r="L394" i="1"/>
  <c r="M394" i="1"/>
  <c r="N394" i="1"/>
  <c r="O394" i="1"/>
  <c r="A386" i="1"/>
  <c r="P386" i="1"/>
  <c r="Q386" i="1"/>
  <c r="J386" i="1"/>
  <c r="R386" i="1"/>
  <c r="K386" i="1"/>
  <c r="L386" i="1"/>
  <c r="M386" i="1"/>
  <c r="N386" i="1"/>
  <c r="O386" i="1"/>
  <c r="Q17" i="1"/>
  <c r="P67" i="1"/>
  <c r="P260" i="1"/>
  <c r="R210" i="1"/>
  <c r="N152" i="1"/>
  <c r="O67" i="1"/>
  <c r="K260" i="1"/>
  <c r="R228" i="1"/>
  <c r="P3036" i="1"/>
  <c r="P3035" i="1"/>
  <c r="M322" i="1"/>
  <c r="N3003" i="1"/>
  <c r="A322" i="1"/>
  <c r="M3003" i="1"/>
  <c r="K201" i="1"/>
  <c r="A314" i="1"/>
  <c r="R201" i="1"/>
  <c r="N3033" i="1"/>
  <c r="M3033" i="1"/>
  <c r="N2993" i="1"/>
  <c r="J228" i="1"/>
  <c r="Q149" i="1"/>
  <c r="J149" i="1"/>
  <c r="L152" i="1"/>
  <c r="Q213" i="1"/>
  <c r="P152" i="1"/>
  <c r="K17" i="1"/>
  <c r="M3006" i="1"/>
  <c r="N149" i="1"/>
  <c r="N67" i="1"/>
  <c r="O260" i="1"/>
  <c r="A260" i="1"/>
  <c r="J201" i="1"/>
  <c r="Q228" i="1"/>
  <c r="O3000" i="1"/>
  <c r="P483" i="1"/>
  <c r="K28" i="1"/>
  <c r="A149" i="1"/>
  <c r="M67" i="1"/>
  <c r="N260" i="1"/>
  <c r="Q201" i="1"/>
  <c r="P228" i="1"/>
  <c r="R3010" i="1"/>
  <c r="R319" i="1"/>
  <c r="J319" i="1"/>
  <c r="J483" i="1"/>
  <c r="M260" i="1"/>
  <c r="P201" i="1"/>
  <c r="O228" i="1"/>
  <c r="R67" i="1"/>
  <c r="L260" i="1"/>
  <c r="O201" i="1"/>
  <c r="N228" i="1"/>
  <c r="N3010" i="1"/>
  <c r="L311" i="1"/>
  <c r="L67" i="1"/>
  <c r="A201" i="1"/>
  <c r="J67" i="1"/>
  <c r="K67" i="1"/>
  <c r="J3010" i="1"/>
  <c r="P315" i="1"/>
  <c r="B67" i="1"/>
  <c r="A67" i="1"/>
  <c r="R260" i="1"/>
  <c r="N201" i="1"/>
  <c r="L228" i="1"/>
  <c r="K311" i="1"/>
  <c r="A152" i="1"/>
  <c r="L201" i="1"/>
  <c r="K228" i="1"/>
  <c r="R3039" i="1"/>
  <c r="K152" i="1"/>
  <c r="P149" i="1"/>
  <c r="P359" i="1"/>
  <c r="K213" i="1"/>
  <c r="L17" i="1"/>
  <c r="A321" i="1"/>
  <c r="R152" i="1"/>
  <c r="B152" i="1"/>
  <c r="O149" i="1"/>
  <c r="R213" i="1"/>
  <c r="N17" i="1"/>
  <c r="L313" i="1"/>
  <c r="P269" i="1"/>
  <c r="J213" i="1"/>
  <c r="M17" i="1"/>
  <c r="K313" i="1"/>
  <c r="L269" i="1"/>
  <c r="J152" i="1"/>
  <c r="K149" i="1"/>
  <c r="B149" i="1"/>
  <c r="O213" i="1"/>
  <c r="B17" i="1"/>
  <c r="K321" i="1"/>
  <c r="N313" i="1"/>
  <c r="A269" i="1"/>
  <c r="L321" i="1"/>
  <c r="O313" i="1"/>
  <c r="J269" i="1"/>
  <c r="Q152" i="1"/>
  <c r="L149" i="1"/>
  <c r="J321" i="1"/>
  <c r="M313" i="1"/>
  <c r="N213" i="1"/>
  <c r="A213" i="1"/>
  <c r="Q321" i="1"/>
  <c r="M205" i="1"/>
  <c r="J56" i="1"/>
  <c r="N2995" i="1"/>
  <c r="M149" i="1"/>
  <c r="M152" i="1"/>
  <c r="F86" i="8"/>
  <c r="F82" i="8"/>
  <c r="F63" i="8"/>
  <c r="F187" i="8"/>
  <c r="F224" i="8"/>
  <c r="F75" i="8"/>
  <c r="F81" i="8"/>
  <c r="F55" i="8"/>
  <c r="F223" i="8"/>
  <c r="F87" i="8"/>
  <c r="F127" i="8"/>
  <c r="F83" i="8"/>
  <c r="F50" i="8"/>
  <c r="F192" i="8"/>
  <c r="F193" i="8"/>
  <c r="F185" i="8"/>
  <c r="F77" i="8"/>
  <c r="F57" i="8"/>
  <c r="F89" i="8"/>
  <c r="F217" i="8"/>
  <c r="F54" i="8"/>
  <c r="F53" i="8"/>
  <c r="F90" i="8"/>
  <c r="F74" i="8"/>
  <c r="F232" i="8"/>
  <c r="F233" i="8"/>
  <c r="F234" i="8"/>
  <c r="F230" i="8"/>
  <c r="F231" i="8"/>
  <c r="F227" i="8"/>
  <c r="F228" i="8"/>
  <c r="F229" i="8"/>
  <c r="F80" i="8"/>
  <c r="F78" i="8"/>
  <c r="F218" i="8"/>
  <c r="F163" i="8"/>
  <c r="F162" i="8"/>
  <c r="F101" i="8"/>
  <c r="F154" i="8"/>
  <c r="F158" i="8"/>
  <c r="L3003" i="1"/>
  <c r="L3033" i="1"/>
  <c r="K16" i="1"/>
  <c r="Q319" i="1"/>
  <c r="R311" i="1"/>
  <c r="O483" i="1"/>
  <c r="K3003" i="1"/>
  <c r="K3033" i="1"/>
  <c r="P319" i="1"/>
  <c r="P311" i="1"/>
  <c r="N483" i="1"/>
  <c r="R3003" i="1"/>
  <c r="R3033" i="1"/>
  <c r="O311" i="1"/>
  <c r="M483" i="1"/>
  <c r="J3003" i="1"/>
  <c r="J3033" i="1"/>
  <c r="M319" i="1"/>
  <c r="A319" i="1"/>
  <c r="L483" i="1"/>
  <c r="L319" i="1"/>
  <c r="Q3003" i="1"/>
  <c r="P3033" i="1"/>
  <c r="Q3033" i="1"/>
  <c r="N311" i="1"/>
  <c r="A311" i="1"/>
  <c r="A483" i="1"/>
  <c r="O3033" i="1"/>
  <c r="K319" i="1"/>
  <c r="M311" i="1"/>
  <c r="R2993" i="1"/>
  <c r="N205" i="1"/>
  <c r="R32" i="1"/>
  <c r="O3001" i="1"/>
  <c r="N24" i="1"/>
  <c r="N3011" i="1"/>
  <c r="A205" i="1"/>
  <c r="M16" i="1"/>
  <c r="M3011" i="1"/>
  <c r="L205" i="1"/>
  <c r="R56" i="1"/>
  <c r="L3040" i="1"/>
  <c r="K205" i="1"/>
  <c r="K48" i="1"/>
  <c r="L3001" i="1"/>
  <c r="J205" i="1"/>
  <c r="L48" i="1"/>
  <c r="K3001" i="1"/>
  <c r="P205" i="1"/>
  <c r="B40" i="1"/>
  <c r="M222" i="1"/>
  <c r="J232" i="1"/>
  <c r="J267" i="1"/>
  <c r="N58" i="1"/>
  <c r="L266" i="1"/>
  <c r="O34" i="1"/>
  <c r="N18" i="1"/>
  <c r="P202" i="1"/>
  <c r="K58" i="1"/>
  <c r="K34" i="1"/>
  <c r="B18" i="1"/>
  <c r="P267" i="1"/>
  <c r="O262" i="1"/>
  <c r="L230" i="1"/>
  <c r="M365"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003" i="1"/>
  <c r="R315" i="1"/>
  <c r="Q315" i="1"/>
  <c r="O269" i="1"/>
  <c r="A224" i="1"/>
  <c r="J323" i="1"/>
  <c r="J371" i="1"/>
  <c r="P323" i="1"/>
  <c r="K315" i="1"/>
  <c r="O371" i="1"/>
  <c r="N323" i="1"/>
  <c r="A315" i="1"/>
  <c r="N315" i="1"/>
  <c r="M2998" i="1"/>
  <c r="M323" i="1"/>
  <c r="K323" i="1"/>
  <c r="P30" i="1"/>
  <c r="J314" i="1"/>
  <c r="J251" i="1"/>
  <c r="R251" i="1"/>
  <c r="Q269" i="1"/>
  <c r="K269" i="1"/>
  <c r="M269" i="1"/>
  <c r="N269" i="1"/>
  <c r="Q313" i="1"/>
  <c r="J313" i="1"/>
  <c r="A313" i="1"/>
  <c r="R313" i="1"/>
  <c r="N321" i="1"/>
  <c r="O321" i="1"/>
  <c r="P321" i="1"/>
  <c r="P14" i="1"/>
  <c r="M14" i="1"/>
  <c r="M38" i="1"/>
  <c r="O38" i="1"/>
  <c r="J54" i="1"/>
  <c r="P54" i="1"/>
  <c r="O314" i="1"/>
  <c r="N314" i="1"/>
  <c r="P314" i="1"/>
  <c r="Q314" i="1"/>
  <c r="L322" i="1"/>
  <c r="P322" i="1"/>
  <c r="J322" i="1"/>
  <c r="M228" i="1"/>
  <c r="P24" i="1"/>
  <c r="L222" i="1"/>
  <c r="M230" i="1"/>
  <c r="Q157" i="1"/>
  <c r="O157" i="1"/>
  <c r="P251" i="1"/>
  <c r="O480" i="1"/>
  <c r="K480" i="1"/>
  <c r="M56" i="1"/>
  <c r="M24" i="1"/>
  <c r="R16" i="1"/>
  <c r="L480" i="1"/>
  <c r="N54" i="1"/>
  <c r="M30" i="1"/>
  <c r="Q71" i="1"/>
  <c r="N232" i="1"/>
  <c r="A157" i="1"/>
  <c r="J32" i="1"/>
  <c r="A32" i="1"/>
  <c r="M48" i="1"/>
  <c r="N48" i="1"/>
  <c r="R322" i="1"/>
  <c r="R314" i="1"/>
  <c r="L56" i="1"/>
  <c r="O40" i="1"/>
  <c r="K32" i="1"/>
  <c r="L24" i="1"/>
  <c r="J16" i="1"/>
  <c r="R480" i="1"/>
  <c r="R207" i="1"/>
  <c r="A54" i="1"/>
  <c r="K30" i="1"/>
  <c r="N71" i="1"/>
  <c r="L232" i="1"/>
  <c r="P40" i="1"/>
  <c r="P32" i="1"/>
  <c r="J24" i="1"/>
  <c r="B16" i="1"/>
  <c r="Q480" i="1"/>
  <c r="N207" i="1"/>
  <c r="M46" i="1"/>
  <c r="P22" i="1"/>
  <c r="R366" i="1"/>
  <c r="P265" i="1"/>
  <c r="O249" i="1"/>
  <c r="Q48" i="1"/>
  <c r="M32" i="1"/>
  <c r="P480" i="1"/>
  <c r="A207" i="1"/>
  <c r="Q265" i="1"/>
  <c r="O71" i="1"/>
  <c r="J71" i="1"/>
  <c r="K24" i="1"/>
  <c r="A24" i="1"/>
  <c r="R40" i="1"/>
  <c r="L40" i="1"/>
  <c r="Q56" i="1"/>
  <c r="K56" i="1"/>
  <c r="P48" i="1"/>
  <c r="K40" i="1"/>
  <c r="L32" i="1"/>
  <c r="O16" i="1"/>
  <c r="J38" i="1"/>
  <c r="O14" i="1"/>
  <c r="K265" i="1"/>
  <c r="P56" i="1"/>
  <c r="J48" i="1"/>
  <c r="N40" i="1"/>
  <c r="Q24" i="1"/>
  <c r="P16" i="1"/>
  <c r="A480" i="1"/>
  <c r="M224" i="1"/>
  <c r="O366" i="1"/>
  <c r="M366" i="1"/>
  <c r="R22" i="1"/>
  <c r="K22" i="1"/>
  <c r="L46" i="1"/>
  <c r="B46" i="1"/>
  <c r="N319" i="1"/>
  <c r="J311" i="1"/>
  <c r="M9" i="1"/>
  <c r="N9" i="1"/>
  <c r="A9" i="1"/>
  <c r="O9" i="1"/>
  <c r="B9" i="1"/>
  <c r="P9" i="1"/>
  <c r="L9" i="1"/>
  <c r="Q9" i="1"/>
  <c r="J9" i="1"/>
  <c r="R9" i="1"/>
  <c r="K9" i="1"/>
  <c r="M217" i="1"/>
  <c r="J17" i="1"/>
  <c r="R205" i="1"/>
  <c r="N56" i="1"/>
  <c r="R48" i="1"/>
  <c r="B48" i="1"/>
  <c r="M40" i="1"/>
  <c r="N32" i="1"/>
  <c r="O24" i="1"/>
  <c r="Q16" i="1"/>
  <c r="A16" i="1"/>
  <c r="J480" i="1"/>
  <c r="Q262" i="1"/>
  <c r="J222" i="1"/>
  <c r="J230" i="1"/>
  <c r="P360" i="1"/>
  <c r="J3000" i="1"/>
  <c r="R3011" i="1"/>
  <c r="J207" i="1"/>
  <c r="Q54" i="1"/>
  <c r="K46" i="1"/>
  <c r="A46" i="1"/>
  <c r="B38" i="1"/>
  <c r="A30" i="1"/>
  <c r="B22" i="1"/>
  <c r="L14" i="1"/>
  <c r="Q366" i="1"/>
  <c r="Q207" i="1"/>
  <c r="L54" i="1"/>
  <c r="J46" i="1"/>
  <c r="Q38" i="1"/>
  <c r="Q30" i="1"/>
  <c r="Q22" i="1"/>
  <c r="A22" i="1"/>
  <c r="B14" i="1"/>
  <c r="P366" i="1"/>
  <c r="Q317" i="1"/>
  <c r="K3" i="1"/>
  <c r="L3" i="1"/>
  <c r="M3" i="1"/>
  <c r="R3" i="1"/>
  <c r="N3" i="1"/>
  <c r="O3" i="1"/>
  <c r="B3" i="1"/>
  <c r="J3" i="1"/>
  <c r="P3" i="1"/>
  <c r="A3" i="1"/>
  <c r="Q3" i="1"/>
  <c r="K11" i="1"/>
  <c r="L11" i="1"/>
  <c r="J11" i="1"/>
  <c r="M11" i="1"/>
  <c r="R11" i="1"/>
  <c r="N11" i="1"/>
  <c r="O11" i="1"/>
  <c r="P11" i="1"/>
  <c r="Q11" i="1"/>
  <c r="K483" i="1"/>
  <c r="R483" i="1"/>
  <c r="J2993" i="1"/>
  <c r="O2993" i="1"/>
  <c r="P207" i="1"/>
  <c r="K54" i="1"/>
  <c r="R46" i="1"/>
  <c r="L38" i="1"/>
  <c r="O30" i="1"/>
  <c r="N22" i="1"/>
  <c r="K14" i="1"/>
  <c r="A366"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039" i="1"/>
  <c r="K3011" i="1"/>
  <c r="R157" i="1"/>
  <c r="P155" i="1"/>
  <c r="B155" i="1"/>
  <c r="K366" i="1"/>
  <c r="N366"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6" i="1"/>
  <c r="O7" i="1"/>
  <c r="B7" i="1"/>
  <c r="P7" i="1"/>
  <c r="Q7" i="1"/>
  <c r="J7" i="1"/>
  <c r="R7" i="1"/>
  <c r="K7" i="1"/>
  <c r="N7" i="1"/>
  <c r="L7" i="1"/>
  <c r="A7" i="1"/>
  <c r="M7" i="1"/>
  <c r="A8" i="1"/>
  <c r="N8" i="1"/>
  <c r="B8" i="1"/>
  <c r="O8" i="1"/>
  <c r="P8" i="1"/>
  <c r="Q8" i="1"/>
  <c r="J8" i="1"/>
  <c r="R8" i="1"/>
  <c r="M8" i="1"/>
  <c r="K8" i="1"/>
  <c r="L8" i="1"/>
  <c r="Q2993"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010" i="1"/>
  <c r="Q3001" i="1"/>
  <c r="Q3009" i="1"/>
  <c r="Q3039" i="1"/>
  <c r="H679" i="15"/>
  <c r="H678" i="15" s="1"/>
  <c r="D696" i="15"/>
  <c r="E679" i="15"/>
  <c r="G679" i="15"/>
  <c r="B694" i="15"/>
  <c r="D694" i="15"/>
  <c r="F679" i="15"/>
  <c r="B685" i="15"/>
  <c r="G693" i="15"/>
  <c r="F693" i="15"/>
  <c r="B693" i="15"/>
  <c r="D679" i="15"/>
  <c r="C679" i="15"/>
  <c r="D693" i="15"/>
  <c r="E696" i="15"/>
  <c r="D695" i="15"/>
  <c r="J692" i="15"/>
  <c r="B708" i="15"/>
  <c r="J690" i="15"/>
  <c r="J691" i="15"/>
  <c r="B707" i="15"/>
  <c r="L202" i="1"/>
  <c r="L58" i="1"/>
  <c r="R50" i="1"/>
  <c r="N34" i="1"/>
  <c r="L18" i="1"/>
  <c r="N251" i="1"/>
  <c r="K3000" i="1"/>
  <c r="M3010" i="1"/>
  <c r="O3039" i="1"/>
  <c r="Q3011" i="1"/>
  <c r="R3040" i="1"/>
  <c r="M71" i="1"/>
  <c r="O265" i="1"/>
  <c r="O224" i="1"/>
  <c r="Q232" i="1"/>
  <c r="J157" i="1"/>
  <c r="R257" i="1"/>
  <c r="A263" i="1"/>
  <c r="N308" i="1"/>
  <c r="M373" i="1"/>
  <c r="M251" i="1"/>
  <c r="R3000" i="1"/>
  <c r="K3010" i="1"/>
  <c r="L3010" i="1"/>
  <c r="N3039" i="1"/>
  <c r="K71" i="1"/>
  <c r="L71" i="1"/>
  <c r="M265" i="1"/>
  <c r="N224" i="1"/>
  <c r="P232" i="1"/>
  <c r="P157" i="1"/>
  <c r="A308"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1" i="1"/>
  <c r="R212" i="1"/>
  <c r="P50" i="1"/>
  <c r="J42" i="1"/>
  <c r="O26" i="1"/>
  <c r="J154" i="1"/>
  <c r="L360" i="1"/>
  <c r="P219" i="1"/>
  <c r="Q3000" i="1"/>
  <c r="P3010" i="1"/>
  <c r="J3039" i="1"/>
  <c r="M3001" i="1"/>
  <c r="O3040" i="1"/>
  <c r="P71" i="1"/>
  <c r="J224" i="1"/>
  <c r="K232" i="1"/>
  <c r="K221" i="1"/>
  <c r="M157" i="1"/>
  <c r="B157" i="1"/>
  <c r="K628" i="1"/>
  <c r="N265" i="1"/>
  <c r="L371" i="1"/>
  <c r="J212" i="1"/>
  <c r="B42" i="1"/>
  <c r="R360" i="1"/>
  <c r="M3000" i="1"/>
  <c r="P3039" i="1"/>
  <c r="N3040" i="1"/>
  <c r="J265" i="1"/>
  <c r="Q224" i="1"/>
  <c r="R232" i="1"/>
  <c r="A232" i="1"/>
  <c r="K157" i="1"/>
  <c r="P2993" i="1"/>
  <c r="M2993" i="1"/>
  <c r="M2996" i="1"/>
  <c r="L3006" i="1"/>
  <c r="M3036" i="1"/>
  <c r="N3036" i="1"/>
  <c r="M66" i="1"/>
  <c r="N23" i="1"/>
  <c r="Q506" i="1"/>
  <c r="K506" i="1"/>
  <c r="R363" i="1"/>
  <c r="M363" i="1"/>
  <c r="P363" i="1"/>
  <c r="N480" i="1"/>
  <c r="M480" i="1"/>
  <c r="B32" i="1"/>
  <c r="Q32" i="1"/>
  <c r="A56" i="1"/>
  <c r="O56" i="1"/>
  <c r="M3035" i="1"/>
  <c r="M3005" i="1"/>
  <c r="J3005" i="1"/>
  <c r="K3005" i="1"/>
  <c r="L66" i="1"/>
  <c r="J268" i="1"/>
  <c r="K268" i="1"/>
  <c r="J320" i="1"/>
  <c r="Q2996" i="1"/>
  <c r="J2996" i="1"/>
  <c r="R3006" i="1"/>
  <c r="K3036" i="1"/>
  <c r="B66" i="1"/>
  <c r="P2996" i="1"/>
  <c r="J3006" i="1"/>
  <c r="R3036" i="1"/>
  <c r="R66" i="1"/>
  <c r="M362" i="1"/>
  <c r="J150" i="1"/>
  <c r="R2996" i="1"/>
  <c r="K3006" i="1"/>
  <c r="L3036" i="1"/>
  <c r="O2996" i="1"/>
  <c r="Q3006" i="1"/>
  <c r="J3036" i="1"/>
  <c r="K66" i="1"/>
  <c r="A312" i="1"/>
  <c r="J312" i="1"/>
  <c r="M312" i="1"/>
  <c r="N2996" i="1"/>
  <c r="O3006" i="1"/>
  <c r="P3006" i="1"/>
  <c r="Q3036" i="1"/>
  <c r="Q66" i="1"/>
  <c r="O55" i="1"/>
  <c r="N3006" i="1"/>
  <c r="P66" i="1"/>
  <c r="M154" i="1"/>
  <c r="B55" i="1"/>
  <c r="Q70" i="1"/>
  <c r="P225" i="1"/>
  <c r="B167" i="1"/>
  <c r="O360" i="1"/>
  <c r="N219" i="1"/>
  <c r="N595" i="1"/>
  <c r="K569" i="1"/>
  <c r="A360" i="1"/>
  <c r="L219" i="1"/>
  <c r="A44" i="1"/>
  <c r="K167" i="1"/>
  <c r="Q251" i="1"/>
  <c r="R219" i="1"/>
  <c r="Q167" i="1"/>
  <c r="O66" i="1"/>
  <c r="P154" i="1"/>
  <c r="Q154" i="1"/>
  <c r="P320" i="1"/>
  <c r="P312" i="1"/>
  <c r="O268" i="1"/>
  <c r="J55" i="1"/>
  <c r="R221" i="1"/>
  <c r="P23" i="1"/>
  <c r="N613" i="1"/>
  <c r="K613" i="1"/>
  <c r="N154" i="1"/>
  <c r="B154" i="1"/>
  <c r="O320" i="1"/>
  <c r="O312" i="1"/>
  <c r="N268" i="1"/>
  <c r="R55" i="1"/>
  <c r="B23" i="1"/>
  <c r="L154" i="1"/>
  <c r="A154" i="1"/>
  <c r="A320" i="1"/>
  <c r="N312" i="1"/>
  <c r="R268" i="1"/>
  <c r="P55" i="1"/>
  <c r="O154" i="1"/>
  <c r="K247" i="1"/>
  <c r="R247" i="1"/>
  <c r="O229" i="1"/>
  <c r="P229" i="1"/>
  <c r="P221" i="1"/>
  <c r="Q221" i="1"/>
  <c r="J221" i="1"/>
  <c r="L221" i="1"/>
  <c r="N221" i="1"/>
  <c r="M221" i="1"/>
  <c r="O221" i="1"/>
  <c r="K74" i="1"/>
  <c r="Q74" i="1"/>
  <c r="J74" i="1"/>
  <c r="R74" i="1"/>
  <c r="N74" i="1"/>
  <c r="J479" i="1"/>
  <c r="K479" i="1"/>
  <c r="R407" i="1"/>
  <c r="M407" i="1"/>
  <c r="O407" i="1"/>
  <c r="L407" i="1"/>
  <c r="M23" i="1"/>
  <c r="O23" i="1"/>
  <c r="R23" i="1"/>
  <c r="K23" i="1"/>
  <c r="Q23" i="1"/>
  <c r="J23" i="1"/>
  <c r="L23" i="1"/>
  <c r="M39" i="1"/>
  <c r="J39" i="1"/>
  <c r="N39" i="1"/>
  <c r="O39" i="1"/>
  <c r="P39" i="1"/>
  <c r="A39" i="1"/>
  <c r="Q39" i="1"/>
  <c r="B39" i="1"/>
  <c r="R39" i="1"/>
  <c r="L55" i="1"/>
  <c r="A55" i="1"/>
  <c r="Q55" i="1"/>
  <c r="P268" i="1"/>
  <c r="Q268" i="1"/>
  <c r="L268" i="1"/>
  <c r="Q312" i="1"/>
  <c r="K312" i="1"/>
  <c r="N320" i="1"/>
  <c r="M320" i="1"/>
  <c r="Q320" i="1"/>
  <c r="J66" i="1"/>
  <c r="K154" i="1"/>
  <c r="K320" i="1"/>
  <c r="L312" i="1"/>
  <c r="A268" i="1"/>
  <c r="N55" i="1"/>
  <c r="K39" i="1"/>
  <c r="L74" i="1"/>
  <c r="L597" i="1"/>
  <c r="O597" i="1"/>
  <c r="A597" i="1"/>
  <c r="R320" i="1"/>
  <c r="R312" i="1"/>
  <c r="M268" i="1"/>
  <c r="M55" i="1"/>
  <c r="L39" i="1"/>
  <c r="O167" i="1"/>
  <c r="P619" i="1"/>
  <c r="J620" i="1"/>
  <c r="Q620" i="1"/>
  <c r="P562" i="1"/>
  <c r="A12" i="1"/>
  <c r="P383" i="1"/>
  <c r="J246" i="1"/>
  <c r="M246" i="1"/>
  <c r="N246" i="1"/>
  <c r="O246" i="1"/>
  <c r="R246" i="1"/>
  <c r="L246" i="1"/>
  <c r="A365" i="1"/>
  <c r="N365" i="1"/>
  <c r="O365" i="1"/>
  <c r="Q365" i="1"/>
  <c r="P365" i="1"/>
  <c r="J365" i="1"/>
  <c r="K365" i="1"/>
  <c r="L365"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2" i="1"/>
  <c r="K314" i="1"/>
  <c r="L314" i="1"/>
  <c r="L213" i="1"/>
  <c r="R17" i="1"/>
  <c r="K259" i="1"/>
  <c r="K170" i="1"/>
  <c r="J41" i="1"/>
  <c r="O216" i="1"/>
  <c r="A216" i="1"/>
  <c r="K216" i="1"/>
  <c r="N216" i="1"/>
  <c r="P216" i="1"/>
  <c r="R216" i="1"/>
  <c r="P253" i="1"/>
  <c r="K253" i="1"/>
  <c r="L253" i="1"/>
  <c r="O253" i="1"/>
  <c r="N253" i="1"/>
  <c r="A362" i="1"/>
  <c r="N362" i="1"/>
  <c r="Q362" i="1"/>
  <c r="A227" i="1"/>
  <c r="K227" i="1"/>
  <c r="B68" i="1"/>
  <c r="M68" i="1"/>
  <c r="N68" i="1"/>
  <c r="Q68" i="1"/>
  <c r="L68" i="1"/>
  <c r="A68" i="1"/>
  <c r="J253" i="1"/>
  <c r="J216" i="1"/>
  <c r="K322" i="1"/>
  <c r="Q246" i="1"/>
  <c r="P589" i="1"/>
  <c r="R619" i="1"/>
  <c r="P612" i="1"/>
  <c r="L630" i="1"/>
  <c r="M562" i="1"/>
  <c r="A570" i="1"/>
  <c r="P257" i="1"/>
  <c r="A35" i="1"/>
  <c r="L44" i="1"/>
  <c r="L562" i="1"/>
  <c r="N255" i="1"/>
  <c r="R19" i="1"/>
  <c r="R44" i="1"/>
  <c r="R165" i="1"/>
  <c r="J600" i="1"/>
  <c r="J562" i="1"/>
  <c r="K578" i="1"/>
  <c r="K570" i="1"/>
  <c r="M372" i="1"/>
  <c r="A211" i="1"/>
  <c r="Q570" i="1"/>
  <c r="R264" i="1"/>
  <c r="M264" i="1"/>
  <c r="L264" i="1"/>
  <c r="N264" i="1"/>
  <c r="P264" i="1"/>
  <c r="J264" i="1"/>
  <c r="K264" i="1"/>
  <c r="O264" i="1"/>
  <c r="N369" i="1"/>
  <c r="O369" i="1"/>
  <c r="Q72" i="1"/>
  <c r="B72" i="1"/>
  <c r="P72" i="1"/>
  <c r="M72" i="1"/>
  <c r="N72" i="1"/>
  <c r="M29" i="1"/>
  <c r="O29" i="1"/>
  <c r="A29" i="1"/>
  <c r="R29" i="1"/>
  <c r="K29" i="1"/>
  <c r="B29" i="1"/>
  <c r="L29" i="1"/>
  <c r="N29" i="1"/>
  <c r="P29" i="1"/>
  <c r="J29" i="1"/>
  <c r="B53" i="1"/>
  <c r="J53" i="1"/>
  <c r="Q53" i="1"/>
  <c r="M53" i="1"/>
  <c r="O53" i="1"/>
  <c r="P53" i="1"/>
  <c r="N53" i="1"/>
  <c r="R53" i="1"/>
  <c r="K53" i="1"/>
  <c r="L53" i="1"/>
  <c r="J310" i="1"/>
  <c r="N310" i="1"/>
  <c r="L310" i="1"/>
  <c r="M310" i="1"/>
  <c r="O310" i="1"/>
  <c r="A310" i="1"/>
  <c r="P310" i="1"/>
  <c r="Q310" i="1"/>
  <c r="R310" i="1"/>
  <c r="L3038" i="1"/>
  <c r="R3038" i="1"/>
  <c r="N3038" i="1"/>
  <c r="O3038" i="1"/>
  <c r="K3038" i="1"/>
  <c r="Q3038" i="1"/>
  <c r="O72" i="1"/>
  <c r="Q29" i="1"/>
  <c r="N507" i="1"/>
  <c r="Q507" i="1"/>
  <c r="K507" i="1"/>
  <c r="L507" i="1"/>
  <c r="J217" i="1"/>
  <c r="Q217" i="1"/>
  <c r="K217" i="1"/>
  <c r="N217" i="1"/>
  <c r="A217" i="1"/>
  <c r="O217" i="1"/>
  <c r="K359" i="1"/>
  <c r="M359" i="1"/>
  <c r="Q359" i="1"/>
  <c r="J359" i="1"/>
  <c r="A13" i="1"/>
  <c r="B13" i="1"/>
  <c r="L37" i="1"/>
  <c r="M37" i="1"/>
  <c r="B37" i="1"/>
  <c r="J37" i="1"/>
  <c r="A37" i="1"/>
  <c r="O37" i="1"/>
  <c r="P37" i="1"/>
  <c r="Q37" i="1"/>
  <c r="K37" i="1"/>
  <c r="N37" i="1"/>
  <c r="R37" i="1"/>
  <c r="L208" i="1"/>
  <c r="J208" i="1"/>
  <c r="K208" i="1"/>
  <c r="N208" i="1"/>
  <c r="O208" i="1"/>
  <c r="P208" i="1"/>
  <c r="Q208" i="1"/>
  <c r="R208" i="1"/>
  <c r="A208" i="1"/>
  <c r="J3009" i="1"/>
  <c r="K3009" i="1"/>
  <c r="M3009" i="1"/>
  <c r="L3009" i="1"/>
  <c r="O3009" i="1"/>
  <c r="P3009" i="1"/>
  <c r="L359" i="1"/>
  <c r="R217" i="1"/>
  <c r="P507" i="1"/>
  <c r="L72" i="1"/>
  <c r="N3009" i="1"/>
  <c r="N223" i="1"/>
  <c r="J223" i="1"/>
  <c r="M223" i="1"/>
  <c r="Q223" i="1"/>
  <c r="A223" i="1"/>
  <c r="O223" i="1"/>
  <c r="R223" i="1"/>
  <c r="K223" i="1"/>
  <c r="P223" i="1"/>
  <c r="K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8" i="1"/>
  <c r="N318" i="1"/>
  <c r="L318" i="1"/>
  <c r="K318" i="1"/>
  <c r="M318" i="1"/>
  <c r="O318" i="1"/>
  <c r="P318" i="1"/>
  <c r="Q318" i="1"/>
  <c r="J318" i="1"/>
  <c r="R2999" i="1"/>
  <c r="Q2999" i="1"/>
  <c r="K2999" i="1"/>
  <c r="M2999" i="1"/>
  <c r="O2999" i="1"/>
  <c r="N2999" i="1"/>
  <c r="R359" i="1"/>
  <c r="M507" i="1"/>
  <c r="K72" i="1"/>
  <c r="O64" i="1"/>
  <c r="A72" i="1"/>
  <c r="L2999" i="1"/>
  <c r="J3038" i="1"/>
  <c r="Q204" i="1"/>
  <c r="L64" i="1"/>
  <c r="O359" i="1"/>
  <c r="J507" i="1"/>
  <c r="P2999" i="1"/>
  <c r="P3038" i="1"/>
  <c r="M208" i="1"/>
  <c r="J2999" i="1"/>
  <c r="M3038" i="1"/>
  <c r="R318" i="1"/>
  <c r="A359" i="1"/>
  <c r="A507" i="1"/>
  <c r="Q264" i="1"/>
  <c r="B61" i="1"/>
  <c r="P217" i="1"/>
  <c r="R72" i="1"/>
  <c r="A264" i="1"/>
  <c r="K310" i="1"/>
  <c r="A53" i="1"/>
  <c r="J360" i="1"/>
  <c r="K251" i="1"/>
  <c r="J219" i="1"/>
  <c r="N3001" i="1"/>
  <c r="P3011" i="1"/>
  <c r="Q3040" i="1"/>
  <c r="J3040" i="1"/>
  <c r="P362" i="1"/>
  <c r="Q253" i="1"/>
  <c r="M216" i="1"/>
  <c r="P68" i="1"/>
  <c r="P70" i="1"/>
  <c r="M257" i="1"/>
  <c r="O225" i="1"/>
  <c r="L249" i="1"/>
  <c r="P3005" i="1"/>
  <c r="B19" i="1"/>
  <c r="J227" i="1"/>
  <c r="Q360" i="1"/>
  <c r="O251" i="1"/>
  <c r="A251" i="1"/>
  <c r="Q219" i="1"/>
  <c r="P3001" i="1"/>
  <c r="O3011" i="1"/>
  <c r="P3040" i="1"/>
  <c r="O362" i="1"/>
  <c r="M253" i="1"/>
  <c r="A253" i="1"/>
  <c r="L216" i="1"/>
  <c r="O68" i="1"/>
  <c r="O70" i="1"/>
  <c r="M225" i="1"/>
  <c r="O211" i="1"/>
  <c r="O35" i="1"/>
  <c r="N70" i="1"/>
  <c r="K255" i="1"/>
  <c r="R225" i="1"/>
  <c r="L263" i="1"/>
  <c r="N211" i="1"/>
  <c r="L35" i="1"/>
  <c r="Q158" i="1"/>
  <c r="N506" i="1"/>
  <c r="P506" i="1"/>
  <c r="J506" i="1"/>
  <c r="M506" i="1"/>
  <c r="L506" i="1"/>
  <c r="K150" i="1"/>
  <c r="B150" i="1"/>
  <c r="P150" i="1"/>
  <c r="N150" i="1"/>
  <c r="O150" i="1"/>
  <c r="R150" i="1"/>
  <c r="A150" i="1"/>
  <c r="R249" i="1"/>
  <c r="Q249" i="1"/>
  <c r="M249" i="1"/>
  <c r="N249" i="1"/>
  <c r="P249" i="1"/>
  <c r="J249" i="1"/>
  <c r="A363" i="1"/>
  <c r="O363" i="1"/>
  <c r="Q363" i="1"/>
  <c r="N363" i="1"/>
  <c r="J363" i="1"/>
  <c r="L363" i="1"/>
  <c r="K3035" i="1"/>
  <c r="O3035" i="1"/>
  <c r="Q3035" i="1"/>
  <c r="L3035" i="1"/>
  <c r="N3035" i="1"/>
  <c r="J3035" i="1"/>
  <c r="R3005" i="1"/>
  <c r="O3005" i="1"/>
  <c r="Q3005" i="1"/>
  <c r="N3005" i="1"/>
  <c r="L3005" i="1"/>
  <c r="J2995" i="1"/>
  <c r="P2995" i="1"/>
  <c r="R2995" i="1"/>
  <c r="K2995" i="1"/>
  <c r="O2995" i="1"/>
  <c r="R255" i="1"/>
  <c r="J263" i="1"/>
  <c r="O372" i="1"/>
  <c r="L211" i="1"/>
  <c r="K35" i="1"/>
  <c r="L227" i="1"/>
  <c r="Q227" i="1"/>
  <c r="N227" i="1"/>
  <c r="O227" i="1"/>
  <c r="R227" i="1"/>
  <c r="M227" i="1"/>
  <c r="P227" i="1"/>
  <c r="A368" i="1"/>
  <c r="Q368" i="1"/>
  <c r="K368"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034" i="1"/>
  <c r="L3034" i="1"/>
  <c r="M3034" i="1"/>
  <c r="N3034" i="1"/>
  <c r="K3034" i="1"/>
  <c r="R3004" i="1"/>
  <c r="Q3004" i="1"/>
  <c r="M3004" i="1"/>
  <c r="P3004" i="1"/>
  <c r="L3004" i="1"/>
  <c r="K3004" i="1"/>
  <c r="N3004" i="1"/>
  <c r="N2994" i="1"/>
  <c r="O2994" i="1"/>
  <c r="P2994" i="1"/>
  <c r="R2994" i="1"/>
  <c r="L2994" i="1"/>
  <c r="Q2994" i="1"/>
  <c r="M360" i="1"/>
  <c r="N360" i="1"/>
  <c r="L251" i="1"/>
  <c r="M219" i="1"/>
  <c r="A219" i="1"/>
  <c r="R3001" i="1"/>
  <c r="L3011" i="1"/>
  <c r="M3040" i="1"/>
  <c r="K362" i="1"/>
  <c r="L362" i="1"/>
  <c r="R253" i="1"/>
  <c r="Q216" i="1"/>
  <c r="R68" i="1"/>
  <c r="K363" i="1"/>
  <c r="Q150" i="1"/>
  <c r="R506" i="1"/>
  <c r="Q2995" i="1"/>
  <c r="N259" i="1"/>
  <c r="L203" i="1"/>
  <c r="O3034"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2" i="1"/>
  <c r="A372" i="1"/>
  <c r="Q372" i="1"/>
  <c r="R372" i="1"/>
  <c r="K372" i="1"/>
  <c r="P372" i="1"/>
  <c r="L316" i="1"/>
  <c r="K316" i="1"/>
  <c r="P316" i="1"/>
  <c r="J316" i="1"/>
  <c r="N316" i="1"/>
  <c r="O316" i="1"/>
  <c r="M263" i="1"/>
  <c r="P263" i="1"/>
  <c r="Q263" i="1"/>
  <c r="R263" i="1"/>
  <c r="K263" i="1"/>
  <c r="N263" i="1"/>
  <c r="O263" i="1"/>
  <c r="O596" i="1"/>
  <c r="Q596" i="1"/>
  <c r="R596" i="1"/>
  <c r="P588" i="1"/>
  <c r="A588" i="1"/>
  <c r="O588" i="1"/>
  <c r="L588" i="1"/>
  <c r="K360" i="1"/>
  <c r="J3011" i="1"/>
  <c r="J362" i="1"/>
  <c r="K68" i="1"/>
  <c r="J70" i="1"/>
  <c r="Q257" i="1"/>
  <c r="A255" i="1"/>
  <c r="K249" i="1"/>
  <c r="A506" i="1"/>
  <c r="L2995" i="1"/>
  <c r="R3035" i="1"/>
  <c r="J372" i="1"/>
  <c r="O51" i="1"/>
  <c r="M19" i="1"/>
  <c r="A259" i="1"/>
  <c r="R41" i="1"/>
  <c r="P3034" i="1"/>
  <c r="R43" i="1"/>
  <c r="R368" i="1"/>
  <c r="J247" i="1"/>
  <c r="J229" i="1"/>
  <c r="Q229" i="1"/>
  <c r="A229" i="1"/>
  <c r="N229" i="1"/>
  <c r="A393"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1" i="1"/>
  <c r="Q361"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041" i="1"/>
  <c r="N3041" i="1"/>
  <c r="O3041" i="1"/>
  <c r="Q3041" i="1"/>
  <c r="P3041" i="1"/>
  <c r="J3041" i="1"/>
  <c r="R3041" i="1"/>
  <c r="K3041" i="1"/>
  <c r="P3008" i="1"/>
  <c r="Q3008" i="1"/>
  <c r="J3008" i="1"/>
  <c r="R3008" i="1"/>
  <c r="K3008" i="1"/>
  <c r="L3008" i="1"/>
  <c r="N3008" i="1"/>
  <c r="M3008" i="1"/>
  <c r="K610" i="1"/>
  <c r="P610" i="1"/>
  <c r="Q610" i="1"/>
  <c r="J610" i="1"/>
  <c r="R610" i="1"/>
  <c r="L610" i="1"/>
  <c r="L323" i="1"/>
  <c r="O315" i="1"/>
  <c r="R371" i="1"/>
  <c r="K371" i="1"/>
  <c r="Q202" i="1"/>
  <c r="Q212" i="1"/>
  <c r="Q58" i="1"/>
  <c r="M50" i="1"/>
  <c r="M42" i="1"/>
  <c r="A42" i="1"/>
  <c r="J34" i="1"/>
  <c r="L26" i="1"/>
  <c r="R18" i="1"/>
  <c r="J258" i="1"/>
  <c r="O3008" i="1"/>
  <c r="R323" i="1"/>
  <c r="M315" i="1"/>
  <c r="Q371" i="1"/>
  <c r="A371" i="1"/>
  <c r="O202" i="1"/>
  <c r="N212" i="1"/>
  <c r="A212" i="1"/>
  <c r="R58" i="1"/>
  <c r="L50" i="1"/>
  <c r="P42" i="1"/>
  <c r="M34" i="1"/>
  <c r="A34" i="1"/>
  <c r="B26" i="1"/>
  <c r="Q18" i="1"/>
  <c r="L3041" i="1"/>
  <c r="N163" i="1"/>
  <c r="K226" i="1"/>
  <c r="Q323" i="1"/>
  <c r="A323" i="1"/>
  <c r="L315" i="1"/>
  <c r="P371" i="1"/>
  <c r="M202" i="1"/>
  <c r="M212" i="1"/>
  <c r="J58" i="1"/>
  <c r="K50" i="1"/>
  <c r="Q42" i="1"/>
  <c r="P34" i="1"/>
  <c r="N26" i="1"/>
  <c r="A26" i="1"/>
  <c r="P18" i="1"/>
  <c r="J315"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7" i="1"/>
  <c r="J367" i="1"/>
  <c r="R367" i="1"/>
  <c r="K367" i="1"/>
  <c r="L367" i="1"/>
  <c r="A367" i="1"/>
  <c r="M367" i="1"/>
  <c r="N367" i="1"/>
  <c r="O367" i="1"/>
  <c r="A202" i="1"/>
  <c r="N202" i="1"/>
  <c r="N2998" i="1"/>
  <c r="P2998" i="1"/>
  <c r="O2998" i="1"/>
  <c r="K2998" i="1"/>
  <c r="Q2998" i="1"/>
  <c r="J2998" i="1"/>
  <c r="R2998" i="1"/>
  <c r="L2998"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4" i="1"/>
  <c r="J368" i="1"/>
  <c r="R171" i="1"/>
  <c r="J383"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7" i="1"/>
  <c r="P247" i="1"/>
  <c r="K153" i="1"/>
  <c r="K206" i="1"/>
  <c r="A390" i="1"/>
  <c r="L2993" i="1"/>
  <c r="R229" i="1"/>
  <c r="K407" i="1"/>
  <c r="Q364" i="1"/>
  <c r="A247" i="1"/>
  <c r="P593" i="1"/>
  <c r="J593" i="1"/>
  <c r="O364" i="1"/>
  <c r="L261" i="1"/>
  <c r="M15" i="1"/>
  <c r="R218" i="1"/>
  <c r="L218" i="1"/>
  <c r="R20" i="1"/>
  <c r="B20" i="1"/>
  <c r="L20" i="1"/>
  <c r="A52" i="1"/>
  <c r="R52" i="1"/>
  <c r="N52" i="1"/>
  <c r="K373" i="1"/>
  <c r="P373" i="1"/>
  <c r="P631" i="1"/>
  <c r="A631" i="1"/>
  <c r="P615" i="1"/>
  <c r="J615" i="1"/>
  <c r="R615" i="1"/>
  <c r="K615" i="1"/>
  <c r="N155" i="1"/>
  <c r="K155" i="1"/>
  <c r="M155" i="1"/>
  <c r="J155" i="1"/>
  <c r="A364" i="1"/>
  <c r="R364" i="1"/>
  <c r="B74" i="1"/>
  <c r="P74" i="1"/>
  <c r="R479" i="1"/>
  <c r="P479" i="1"/>
  <c r="Q407" i="1"/>
  <c r="P407" i="1"/>
  <c r="J407" i="1"/>
  <c r="L15" i="1"/>
  <c r="J15" i="1"/>
  <c r="A206" i="1"/>
  <c r="P165" i="1"/>
  <c r="Q594" i="1"/>
  <c r="M594" i="1"/>
  <c r="A594" i="1"/>
  <c r="K586" i="1"/>
  <c r="J586" i="1"/>
  <c r="L586" i="1"/>
  <c r="M586" i="1"/>
  <c r="O614" i="1"/>
  <c r="B168" i="1"/>
  <c r="R168" i="1"/>
  <c r="O622" i="1"/>
  <c r="J622" i="1"/>
  <c r="N168" i="1"/>
  <c r="P169" i="1"/>
  <c r="O169" i="1"/>
  <c r="A396" i="1"/>
  <c r="A388"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8" i="1"/>
  <c r="P270" i="1"/>
  <c r="J57" i="1"/>
  <c r="K33" i="1"/>
  <c r="P49" i="1"/>
  <c r="M369" i="1"/>
  <c r="K173" i="1"/>
  <c r="M169" i="1"/>
  <c r="R170" i="1"/>
  <c r="A168" i="1"/>
  <c r="R595" i="1"/>
  <c r="Q605" i="1"/>
  <c r="L613" i="1"/>
  <c r="R629" i="1"/>
  <c r="O368" i="1"/>
  <c r="N270" i="1"/>
  <c r="L57" i="1"/>
  <c r="A33" i="1"/>
  <c r="P455" i="1"/>
  <c r="N49" i="1"/>
  <c r="A369"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3" i="1"/>
  <c r="K596" i="1"/>
  <c r="J597" i="1"/>
  <c r="K589" i="1"/>
  <c r="A603" i="1"/>
  <c r="N619" i="1"/>
  <c r="J576" i="1"/>
  <c r="P597" i="1"/>
  <c r="Q589" i="1"/>
  <c r="J627" i="1"/>
  <c r="P573" i="1"/>
  <c r="M573" i="1"/>
  <c r="M565" i="1"/>
  <c r="A565" i="1"/>
  <c r="J565" i="1"/>
  <c r="O578" i="1"/>
  <c r="M579" i="1"/>
  <c r="J579" i="1"/>
  <c r="K563" i="1"/>
  <c r="Q562" i="1"/>
  <c r="J570" i="1"/>
  <c r="R578" i="1"/>
  <c r="J563" i="1"/>
  <c r="O507" i="1"/>
  <c r="O506" i="1"/>
  <c r="F69" i="8"/>
  <c r="F64" i="8"/>
  <c r="F72" i="8"/>
  <c r="F67" i="8"/>
  <c r="F168" i="8"/>
  <c r="F23" i="8"/>
  <c r="F214" i="8"/>
  <c r="F173" i="8"/>
  <c r="F176" i="8"/>
  <c r="F94" i="8"/>
  <c r="F26" i="8"/>
  <c r="F70" i="8"/>
  <c r="F96" i="8"/>
  <c r="F68" i="8"/>
  <c r="F98" i="8"/>
  <c r="F76" i="8"/>
  <c r="F66" i="8"/>
  <c r="B43" i="1"/>
  <c r="O153" i="1"/>
  <c r="K49" i="1"/>
  <c r="P369" i="1"/>
  <c r="O252" i="1"/>
  <c r="R252" i="1"/>
  <c r="J361" i="1"/>
  <c r="O361" i="1"/>
  <c r="A258" i="1"/>
  <c r="Q258" i="1"/>
  <c r="B163" i="1"/>
  <c r="O163" i="1"/>
  <c r="B69" i="1"/>
  <c r="K69" i="1"/>
  <c r="P159" i="1"/>
  <c r="M159" i="1"/>
  <c r="O250" i="1"/>
  <c r="M27" i="1"/>
  <c r="J27" i="1"/>
  <c r="B51" i="1"/>
  <c r="L51" i="1"/>
  <c r="K59" i="1"/>
  <c r="J59" i="1"/>
  <c r="O214" i="1"/>
  <c r="L214" i="1"/>
  <c r="M316" i="1"/>
  <c r="A316" i="1"/>
  <c r="Q316" i="1"/>
  <c r="J2994" i="1"/>
  <c r="L36" i="1"/>
  <c r="Q36" i="1"/>
  <c r="J60" i="1"/>
  <c r="P60" i="1"/>
  <c r="A317" i="1"/>
  <c r="K317" i="1"/>
  <c r="P231" i="1"/>
  <c r="L231" i="1"/>
  <c r="N231" i="1"/>
  <c r="R455" i="1"/>
  <c r="Q455" i="1"/>
  <c r="A455" i="1"/>
  <c r="L370" i="1"/>
  <c r="K370" i="1"/>
  <c r="J370" i="1"/>
  <c r="O218" i="1"/>
  <c r="L223" i="1"/>
  <c r="K2994" i="1"/>
  <c r="J3004" i="1"/>
  <c r="Q3034" i="1"/>
  <c r="K308" i="1"/>
  <c r="K209" i="1"/>
  <c r="P52" i="1"/>
  <c r="P20" i="1"/>
  <c r="R158" i="1"/>
  <c r="B158" i="1"/>
  <c r="Q214" i="1"/>
  <c r="O59" i="1"/>
  <c r="L43" i="1"/>
  <c r="N27" i="1"/>
  <c r="L368" i="1"/>
  <c r="R153" i="1"/>
  <c r="N15" i="1"/>
  <c r="O370" i="1"/>
  <c r="O231" i="1"/>
  <c r="P214" i="1"/>
  <c r="P59" i="1"/>
  <c r="P43" i="1"/>
  <c r="P27" i="1"/>
  <c r="N247" i="1"/>
  <c r="Q247" i="1"/>
  <c r="N364" i="1"/>
  <c r="M364" i="1"/>
  <c r="L229" i="1"/>
  <c r="Q261" i="1"/>
  <c r="J261" i="1"/>
  <c r="A74" i="1"/>
  <c r="O74" i="1"/>
  <c r="B31" i="1"/>
  <c r="K31" i="1"/>
  <c r="L31" i="1"/>
  <c r="L47" i="1"/>
  <c r="A47" i="1"/>
  <c r="Q47" i="1"/>
  <c r="P206" i="1"/>
  <c r="L206" i="1"/>
  <c r="B153" i="1"/>
  <c r="M153" i="1"/>
  <c r="K2993" i="1"/>
  <c r="M214" i="1"/>
  <c r="Q59" i="1"/>
  <c r="J43" i="1"/>
  <c r="K27" i="1"/>
  <c r="O455" i="1"/>
  <c r="K369" i="1"/>
  <c r="N368" i="1"/>
  <c r="M368" i="1"/>
  <c r="L33" i="1"/>
  <c r="M33" i="1"/>
  <c r="Q49" i="1"/>
  <c r="L49" i="1"/>
  <c r="A57" i="1"/>
  <c r="O57" i="1"/>
  <c r="K57" i="1"/>
  <c r="N203" i="1"/>
  <c r="O270" i="1"/>
  <c r="A270" i="1"/>
  <c r="P172" i="1"/>
  <c r="L166" i="1"/>
  <c r="P166" i="1"/>
  <c r="P164" i="1"/>
  <c r="A394" i="1"/>
  <c r="Q164" i="1"/>
  <c r="M164" i="1"/>
  <c r="J164" i="1"/>
  <c r="R164" i="1"/>
  <c r="K164" i="1"/>
  <c r="O164" i="1"/>
  <c r="J172" i="1"/>
  <c r="L172" i="1"/>
  <c r="M172" i="1"/>
  <c r="N172" i="1"/>
  <c r="O172" i="1"/>
  <c r="J173" i="1"/>
  <c r="Q171" i="1"/>
  <c r="J169" i="1"/>
  <c r="J165" i="1"/>
  <c r="L170" i="1"/>
  <c r="O168" i="1"/>
  <c r="A383" i="1"/>
  <c r="A397" i="1"/>
  <c r="A385" i="1"/>
  <c r="M587" i="1"/>
  <c r="M595" i="1"/>
  <c r="A595" i="1"/>
  <c r="N598" i="1"/>
  <c r="N591" i="1"/>
  <c r="L603" i="1"/>
  <c r="M611" i="1"/>
  <c r="A611" i="1"/>
  <c r="O627" i="1"/>
  <c r="A627" i="1"/>
  <c r="P607" i="1"/>
  <c r="L623" i="1"/>
  <c r="O608" i="1"/>
  <c r="O173" i="1"/>
  <c r="Q169" i="1"/>
  <c r="B165" i="1"/>
  <c r="A387"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5"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7" i="1"/>
  <c r="P308" i="1"/>
  <c r="Q308" i="1"/>
  <c r="R373" i="1"/>
  <c r="M209" i="1"/>
  <c r="O210" i="1"/>
  <c r="O60" i="1"/>
  <c r="K52" i="1"/>
  <c r="M44" i="1"/>
  <c r="P44" i="1"/>
  <c r="R36" i="1"/>
  <c r="O28" i="1"/>
  <c r="A28" i="1"/>
  <c r="O20" i="1"/>
  <c r="R261" i="1"/>
  <c r="A261" i="1"/>
  <c r="R250" i="1"/>
  <c r="A250" i="1"/>
  <c r="N206" i="1"/>
  <c r="N31" i="1"/>
  <c r="P15" i="1"/>
  <c r="M479" i="1"/>
  <c r="J455" i="1"/>
  <c r="M47" i="1"/>
  <c r="Q369" i="1"/>
  <c r="J231" i="1"/>
  <c r="M361" i="1"/>
  <c r="L361" i="1"/>
  <c r="P218" i="1"/>
  <c r="Q218" i="1"/>
  <c r="L317" i="1"/>
  <c r="O308" i="1"/>
  <c r="J373" i="1"/>
  <c r="L209" i="1"/>
  <c r="N210" i="1"/>
  <c r="A210" i="1"/>
  <c r="Q60" i="1"/>
  <c r="O52" i="1"/>
  <c r="K44" i="1"/>
  <c r="B44" i="1"/>
  <c r="J36" i="1"/>
  <c r="J28" i="1"/>
  <c r="K20" i="1"/>
  <c r="N20" i="1"/>
  <c r="P261" i="1"/>
  <c r="L250" i="1"/>
  <c r="M31" i="1"/>
  <c r="O15" i="1"/>
  <c r="L479" i="1"/>
  <c r="P47" i="1"/>
  <c r="B47" i="1"/>
  <c r="Q231" i="1"/>
  <c r="Q43" i="1"/>
  <c r="O43" i="1"/>
  <c r="N218" i="1"/>
  <c r="A218" i="1"/>
  <c r="R317" i="1"/>
  <c r="M308" i="1"/>
  <c r="O373" i="1"/>
  <c r="R209" i="1"/>
  <c r="L210" i="1"/>
  <c r="R60" i="1"/>
  <c r="B60" i="1"/>
  <c r="J52" i="1"/>
  <c r="N44" i="1"/>
  <c r="M36" i="1"/>
  <c r="P36" i="1"/>
  <c r="M28" i="1"/>
  <c r="Q20" i="1"/>
  <c r="A20" i="1"/>
  <c r="N250" i="1"/>
  <c r="A370" i="1"/>
  <c r="R370" i="1"/>
  <c r="M218" i="1"/>
  <c r="J317" i="1"/>
  <c r="L308" i="1"/>
  <c r="N373" i="1"/>
  <c r="A373" i="1"/>
  <c r="Q209" i="1"/>
  <c r="J209" i="1"/>
  <c r="K210" i="1"/>
  <c r="M60" i="1"/>
  <c r="A60" i="1"/>
  <c r="Q52" i="1"/>
  <c r="O44" i="1"/>
  <c r="N36" i="1"/>
  <c r="B36" i="1"/>
  <c r="L28" i="1"/>
  <c r="M20" i="1"/>
  <c r="J364" i="1"/>
  <c r="M261" i="1"/>
  <c r="M250" i="1"/>
  <c r="R206" i="1"/>
  <c r="O31" i="1"/>
  <c r="K15" i="1"/>
  <c r="Q479" i="1"/>
  <c r="P370" i="1"/>
  <c r="N455" i="1"/>
  <c r="N361" i="1"/>
  <c r="K47" i="1"/>
  <c r="L369" i="1"/>
  <c r="M231" i="1"/>
  <c r="A155" i="1"/>
  <c r="O155" i="1"/>
  <c r="K250" i="1"/>
  <c r="L247" i="1"/>
  <c r="O247" i="1"/>
  <c r="A31" i="1"/>
  <c r="Q31" i="1"/>
  <c r="K218" i="1"/>
  <c r="O317" i="1"/>
  <c r="R308" i="1"/>
  <c r="L373" i="1"/>
  <c r="O209" i="1"/>
  <c r="A209" i="1"/>
  <c r="J210" i="1"/>
  <c r="K60" i="1"/>
  <c r="M52" i="1"/>
  <c r="B52" i="1"/>
  <c r="J44" i="1"/>
  <c r="O36" i="1"/>
  <c r="Q28" i="1"/>
  <c r="N28" i="1"/>
  <c r="J20" i="1"/>
  <c r="P364" i="1"/>
  <c r="K261" i="1"/>
  <c r="Q250" i="1"/>
  <c r="Q206" i="1"/>
  <c r="J31" i="1"/>
  <c r="Q15" i="1"/>
  <c r="A15" i="1"/>
  <c r="O479" i="1"/>
  <c r="N370" i="1"/>
  <c r="M455" i="1"/>
  <c r="K361" i="1"/>
  <c r="A361" i="1"/>
  <c r="O47" i="1"/>
  <c r="R369" i="1"/>
  <c r="K231" i="1"/>
  <c r="J153" i="1"/>
  <c r="Q153" i="1"/>
  <c r="N317" i="1"/>
  <c r="P210" i="1"/>
  <c r="L52" i="1"/>
  <c r="R28" i="1"/>
  <c r="N153" i="1"/>
  <c r="O261" i="1"/>
  <c r="J250" i="1"/>
  <c r="O206" i="1"/>
  <c r="P31" i="1"/>
  <c r="R15" i="1"/>
  <c r="N479" i="1"/>
  <c r="A479" i="1"/>
  <c r="M370" i="1"/>
  <c r="L455" i="1"/>
  <c r="R361" i="1"/>
  <c r="N47" i="1"/>
  <c r="R155" i="1"/>
  <c r="J369" i="1"/>
  <c r="R231" i="1"/>
  <c r="A231" i="1"/>
  <c r="M166" i="1"/>
  <c r="M171" i="1"/>
  <c r="R169" i="1"/>
  <c r="L164" i="1"/>
  <c r="N164" i="1"/>
  <c r="R172" i="1"/>
  <c r="K172" i="1"/>
  <c r="A398" i="1"/>
  <c r="M592" i="1"/>
  <c r="O593" i="1"/>
  <c r="M609" i="1"/>
  <c r="Q633" i="1"/>
  <c r="K165" i="1"/>
  <c r="M165" i="1"/>
  <c r="Q165" i="1"/>
  <c r="A173" i="1"/>
  <c r="P173" i="1"/>
  <c r="B173" i="1"/>
  <c r="R173" i="1"/>
  <c r="A389"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2" i="1"/>
  <c r="R601" i="1"/>
  <c r="L625" i="1"/>
  <c r="N166" i="1"/>
  <c r="J171" i="1"/>
  <c r="L171" i="1"/>
  <c r="N383" i="1"/>
  <c r="O383" i="1"/>
  <c r="K383" i="1"/>
  <c r="M383" i="1"/>
  <c r="L383" i="1"/>
  <c r="A391"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O2539" i="1" l="1"/>
  <c r="O2536" i="1"/>
  <c r="O2535" i="1"/>
  <c r="O2537" i="1"/>
  <c r="A122" i="13"/>
  <c r="A111" i="13" s="1"/>
  <c r="J695" i="15"/>
  <c r="B689" i="15"/>
  <c r="I688" i="15"/>
  <c r="I689" i="15"/>
  <c r="I693" i="15" s="1"/>
  <c r="E689" i="15"/>
  <c r="E678" i="15"/>
  <c r="E688" i="15" s="1"/>
  <c r="F689" i="15"/>
  <c r="F678" i="15"/>
  <c r="F688" i="15" s="1"/>
  <c r="C678" i="15"/>
  <c r="C688" i="15" s="1"/>
  <c r="C689" i="15"/>
  <c r="D678" i="15"/>
  <c r="D688" i="15" s="1"/>
  <c r="D689" i="15"/>
  <c r="G678" i="15"/>
  <c r="G688" i="15" s="1"/>
  <c r="G689" i="15"/>
  <c r="B712" i="15"/>
  <c r="B710" i="15"/>
  <c r="J694" i="15"/>
  <c r="J696" i="15"/>
  <c r="B711" i="15"/>
  <c r="J688" i="15" l="1"/>
  <c r="B704" i="15"/>
  <c r="B700" i="15"/>
  <c r="B699" i="15"/>
  <c r="J689" i="15"/>
  <c r="B703" i="15"/>
  <c r="J693" i="15"/>
  <c r="B709" i="15"/>
  <c r="B1952" i="1"/>
  <c r="A1952" i="1"/>
  <c r="J1952" i="1"/>
  <c r="L1952" i="1"/>
  <c r="M1952" i="1"/>
  <c r="N1952" i="1"/>
  <c r="P1952" i="1"/>
  <c r="Q1952" i="1"/>
  <c r="R1952" i="1"/>
  <c r="K1952" i="1"/>
  <c r="O195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4"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4"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4"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1"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119"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2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9"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9"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30"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39"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44"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5"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6"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8"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49"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0"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1"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6"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7"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8"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59"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59"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<sst xmlns="http://schemas.openxmlformats.org/spreadsheetml/2006/main" count="24648" uniqueCount="4221">
  <si>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</si>
  <si>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</si>
  <si>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</si>
  <si>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</si>
  <si>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</si>
  <si>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</si>
  <si>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</si>
  <si>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</si>
  <si>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</si>
  <si>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</si>
  <si>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</si>
  <si>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</si>
  <si>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</si>
  <si>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</si>
  <si>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</si>
  <si>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</si>
  <si>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</si>
  <si>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</si>
  <si>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</si>
  <si>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</si>
  <si>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</si>
  <si>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</si>
  <si>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</si>
  <si>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</si>
  <si>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</si>
  <si>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</si>
  <si>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</si>
  <si>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</si>
  <si>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</si>
  <si>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</si>
  <si>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</si>
  <si>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</si>
  <si>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</si>
  <si>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</si>
  <si>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</si>
  <si>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</si>
  <si>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</si>
  <si>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</si>
  <si>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</si>
  <si>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</si>
  <si>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</si>
  <si>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</si>
  <si>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</si>
  <si>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</si>
  <si>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</si>
  <si>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</si>
  <si>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</si>
  <si>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</si>
  <si>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</si>
  <si>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</si>
  <si>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</si>
  <si>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</si>
  <si>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</si>
  <si>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</si>
  <si>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</si>
  <si>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</si>
  <si>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</si>
  <si>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</si>
  <si>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</si>
  <si>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</si>
  <si>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</si>
  <si>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</si>
  <si>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</si>
  <si>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</si>
  <si>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</si>
  <si>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</si>
  <si>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</si>
  <si>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</si>
  <si>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</si>
  <si>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</si>
  <si>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</si>
  <si>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</si>
  <si>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</si>
  <si>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</si>
  <si>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</si>
  <si>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</si>
  <si>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</si>
  <si>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</si>
  <si>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</si>
  <si>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</si>
  <si>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</si>
  <si>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</si>
  <si>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</si>
  <si>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</si>
  <si>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</si>
  <si>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</si>
  <si>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</si>
  <si>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</si>
  <si>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</si>
  <si>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</si>
  <si>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</si>
  <si>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</si>
  <si>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</si>
  <si>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</si>
  <si>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</si>
  <si>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</si>
  <si>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</si>
  <si>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</si>
  <si>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</si>
  <si>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</si>
  <si>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</si>
  <si>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</si>
  <si>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</si>
  <si>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</si>
  <si>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</si>
  <si>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</si>
  <si>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</si>
  <si>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</si>
  <si>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</si>
  <si>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</si>
  <si>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</si>
  <si>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</si>
  <si>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</si>
  <si>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</si>
  <si>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</si>
  <si>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</si>
  <si>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</si>
  <si>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</si>
  <si>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</si>
  <si>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</si>
  <si>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</si>
  <si>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</si>
  <si>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</si>
  <si>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</si>
  <si>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</si>
  <si>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</si>
  <si>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</si>
  <si>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</si>
  <si>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</si>
  <si>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</si>
  <si>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</si>
  <si>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</si>
  <si>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</si>
  <si>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</si>
  <si>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</si>
  <si>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</si>
  <si>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</si>
  <si>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</si>
  <si>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</si>
  <si>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</si>
  <si>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</si>
  <si>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</si>
  <si>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</si>
  <si>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</si>
  <si>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</si>
  <si>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</si>
  <si>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</si>
  <si>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</si>
  <si>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</si>
  <si>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</si>
  <si>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</si>
  <si>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</si>
  <si>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</si>
  <si>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</si>
  <si>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</si>
  <si>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</si>
  <si>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</si>
  <si>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</si>
  <si>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</si>
  <si>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</si>
  <si>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</si>
  <si>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</si>
  <si>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</si>
  <si>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</si>
  <si>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</si>
  <si>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</si>
  <si>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</si>
  <si>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</si>
  <si>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</si>
  <si>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</si>
  <si>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</si>
  <si>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</si>
  <si>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</si>
  <si>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</si>
  <si>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</si>
  <si>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</si>
  <si>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</si>
  <si>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</si>
  <si>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</si>
  <si>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</si>
  <si>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</si>
  <si>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</si>
  <si>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</si>
  <si>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</si>
  <si>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</si>
  <si>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</si>
  <si>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</si>
  <si>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</si>
  <si>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</si>
  <si>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</si>
  <si>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</si>
  <si>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</si>
  <si>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</si>
  <si>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</si>
  <si>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</si>
  <si>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</si>
  <si>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</si>
  <si>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</si>
  <si>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</si>
  <si>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</si>
  <si>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</si>
  <si>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</si>
  <si>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</si>
  <si>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</si>
  <si>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</si>
  <si>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</si>
  <si>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</si>
  <si>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</si>
  <si>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</si>
  <si>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</si>
  <si>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</si>
  <si>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</si>
  <si>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</si>
  <si>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</si>
  <si>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</si>
  <si>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</si>
  <si>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</si>
  <si>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</si>
  <si>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</si>
  <si>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</si>
  <si>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</si>
  <si>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</si>
  <si>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</si>
  <si>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</si>
  <si>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</si>
  <si>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</si>
  <si>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</si>
  <si>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</si>
  <si>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</si>
  <si>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</si>
  <si>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</si>
  <si>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</si>
  <si>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</si>
  <si>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</si>
  <si>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</si>
  <si>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</si>
  <si>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</si>
  <si>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</si>
  <si>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</si>
  <si>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</si>
  <si>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</si>
  <si>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</si>
  <si>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</si>
  <si>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</si>
  <si>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</si>
  <si>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</si>
  <si>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</si>
  <si>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</si>
  <si>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</si>
  <si>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</si>
  <si>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</si>
  <si>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</si>
  <si>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</si>
  <si>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</si>
  <si>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</si>
  <si>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</si>
  <si>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</si>
  <si>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</si>
  <si>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</si>
  <si>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</si>
  <si>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</si>
  <si>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</si>
  <si>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</si>
  <si>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</si>
  <si>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</si>
  <si>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</si>
  <si>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</si>
  <si>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</si>
  <si>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</si>
  <si>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</si>
  <si>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</si>
  <si>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</si>
  <si>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</si>
  <si>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</si>
  <si>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</si>
  <si>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</si>
  <si>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</si>
  <si>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</si>
  <si>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</si>
  <si>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</si>
  <si>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</si>
  <si>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</si>
  <si>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</si>
  <si>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</si>
  <si>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</si>
  <si>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</si>
  <si>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</si>
  <si>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</si>
  <si>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</si>
  <si>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</si>
  <si>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</si>
  <si>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</si>
  <si>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</si>
  <si>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</si>
  <si>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</si>
  <si>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</si>
  <si>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</si>
  <si>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</si>
  <si>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</si>
  <si>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</si>
  <si>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</si>
  <si>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</si>
  <si>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</si>
  <si>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</si>
  <si>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</si>
  <si>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</si>
  <si>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</si>
  <si>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</si>
  <si>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</si>
  <si>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</si>
  <si>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</si>
  <si>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</si>
  <si>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</si>
  <si>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</si>
  <si>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</si>
  <si>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</si>
  <si>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</si>
  <si>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</si>
  <si>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</si>
  <si>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</si>
  <si>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</si>
  <si>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</si>
  <si>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</si>
  <si>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</si>
  <si>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</si>
  <si>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</si>
  <si>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</si>
  <si>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</si>
  <si>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</si>
  <si>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</si>
  <si>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</si>
  <si>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</si>
  <si>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</si>
  <si>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</si>
  <si>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</si>
  <si>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</si>
  <si>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</si>
  <si>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</si>
  <si>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</si>
  <si>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</si>
  <si>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</si>
  <si>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</si>
  <si>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</si>
  <si>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</si>
  <si>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</si>
  <si>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</si>
  <si>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</si>
  <si>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</si>
  <si>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</si>
  <si>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</si>
  <si>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</si>
  <si>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</si>
  <si>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</si>
  <si>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</si>
  <si>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</si>
  <si>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</si>
  <si>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</si>
  <si>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</si>
  <si>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</si>
  <si>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</si>
  <si>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</si>
  <si>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</si>
  <si>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</si>
  <si>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</si>
  <si>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</si>
  <si>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</si>
  <si>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</si>
  <si>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</si>
  <si>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</si>
  <si>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</si>
  <si>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</si>
  <si>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</si>
  <si>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</si>
  <si>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</si>
  <si>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</si>
  <si>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</si>
  <si>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</si>
  <si>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</si>
  <si>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</si>
  <si>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</si>
  <si>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</si>
  <si>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</si>
  <si>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</si>
  <si>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</si>
  <si>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</si>
  <si>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</si>
  <si>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</si>
  <si>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</si>
  <si>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</si>
  <si>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</si>
  <si>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</si>
  <si>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</si>
  <si>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</si>
  <si>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</si>
  <si>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</si>
  <si>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</si>
  <si>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</si>
  <si>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</si>
  <si>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</si>
  <si>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</si>
  <si>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</si>
  <si>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</si>
  <si>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</si>
  <si>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</si>
  <si>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</si>
  <si>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</si>
  <si>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</si>
  <si>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</si>
  <si>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</si>
  <si>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</si>
  <si>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</si>
  <si>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</si>
  <si>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</si>
  <si>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</si>
  <si>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</si>
  <si>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</si>
  <si>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</si>
  <si>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</si>
  <si>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</si>
  <si>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</si>
  <si>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</si>
  <si>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</si>
  <si>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</si>
  <si>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</si>
  <si>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</si>
  <si>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</si>
  <si>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</si>
  <si>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</si>
  <si>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</si>
  <si>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</si>
  <si>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</si>
  <si>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</si>
  <si>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</si>
  <si>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</si>
  <si>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</si>
  <si>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</si>
  <si>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</si>
  <si>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</si>
  <si>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</si>
  <si>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</si>
  <si>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</si>
  <si>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</si>
  <si>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</si>
  <si>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</si>
  <si>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</si>
  <si>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</si>
  <si>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</si>
  <si>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</si>
  <si>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</si>
  <si>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</si>
  <si>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</si>
  <si>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</si>
  <si>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</si>
  <si>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</si>
  <si>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</si>
  <si>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</si>
  <si>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</si>
  <si>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</si>
  <si>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</si>
  <si>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</si>
  <si>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</si>
  <si>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</si>
  <si>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</si>
  <si>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</si>
  <si>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</si>
  <si>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</si>
  <si>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</si>
  <si>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</si>
  <si>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</si>
  <si>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</si>
  <si>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</si>
  <si>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</si>
  <si>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</si>
  <si>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</si>
  <si>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</si>
  <si>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</si>
  <si>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</si>
  <si>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</si>
  <si>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</si>
  <si>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</si>
  <si>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</si>
  <si>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</si>
  <si>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</si>
  <si>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</si>
  <si>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</si>
  <si>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</si>
  <si>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</si>
  <si>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</si>
  <si>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</si>
  <si>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</si>
  <si>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</si>
  <si>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</si>
  <si>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</si>
  <si>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</si>
  <si>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</si>
  <si>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</si>
  <si>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</si>
  <si>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</si>
  <si>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</si>
  <si>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</si>
  <si>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</si>
  <si>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</si>
  <si>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</si>
  <si>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</si>
  <si>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</si>
  <si>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</si>
  <si>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</si>
  <si>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</si>
  <si>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</si>
  <si>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</si>
  <si>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</si>
  <si>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</si>
  <si>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</si>
  <si>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</si>
  <si>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</si>
  <si>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</si>
  <si>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</si>
  <si>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</si>
  <si>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</si>
  <si>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</si>
  <si>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</si>
  <si>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</si>
  <si>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</si>
  <si>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</si>
  <si>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</si>
  <si>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</si>
  <si>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</si>
  <si>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</si>
  <si>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</si>
  <si>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</si>
  <si>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</si>
  <si>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</si>
  <si>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</si>
  <si>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</si>
  <si>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</si>
  <si>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</si>
  <si>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</si>
  <si>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</si>
  <si>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</si>
  <si>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</si>
  <si>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</si>
  <si>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</si>
  <si>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</si>
  <si>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</si>
  <si>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</si>
  <si>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</si>
  <si>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</si>
  <si>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</si>
  <si>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</si>
  <si>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</si>
  <si>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</si>
  <si>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</si>
  <si>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</si>
  <si>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</si>
  <si>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</si>
  <si>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</si>
  <si>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</si>
  <si>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</si>
  <si>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</si>
  <si>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</si>
  <si>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</si>
  <si>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</si>
  <si>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</si>
  <si>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</si>
  <si>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</si>
  <si>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</si>
  <si>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</si>
  <si>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</si>
  <si>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</si>
  <si>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</si>
  <si>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</si>
  <si>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</si>
  <si>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</si>
  <si>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</si>
  <si>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</si>
  <si>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</si>
  <si>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</si>
  <si>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</si>
  <si>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</si>
  <si>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</si>
  <si>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</si>
  <si>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</si>
  <si>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</si>
  <si>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</si>
  <si>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</si>
  <si>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</si>
  <si>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</si>
  <si>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</si>
  <si>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</si>
  <si>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</si>
  <si>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</si>
  <si>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</si>
  <si>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</si>
  <si>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</si>
  <si>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</si>
  <si>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</si>
  <si>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</si>
  <si>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</si>
  <si>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</si>
  <si>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</si>
  <si>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</si>
  <si>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</si>
  <si>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</si>
  <si>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</si>
  <si>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</si>
  <si>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</si>
  <si>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</si>
  <si>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</si>
  <si>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</si>
  <si>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</si>
  <si>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</si>
  <si>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</si>
  <si>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</si>
  <si>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</si>
  <si>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</si>
  <si>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</si>
  <si>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</si>
  <si>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</si>
  <si>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</si>
  <si>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</si>
  <si>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</si>
  <si>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</si>
  <si>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</si>
  <si>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</si>
  <si>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</si>
  <si>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</si>
  <si>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</si>
  <si>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</si>
  <si>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</si>
  <si>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</si>
  <si>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</si>
  <si>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</si>
  <si>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</si>
  <si>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</si>
  <si>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</si>
  <si>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</si>
  <si>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</si>
  <si>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</si>
  <si>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</si>
  <si>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</si>
  <si>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</si>
  <si>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</si>
  <si>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</si>
  <si>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</si>
  <si>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</si>
  <si>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</si>
  <si>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</si>
  <si>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</si>
  <si>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</si>
  <si>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</si>
  <si>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</si>
  <si>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</si>
  <si>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</si>
  <si>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</si>
  <si>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</si>
  <si>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</si>
  <si>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</si>
  <si>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</si>
  <si>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</si>
  <si>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</si>
  <si>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</si>
  <si>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</si>
  <si>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</si>
  <si>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</si>
  <si>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</si>
  <si>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</si>
  <si>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</si>
  <si>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</si>
  <si>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</si>
  <si>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</si>
  <si>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</si>
  <si>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</si>
  <si>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</si>
  <si>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</si>
  <si>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</si>
  <si>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</si>
  <si>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</si>
  <si>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</si>
  <si>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</si>
  <si>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</si>
  <si>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</si>
  <si>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</si>
  <si>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</si>
  <si>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</si>
  <si>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</si>
  <si>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</si>
  <si>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</si>
  <si>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</si>
  <si>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</si>
  <si>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</si>
  <si>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</si>
  <si>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</si>
  <si>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</si>
  <si>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</si>
  <si>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</si>
  <si>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</si>
  <si>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</si>
  <si>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</si>
  <si>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</si>
  <si>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</si>
  <si>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</si>
  <si>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</si>
  <si>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</si>
  <si>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</si>
  <si>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</si>
  <si>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</si>
  <si>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</si>
  <si>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</si>
  <si>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</si>
  <si>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</si>
  <si>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</si>
  <si>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</si>
  <si>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</si>
  <si>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</si>
  <si>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</si>
  <si>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</si>
  <si>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</si>
  <si>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</si>
  <si>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</si>
  <si>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</si>
  <si>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</si>
  <si>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</si>
  <si>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</si>
  <si>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</si>
  <si>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</si>
  <si>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</si>
  <si>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</si>
  <si>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</si>
  <si>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</si>
  <si>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</si>
  <si>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</si>
  <si>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</si>
  <si>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</si>
  <si>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</si>
  <si>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</si>
  <si>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</si>
  <si>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</si>
  <si>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</si>
  <si>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</si>
  <si>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</si>
  <si>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</si>
  <si>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</si>
  <si>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</si>
  <si>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</si>
  <si>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</si>
  <si>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</si>
  <si>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</si>
  <si>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</si>
  <si>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</si>
  <si>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</si>
  <si>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</si>
  <si>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</si>
  <si>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</si>
  <si>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</si>
  <si>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</si>
  <si>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</si>
  <si>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</si>
  <si>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</si>
  <si>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</si>
  <si>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</si>
  <si>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</si>
  <si>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</si>
  <si>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</si>
  <si>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</si>
  <si>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</si>
  <si>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</si>
  <si>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</si>
  <si>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</si>
  <si>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</si>
  <si>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</si>
  <si>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</si>
  <si>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</si>
  <si>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</si>
  <si>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</si>
  <si>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</si>
  <si>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</si>
  <si>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</si>
  <si>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</si>
  <si>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</si>
  <si>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</si>
  <si>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</si>
  <si>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</si>
  <si>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</si>
  <si>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</si>
  <si>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</si>
  <si>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</si>
  <si>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</si>
  <si>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</si>
  <si>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</si>
  <si>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</si>
  <si>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</si>
  <si>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</si>
  <si>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</si>
  <si>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</si>
  <si>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</si>
  <si>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</si>
  <si>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</si>
  <si>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</si>
  <si>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</si>
  <si>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</si>
  <si>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</si>
  <si>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</si>
  <si>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</si>
  <si>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</si>
  <si>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</si>
  <si>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</si>
  <si>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</si>
  <si>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</si>
  <si>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</si>
  <si>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</si>
  <si>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</si>
  <si>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</si>
  <si>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</si>
  <si>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</si>
  <si>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</si>
  <si>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</si>
  <si>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</si>
  <si>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</si>
  <si>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</si>
  <si>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</si>
  <si>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</si>
  <si>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</si>
  <si>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</si>
  <si>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</si>
  <si>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</si>
  <si>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</si>
  <si>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</si>
  <si>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</si>
  <si>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</si>
  <si>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</si>
  <si>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</si>
  <si>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</si>
  <si>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</si>
  <si>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</si>
  <si>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</si>
  <si>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</si>
  <si>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</si>
  <si>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</si>
  <si>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</si>
  <si>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</si>
  <si>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</si>
  <si>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</si>
  <si>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</si>
  <si>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</si>
  <si>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</si>
  <si>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</si>
  <si>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</si>
  <si>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</si>
  <si>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</si>
  <si>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</si>
  <si>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</si>
  <si>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</si>
  <si>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</si>
  <si>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</si>
  <si>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</si>
  <si>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</si>
  <si>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</si>
  <si>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</si>
  <si>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</si>
  <si>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</si>
  <si>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</si>
  <si>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</si>
  <si>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</si>
  <si>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</si>
  <si>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</si>
  <si>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</si>
  <si>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</si>
  <si>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</si>
  <si>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</si>
  <si>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</si>
  <si>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</si>
  <si>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</si>
  <si>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</si>
  <si>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</si>
  <si>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</si>
  <si>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</si>
  <si>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</si>
  <si>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</si>
  <si>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</si>
  <si>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</si>
  <si>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</si>
  <si>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</si>
  <si>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</si>
  <si>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</si>
  <si>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</si>
  <si>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</si>
  <si>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</si>
  <si>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</si>
  <si>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</si>
  <si>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</si>
  <si>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</si>
  <si>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</si>
  <si>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</si>
  <si>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</si>
  <si>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</si>
  <si>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</si>
  <si>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</si>
  <si>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</si>
  <si>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</si>
  <si>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</si>
  <si>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</si>
  <si>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</si>
  <si>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</si>
  <si>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</si>
  <si>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</si>
  <si>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</si>
  <si>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</si>
  <si>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</si>
  <si>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</si>
  <si>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</si>
  <si>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</si>
  <si>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</si>
  <si>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</si>
  <si>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</si>
  <si>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</si>
  <si>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</si>
  <si>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</si>
  <si>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</si>
  <si>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</si>
  <si>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</si>
  <si>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</si>
  <si>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</si>
  <si>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</si>
  <si>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</si>
  <si>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</si>
  <si>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</si>
  <si>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</si>
  <si>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</si>
  <si>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</si>
  <si>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</si>
  <si>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</si>
  <si>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</si>
  <si>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</si>
  <si>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</si>
  <si>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</si>
  <si>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</si>
  <si>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</si>
  <si>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</si>
  <si>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</si>
  <si>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</si>
  <si>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</si>
  <si>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</si>
  <si>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</si>
  <si>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</si>
  <si>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</si>
  <si>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</si>
  <si>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</si>
  <si>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</si>
  <si>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</si>
  <si>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</si>
  <si>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</si>
  <si>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</si>
  <si>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</si>
  <si>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</si>
  <si>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</si>
  <si>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</si>
  <si>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</si>
  <si>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</si>
  <si>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</si>
  <si>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</si>
  <si>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</si>
  <si>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</si>
  <si>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</si>
  <si>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</si>
  <si>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</si>
  <si>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</si>
  <si>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</si>
  <si>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</si>
  <si>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</si>
  <si>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</si>
  <si>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</si>
  <si>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</si>
  <si>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</si>
  <si>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</si>
  <si>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</si>
  <si>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</si>
  <si>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</si>
  <si>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</si>
  <si>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</si>
  <si>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</si>
  <si>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</si>
  <si>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</si>
  <si>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</si>
  <si>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</si>
  <si>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</si>
  <si>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</si>
  <si>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</si>
  <si>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</si>
  <si>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</si>
  <si>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</si>
  <si>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</si>
  <si>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</si>
  <si>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</si>
  <si>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</si>
  <si>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</si>
  <si>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</si>
  <si>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</si>
  <si>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</si>
  <si>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</si>
  <si>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</si>
  <si>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</si>
  <si>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</si>
  <si>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</si>
  <si>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</si>
  <si>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</si>
  <si>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</si>
  <si>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</si>
  <si>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</si>
  <si>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</si>
  <si>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</si>
  <si>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</si>
  <si>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</si>
  <si>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</si>
  <si>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</si>
  <si>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</si>
  <si>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</si>
  <si>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</si>
  <si>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</si>
  <si>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</si>
  <si>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</si>
  <si>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</si>
  <si>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</si>
  <si>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</si>
  <si>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</si>
  <si>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</si>
  <si>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</si>
  <si>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</si>
  <si>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</si>
  <si>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</si>
  <si>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</si>
  <si>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</si>
  <si>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</si>
  <si>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</si>
  <si>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</si>
  <si>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</si>
  <si>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</si>
  <si>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</si>
  <si>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</si>
  <si>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</si>
  <si>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</si>
  <si>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</si>
  <si>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</si>
  <si>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</si>
  <si>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</si>
  <si>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</si>
  <si>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</si>
  <si>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</si>
  <si>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</si>
  <si>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</si>
  <si>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</si>
  <si>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</si>
  <si>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</si>
  <si>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</si>
  <si>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</si>
  <si>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</si>
  <si>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</si>
  <si>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</si>
  <si>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</si>
  <si>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</si>
  <si>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</si>
  <si>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</si>
  <si>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</si>
  <si>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</si>
  <si>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</si>
  <si>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</si>
  <si>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</si>
  <si>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</si>
  <si>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</si>
  <si>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</si>
  <si>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</si>
  <si>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</si>
  <si>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</si>
  <si>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</si>
  <si>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</si>
  <si>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</si>
  <si>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</si>
  <si>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</si>
  <si>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</si>
  <si>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</si>
  <si>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</si>
  <si>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</si>
  <si>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</si>
  <si>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</si>
  <si>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</si>
  <si>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</si>
  <si>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</si>
  <si>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</si>
  <si>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</si>
  <si>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</si>
  <si>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</si>
  <si>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</si>
  <si>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</si>
  <si>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</si>
  <si>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</si>
  <si>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</si>
  <si>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</si>
  <si>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</si>
  <si>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</si>
  <si>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</si>
  <si>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</si>
  <si>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</si>
  <si>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</si>
  <si>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</si>
  <si>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</si>
  <si>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</si>
  <si>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</si>
  <si>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</si>
  <si>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</si>
  <si>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</si>
  <si>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</si>
  <si>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</si>
  <si>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</si>
  <si>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</si>
  <si>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</si>
  <si>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</si>
  <si>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</si>
  <si>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</si>
  <si>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</si>
  <si>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</si>
  <si>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</si>
  <si>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</si>
  <si>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</si>
  <si>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</si>
  <si>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</si>
  <si>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</si>
  <si>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</si>
  <si>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</si>
  <si>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</si>
  <si>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</si>
  <si>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</si>
  <si>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</si>
  <si>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</si>
  <si>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</si>
  <si>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</si>
  <si>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</si>
  <si>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</si>
  <si>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</si>
  <si>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</si>
  <si>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</si>
  <si>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</si>
  <si>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</si>
  <si>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</si>
  <si>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</si>
  <si>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</si>
  <si>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</si>
  <si>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</si>
  <si>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</si>
  <si>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</si>
  <si>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</si>
  <si>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</si>
  <si>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</si>
  <si>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</si>
  <si>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</si>
  <si>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</si>
  <si>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</si>
  <si>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</si>
  <si>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</si>
  <si>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</si>
  <si>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</si>
  <si>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</si>
  <si>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</si>
  <si>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</si>
  <si>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</si>
  <si>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</si>
  <si>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</si>
  <si>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</si>
  <si>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</si>
  <si>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</si>
  <si>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</si>
  <si>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</si>
  <si>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</si>
  <si>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</si>
  <si>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</si>
  <si>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</si>
  <si>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</si>
  <si>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</si>
  <si>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</si>
  <si>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</si>
  <si>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</si>
  <si>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</si>
  <si>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</si>
  <si>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</si>
  <si>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</si>
  <si>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</si>
  <si>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</si>
  <si>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</si>
  <si>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</si>
  <si>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</si>
  <si>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</si>
  <si>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</si>
  <si>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</si>
  <si>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</si>
  <si>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</si>
  <si>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</si>
  <si>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</si>
  <si>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</si>
  <si>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</si>
  <si>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</si>
  <si>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</si>
  <si>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</si>
  <si>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</si>
  <si>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</si>
  <si>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</si>
  <si>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</si>
  <si>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</si>
  <si>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</si>
  <si>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</si>
  <si>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</si>
  <si>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</si>
  <si>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</si>
  <si>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</si>
  <si>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</si>
  <si>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</si>
  <si>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</si>
  <si>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</si>
  <si>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</si>
  <si>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</si>
  <si>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</si>
  <si>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</si>
  <si>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</si>
  <si>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</si>
  <si>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</si>
  <si>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</si>
  <si>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</si>
  <si>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</si>
  <si>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</si>
  <si>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</si>
  <si>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</si>
  <si>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</si>
  <si>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</si>
  <si>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</si>
  <si>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</si>
  <si>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</si>
  <si>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</si>
  <si>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</si>
  <si>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</si>
  <si>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</si>
  <si>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</si>
  <si>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</si>
  <si>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</si>
  <si>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</si>
  <si>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</si>
  <si>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</si>
  <si>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</si>
  <si>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</si>
  <si>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</si>
  <si>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</si>
  <si>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</si>
  <si>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</si>
  <si>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</si>
  <si>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</si>
  <si>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</si>
  <si>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</si>
  <si>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</si>
  <si>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</si>
  <si>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</si>
  <si>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</si>
  <si>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</si>
  <si>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</si>
  <si>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</si>
  <si>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</si>
  <si>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</si>
  <si>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</si>
  <si>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</si>
  <si>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</si>
  <si>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</si>
  <si>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</si>
  <si>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</si>
  <si>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</si>
  <si>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</si>
  <si>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</si>
  <si>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</si>
  <si>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</si>
  <si>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</si>
  <si>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</si>
  <si>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</si>
  <si>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</si>
  <si>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</si>
  <si>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</si>
  <si>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</si>
  <si>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</si>
  <si>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</si>
  <si>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</si>
  <si>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</si>
  <si>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</si>
  <si>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</si>
  <si>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</si>
  <si>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</si>
  <si>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</si>
  <si>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</si>
  <si>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</si>
  <si>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</si>
  <si>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</si>
  <si>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</si>
  <si>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</si>
  <si>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</si>
  <si>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</si>
  <si>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</si>
  <si>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</si>
  <si>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</si>
  <si>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</si>
  <si>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</si>
  <si>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</si>
  <si>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</si>
  <si>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</si>
  <si>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</si>
  <si>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</si>
  <si>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</si>
  <si>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</si>
  <si>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</si>
  <si>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</si>
  <si>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</si>
  <si>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</si>
  <si>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</si>
  <si>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</si>
  <si>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</si>
  <si>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</si>
  <si>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</si>
  <si>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</si>
  <si>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</si>
  <si>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</si>
  <si>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</si>
  <si>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</si>
  <si>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</si>
  <si>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</si>
  <si>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</si>
  <si>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</si>
  <si>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</si>
  <si>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</si>
  <si>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</si>
  <si>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</si>
  <si>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</si>
  <si>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</si>
  <si>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</si>
  <si>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</si>
  <si>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</si>
  <si>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</si>
  <si>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</si>
  <si>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</si>
  <si>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</si>
  <si>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</si>
  <si>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</si>
  <si>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</si>
  <si>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</si>
  <si>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</si>
  <si>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</si>
  <si>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</si>
  <si>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</si>
  <si>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</si>
  <si>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</si>
  <si>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</si>
  <si>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</si>
  <si>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</si>
  <si>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</si>
  <si>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</si>
  <si>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</si>
  <si>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</si>
  <si>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</si>
  <si>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</si>
  <si>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</si>
  <si>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</si>
  <si>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</si>
  <si>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</si>
  <si>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</si>
  <si>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</si>
  <si>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</si>
  <si>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</si>
  <si>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</si>
  <si>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</si>
  <si>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</si>
  <si>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</si>
  <si>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</si>
  <si>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</si>
  <si>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</si>
  <si>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</si>
  <si>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</si>
  <si>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</si>
  <si>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</si>
  <si>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</si>
  <si>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</si>
  <si>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</si>
  <si>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</si>
  <si>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</si>
  <si>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</si>
  <si>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</si>
  <si>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</si>
  <si>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</si>
  <si>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</si>
  <si>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</si>
  <si>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</si>
  <si>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</si>
  <si>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</si>
  <si>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</si>
  <si>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</si>
  <si>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</si>
  <si>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</si>
  <si>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</si>
  <si>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</si>
  <si>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</si>
  <si>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</si>
  <si>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</si>
  <si>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</si>
  <si>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</si>
  <si>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</si>
  <si>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</si>
  <si>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</si>
  <si>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</si>
  <si>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</si>
  <si>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</si>
  <si>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</si>
  <si>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</si>
  <si>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</si>
  <si>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</si>
  <si>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</si>
  <si>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</si>
  <si>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</si>
  <si>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</si>
  <si>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</si>
  <si>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</si>
  <si>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</si>
  <si>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</si>
  <si>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</si>
  <si>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</si>
  <si>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</si>
  <si>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</si>
  <si>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</si>
  <si>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</si>
  <si>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</si>
  <si>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</si>
  <si>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</si>
  <si>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</si>
  <si>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</si>
  <si>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</si>
  <si>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</si>
  <si>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</si>
  <si>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</si>
  <si>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</si>
  <si>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</si>
  <si>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</si>
  <si>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</si>
  <si>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</si>
  <si>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</si>
  <si>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</si>
  <si>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</si>
  <si>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</si>
  <si>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</si>
  <si>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</si>
  <si>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</si>
  <si>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</si>
  <si>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</si>
  <si>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</si>
  <si>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</si>
  <si>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</si>
  <si>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</si>
  <si>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</si>
  <si>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</si>
  <si>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</si>
  <si>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</si>
  <si>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</si>
  <si>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</si>
  <si>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</si>
  <si>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</si>
  <si>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</si>
  <si>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</si>
  <si>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</si>
  <si>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</si>
  <si>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</si>
  <si>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</si>
  <si>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</si>
  <si>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</si>
  <si>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</si>
  <si>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</si>
  <si>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</si>
  <si>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</si>
  <si>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</si>
  <si>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</si>
  <si>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</si>
  <si>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</si>
  <si>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</si>
  <si>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</si>
  <si>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</si>
  <si>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</si>
  <si>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</si>
  <si>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</si>
  <si>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</si>
  <si>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</si>
  <si>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</si>
  <si>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</si>
  <si>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</si>
  <si>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</si>
  <si>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</si>
  <si>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</si>
  <si>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</si>
  <si>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</si>
  <si>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</si>
  <si>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</si>
  <si>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</si>
  <si>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</si>
  <si>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</si>
  <si>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</si>
  <si>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</si>
  <si>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</si>
  <si>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</si>
  <si>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</si>
  <si>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</si>
  <si>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</si>
  <si>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</si>
  <si>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</si>
  <si>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</si>
  <si>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</si>
  <si>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</si>
  <si>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</si>
  <si>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</si>
  <si>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</si>
  <si>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</si>
  <si>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</si>
  <si>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</si>
  <si>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</si>
  <si>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</si>
  <si>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</si>
  <si>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</si>
  <si>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</si>
  <si>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</si>
  <si>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</si>
  <si>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</si>
  <si>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</si>
  <si>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</si>
  <si>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</si>
  <si>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</si>
  <si>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</si>
  <si>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</si>
  <si>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</si>
  <si>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</si>
  <si>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</si>
  <si>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</si>
  <si>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</si>
  <si>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</si>
  <si>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</si>
  <si>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</si>
  <si>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</si>
  <si>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</si>
  <si>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</si>
  <si>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</si>
  <si>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</si>
  <si>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</si>
  <si>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</si>
  <si>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</si>
  <si>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</si>
  <si>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</si>
  <si>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</si>
  <si>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</si>
  <si>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</si>
  <si>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</si>
  <si>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</si>
  <si>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</si>
  <si>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</si>
  <si>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</si>
  <si>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</si>
  <si>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</si>
  <si>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</si>
  <si>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</si>
  <si>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</si>
  <si>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</si>
  <si>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</si>
  <si>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</si>
  <si>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</si>
  <si>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</si>
  <si>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</si>
  <si>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</si>
  <si>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</si>
  <si>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</si>
  <si>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</si>
  <si>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</si>
  <si>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</si>
  <si>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</si>
  <si>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</si>
  <si>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</si>
  <si>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</si>
  <si>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</si>
  <si>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</si>
  <si>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</si>
  <si>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</si>
  <si>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</si>
  <si>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</si>
  <si>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</si>
  <si>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</si>
  <si>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</si>
  <si>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</si>
  <si>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</si>
  <si>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</si>
  <si>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</si>
  <si>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</si>
  <si>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</si>
  <si>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</si>
  <si>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</si>
  <si>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</si>
  <si>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</si>
  <si>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</si>
  <si>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</si>
  <si>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</si>
  <si>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</si>
  <si>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</si>
  <si>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</si>
  <si>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</si>
  <si>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</si>
  <si>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</si>
  <si>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</si>
  <si>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</si>
  <si>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</si>
  <si>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</si>
  <si>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</si>
  <si>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</si>
  <si>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</si>
  <si>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</si>
  <si>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</si>
  <si>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</si>
  <si>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</si>
  <si>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</si>
  <si>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</si>
  <si>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</si>
  <si>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</si>
  <si>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</si>
  <si>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</si>
  <si>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</si>
  <si>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</si>
  <si>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</si>
  <si>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</si>
  <si>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</si>
  <si>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</si>
  <si>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</si>
  <si>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</si>
  <si>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</si>
  <si>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</si>
  <si>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</si>
  <si>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</si>
  <si>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</si>
  <si>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</si>
  <si>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</si>
  <si>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</si>
  <si>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</si>
  <si>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</si>
  <si>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</si>
  <si>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</si>
  <si>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</si>
  <si>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</si>
  <si>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</si>
  <si>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</si>
  <si>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</si>
  <si>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</si>
  <si>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</si>
  <si>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</si>
  <si>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</si>
  <si>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</si>
  <si>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</si>
  <si>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</si>
  <si>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</si>
  <si>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</si>
  <si>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</si>
  <si>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</si>
  <si>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</si>
  <si>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</si>
  <si>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</si>
  <si>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</si>
  <si>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</si>
  <si>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</si>
  <si>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</si>
  <si>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</si>
  <si>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</si>
  <si>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</si>
  <si>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</si>
  <si>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</si>
  <si>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</si>
  <si>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</si>
  <si>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</si>
  <si>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</si>
  <si>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</si>
  <si>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</si>
  <si>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</si>
  <si>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</si>
  <si>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</si>
  <si>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</si>
  <si>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</si>
  <si>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</si>
  <si>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</si>
  <si>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</si>
  <si>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</si>
  <si>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</si>
  <si>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</si>
  <si>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</si>
  <si>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</si>
  <si>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</si>
  <si>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</si>
  <si>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</si>
  <si>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</si>
  <si>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</si>
  <si>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</si>
  <si>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</si>
  <si>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</si>
  <si>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</si>
  <si>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</si>
  <si>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</si>
  <si>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</si>
  <si>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</si>
  <si>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</si>
  <si>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</si>
  <si>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</si>
  <si>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</si>
  <si>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</si>
  <si>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</si>
  <si>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</si>
  <si>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</si>
  <si>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</si>
  <si>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</si>
  <si>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</si>
  <si>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</si>
  <si>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</si>
  <si>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</si>
  <si>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</si>
  <si>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</si>
  <si>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</si>
  <si>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</si>
  <si>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</si>
  <si>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</si>
  <si>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</si>
  <si>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</si>
  <si>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</si>
  <si>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</si>
  <si>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</si>
  <si>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</si>
  <si>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</si>
  <si>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</si>
  <si>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</si>
  <si>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</si>
  <si>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</si>
  <si>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</si>
  <si>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</si>
  <si>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</si>
  <si>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</si>
  <si>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</si>
  <si>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</si>
  <si>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</si>
  <si>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</si>
  <si>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</si>
  <si>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</si>
  <si>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</si>
  <si>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</si>
  <si>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</si>
  <si>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</si>
  <si>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</si>
  <si>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</si>
  <si>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</si>
  <si>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</si>
  <si>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</si>
  <si>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</si>
  <si>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</si>
  <si>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</si>
  <si>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</si>
  <si>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</si>
  <si>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</si>
  <si>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</si>
  <si>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</si>
  <si>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</si>
  <si>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</si>
  <si>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</si>
  <si>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</si>
  <si>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</si>
  <si>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</si>
  <si>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</si>
  <si>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</si>
  <si>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</si>
  <si>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</si>
  <si>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</si>
  <si>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</si>
  <si>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</si>
  <si>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</si>
  <si>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</si>
  <si>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</si>
  <si>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</si>
  <si>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</si>
  <si>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</si>
  <si>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</si>
  <si>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</si>
  <si>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</si>
  <si>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</si>
  <si>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</si>
  <si>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</si>
  <si>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</si>
  <si>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</si>
  <si>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</si>
  <si>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</si>
  <si>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</si>
  <si>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</si>
  <si>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</si>
  <si>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</si>
  <si>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</si>
  <si>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</si>
  <si>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</si>
  <si>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</si>
  <si>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</si>
  <si>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</si>
  <si>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</si>
  <si>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</si>
  <si>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</si>
  <si>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</si>
  <si>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</si>
  <si>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</si>
  <si>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</si>
  <si>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</si>
  <si>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</si>
  <si>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</si>
  <si>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</si>
  <si>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</si>
  <si>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</si>
  <si>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</si>
  <si>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</si>
  <si>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</si>
  <si>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</si>
  <si>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</si>
  <si>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</si>
  <si>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</si>
  <si>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</si>
  <si>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</si>
  <si>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</si>
  <si>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</si>
  <si>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</si>
  <si>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</si>
  <si>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</si>
  <si>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</si>
  <si>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</si>
  <si>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</si>
  <si>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</si>
  <si>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</si>
  <si>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</si>
  <si>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</si>
  <si>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</si>
  <si>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</si>
  <si>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</si>
  <si>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</si>
  <si>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</si>
  <si>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</si>
  <si>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</si>
  <si>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</si>
  <si>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</si>
  <si>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</si>
  <si>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</si>
  <si>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</si>
  <si>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</si>
  <si>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</si>
  <si>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</si>
  <si>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</si>
  <si>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</si>
  <si>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</si>
  <si>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</si>
  <si>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</si>
  <si>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</si>
  <si>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</si>
  <si>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</si>
  <si>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</si>
  <si>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</si>
  <si>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</si>
  <si>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</si>
  <si>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</si>
  <si>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</si>
  <si>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</si>
  <si>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</si>
  <si>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</si>
  <si>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</si>
  <si>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</si>
  <si>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</si>
  <si>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</si>
  <si>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</si>
  <si>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</si>
  <si>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</si>
  <si>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</si>
  <si>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</si>
  <si>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</si>
  <si>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</si>
  <si>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</si>
  <si>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</si>
  <si>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</si>
  <si>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</si>
  <si>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</si>
  <si>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</si>
  <si>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</si>
  <si>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</si>
  <si>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</si>
  <si>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</si>
  <si>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</si>
  <si>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</si>
  <si>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</si>
  <si>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</si>
  <si>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</si>
  <si>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</si>
  <si>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</si>
  <si>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</si>
  <si>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</si>
  <si>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</si>
  <si>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</si>
  <si>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</si>
  <si>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</si>
  <si>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</si>
  <si>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</si>
  <si>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</si>
  <si>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</si>
  <si>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</si>
  <si>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</si>
  <si>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</si>
  <si>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</si>
  <si>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</si>
  <si>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</si>
  <si>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</si>
  <si>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</si>
  <si>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</si>
  <si>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</si>
  <si>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</si>
  <si>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</si>
  <si>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</si>
  <si>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</si>
  <si>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</si>
  <si>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</si>
  <si>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</si>
  <si>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</si>
  <si>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</si>
  <si>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</si>
  <si>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</si>
  <si>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</si>
  <si>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</si>
  <si>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</si>
  <si>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</si>
  <si>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</si>
  <si>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</si>
  <si>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</si>
  <si>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</si>
  <si>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</si>
  <si>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</si>
  <si>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</si>
  <si>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</si>
  <si>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</si>
  <si>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</si>
  <si>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</si>
  <si>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</si>
  <si>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</si>
  <si>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</si>
  <si>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</si>
  <si>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</si>
  <si>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</si>
  <si>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</si>
  <si>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</si>
  <si>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</si>
  <si>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</si>
  <si>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</si>
  <si>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</si>
  <si>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</si>
  <si>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</si>
  <si>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</si>
  <si>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</si>
  <si>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</si>
  <si>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</si>
  <si>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</si>
  <si>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</si>
  <si>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</si>
  <si>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</si>
  <si>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</si>
  <si>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</si>
  <si>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</si>
  <si>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</si>
  <si>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</si>
  <si>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</si>
  <si>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</si>
  <si>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</si>
  <si>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</si>
  <si>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</si>
  <si>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</si>
  <si>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</si>
  <si>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</si>
  <si>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</si>
  <si>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</si>
  <si>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</si>
  <si>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</si>
  <si>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</si>
  <si>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</si>
  <si>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</si>
  <si>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</si>
  <si>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</si>
  <si>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</si>
  <si>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</si>
  <si>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</si>
  <si>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</si>
  <si>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</si>
  <si>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</si>
  <si>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</si>
  <si>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</si>
  <si>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</si>
  <si>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</si>
  <si>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</si>
  <si>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</si>
  <si>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</si>
  <si>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</si>
  <si>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</si>
  <si>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</si>
  <si>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</si>
  <si>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</si>
  <si>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</si>
  <si>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</si>
  <si>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</si>
  <si>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</si>
  <si>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</si>
  <si>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</si>
  <si>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</si>
  <si>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</si>
  <si>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</si>
  <si>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</si>
  <si>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</si>
  <si>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</si>
  <si>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</si>
  <si>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</si>
  <si>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</si>
  <si>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</si>
  <si>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</si>
  <si>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</si>
  <si>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</si>
  <si>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</si>
  <si>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</si>
  <si>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</si>
  <si>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</si>
  <si>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</si>
  <si>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</si>
  <si>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</si>
  <si>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</si>
  <si>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</si>
  <si>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</si>
  <si>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</si>
  <si>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</si>
  <si>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</si>
  <si>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</si>
  <si>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</si>
  <si>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</si>
  <si>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</si>
  <si>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</si>
  <si>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</si>
  <si>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</si>
  <si>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</si>
  <si>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</si>
  <si>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</si>
  <si>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</si>
  <si>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</si>
  <si>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</si>
  <si>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</si>
  <si>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</si>
  <si>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</si>
  <si>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</si>
  <si>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</si>
  <si>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</si>
  <si>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</si>
  <si>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</si>
  <si>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</si>
  <si>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</si>
  <si>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</si>
  <si>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</si>
  <si>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</si>
  <si>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</si>
  <si>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</si>
  <si>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</si>
  <si>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</si>
  <si>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</si>
  <si>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</si>
  <si>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</si>
  <si>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</si>
  <si>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</si>
  <si>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</si>
  <si>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</si>
  <si>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</si>
  <si>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</si>
  <si>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</si>
  <si>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</si>
  <si>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</si>
  <si>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</si>
  <si>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</si>
  <si>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</si>
  <si>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</si>
  <si>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</si>
  <si>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</si>
  <si>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</si>
  <si>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</si>
  <si>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</si>
  <si>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</si>
  <si>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</si>
  <si>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</si>
  <si>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</si>
  <si>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</si>
  <si>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</si>
  <si>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</si>
  <si>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</si>
  <si>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</si>
  <si>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</si>
  <si>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</si>
  <si>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</si>
  <si>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</si>
  <si>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</si>
  <si>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</si>
  <si>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</si>
  <si>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</si>
  <si>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</si>
  <si>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</si>
  <si>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</si>
  <si>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</si>
  <si>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</si>
  <si>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</si>
  <si>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</si>
  <si>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</si>
  <si>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</si>
  <si>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</si>
  <si>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</si>
  <si>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</si>
  <si>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</si>
  <si>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</si>
  <si>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</si>
  <si>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</si>
  <si>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</si>
  <si>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</si>
  <si>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</si>
  <si>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</si>
  <si>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</si>
  <si>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</si>
  <si>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</si>
  <si>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</si>
  <si>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</si>
  <si>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</si>
  <si>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</si>
  <si>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</si>
  <si>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</si>
  <si>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</si>
  <si>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</si>
  <si>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</si>
  <si>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</si>
  <si>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</si>
  <si>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</si>
  <si>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</si>
  <si>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</si>
  <si>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</si>
  <si>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</si>
  <si>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</si>
  <si>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</si>
  <si>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</si>
  <si>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</si>
  <si>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</si>
  <si>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</si>
  <si>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</si>
  <si>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</si>
  <si>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</si>
  <si>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</si>
  <si>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</si>
  <si>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</si>
  <si>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</si>
  <si>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</si>
  <si>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</si>
  <si>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</si>
  <si>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</si>
  <si>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</si>
  <si>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</si>
  <si>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</si>
  <si>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</si>
  <si>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</si>
  <si>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</si>
  <si>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</si>
  <si>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</si>
  <si>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</si>
  <si>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</si>
  <si>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</si>
  <si>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</si>
  <si>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</si>
  <si>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</si>
  <si>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</si>
  <si>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</si>
  <si>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</si>
  <si>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</si>
  <si>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</si>
  <si>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</si>
  <si>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</si>
  <si>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</si>
  <si>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</si>
  <si>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</si>
  <si>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</si>
  <si>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</si>
  <si>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</si>
  <si>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</si>
  <si>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</si>
  <si>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</si>
  <si>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</si>
  <si>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</si>
  <si>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</si>
  <si>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</si>
  <si>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</si>
  <si>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</si>
  <si>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</si>
  <si>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</si>
  <si>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</si>
  <si>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</si>
  <si>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</si>
  <si>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</si>
  <si>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</si>
  <si>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</si>
  <si>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</si>
  <si>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</si>
  <si>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</si>
  <si>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</si>
  <si>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</si>
  <si>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</si>
  <si>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</si>
  <si>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</si>
  <si>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</si>
  <si>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</si>
  <si>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</si>
  <si>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</si>
  <si>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</si>
  <si>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</si>
  <si>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</si>
  <si>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</si>
  <si>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</si>
  <si>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</si>
  <si>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</si>
  <si>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</si>
  <si>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</si>
  <si>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</si>
  <si>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</si>
  <si>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</si>
  <si>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</si>
  <si>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</si>
  <si>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</si>
  <si>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</si>
  <si>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</si>
  <si>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</si>
  <si>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</si>
  <si>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</si>
  <si>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</si>
  <si>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</si>
  <si>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</si>
  <si>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</si>
  <si>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</si>
  <si>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</si>
  <si>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</si>
  <si>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</si>
  <si>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</si>
  <si>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</si>
  <si>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</si>
  <si>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</si>
  <si>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</si>
  <si>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</si>
  <si>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</si>
  <si>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</si>
  <si>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</si>
  <si>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</si>
  <si>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</si>
  <si>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</si>
  <si>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</si>
  <si>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</si>
  <si>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</si>
  <si>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</si>
  <si>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</si>
  <si>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</si>
  <si>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</si>
  <si>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</si>
  <si>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</si>
  <si>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</si>
  <si>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</si>
  <si>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</si>
  <si>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</si>
  <si>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</si>
  <si>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</si>
  <si>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</si>
  <si>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</si>
  <si>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</si>
  <si>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</si>
  <si>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</si>
  <si>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</si>
  <si>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</si>
  <si>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</si>
  <si>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</si>
  <si>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</si>
  <si>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</si>
  <si>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</si>
  <si>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</si>
  <si>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</si>
  <si>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</si>
  <si>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</si>
  <si>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</si>
  <si>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</si>
  <si>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</si>
  <si>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</si>
  <si>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</si>
  <si>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</si>
  <si>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</si>
  <si>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</si>
  <si>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</si>
  <si>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</si>
  <si>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</si>
  <si>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</si>
  <si>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</si>
  <si>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</si>
  <si>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</si>
  <si>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</si>
  <si>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</si>
  <si>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</si>
  <si>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</si>
  <si>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</si>
  <si>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</si>
  <si>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</si>
  <si>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</si>
  <si>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</si>
  <si>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</si>
  <si>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</si>
  <si>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</si>
  <si>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</si>
  <si>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</si>
  <si>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</si>
  <si>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</si>
  <si>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</si>
  <si>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</si>
  <si>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</si>
  <si>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</si>
  <si>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</si>
  <si>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</si>
  <si>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</si>
  <si>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</si>
  <si>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</si>
  <si>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</si>
  <si>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</si>
  <si>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</si>
  <si>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</si>
  <si>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</si>
  <si>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</si>
  <si>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</si>
  <si>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</si>
  <si>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</si>
  <si>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</si>
  <si>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</si>
  <si>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</si>
  <si>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</si>
  <si>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</si>
  <si>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</si>
  <si>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</si>
  <si>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</si>
  <si>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</si>
  <si>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</si>
  <si>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</si>
  <si>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</si>
  <si>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</si>
  <si>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</si>
  <si>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</si>
  <si>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</si>
  <si>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</si>
  <si>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</si>
  <si>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</si>
  <si>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</si>
  <si>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</si>
  <si>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</si>
  <si>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</si>
  <si>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</si>
  <si>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</si>
  <si>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</si>
  <si>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</si>
  <si>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</si>
  <si>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</si>
  <si>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</si>
  <si>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</si>
  <si>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</si>
  <si>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</si>
  <si>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</si>
  <si>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</si>
  <si>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</si>
  <si>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</si>
  <si>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</si>
  <si>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</si>
  <si>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</si>
  <si>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</si>
  <si>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</si>
  <si>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</si>
  <si>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</si>
  <si>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</si>
  <si>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</si>
  <si>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</si>
  <si>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</si>
  <si>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</si>
  <si>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</si>
  <si>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</si>
  <si>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</si>
  <si>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</si>
  <si>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</si>
  <si>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</si>
  <si>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</si>
  <si>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</si>
  <si>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</si>
  <si>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</si>
  <si>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</si>
  <si>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</si>
  <si>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</si>
  <si>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</si>
  <si>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</si>
  <si>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</si>
  <si>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</si>
  <si>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</si>
  <si>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</si>
  <si>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</si>
  <si>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</si>
  <si>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</si>
  <si>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</si>
  <si>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</si>
  <si>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</si>
  <si>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</si>
  <si>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</si>
  <si>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</si>
  <si>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</si>
  <si>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</si>
  <si>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</si>
  <si>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</si>
  <si>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</si>
  <si>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</si>
  <si>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</si>
  <si>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</si>
  <si>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</si>
  <si>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</si>
  <si>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</si>
  <si>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</si>
  <si>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</si>
  <si>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</si>
  <si>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</si>
  <si>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</si>
  <si>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</si>
  <si>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</si>
  <si>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</si>
  <si>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</si>
  <si>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</si>
  <si>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</si>
  <si>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</si>
  <si>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</si>
  <si>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</si>
  <si>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</si>
  <si>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</si>
  <si>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</si>
  <si>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</si>
  <si>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</si>
  <si>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</si>
  <si>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</si>
  <si>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</si>
  <si>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</si>
  <si>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</si>
  <si>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</si>
  <si>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</si>
  <si>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</si>
  <si>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</si>
  <si>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</si>
  <si>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</si>
  <si>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</si>
  <si>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</si>
  <si>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</si>
  <si>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</si>
  <si>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</si>
  <si>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</si>
  <si>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</si>
  <si>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</si>
  <si>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</si>
  <si>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</si>
  <si>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</si>
  <si>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</si>
  <si>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</si>
  <si>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</si>
  <si>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</si>
  <si>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</si>
  <si>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</si>
  <si>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</si>
  <si>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</si>
  <si>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</si>
  <si>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</si>
  <si>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</si>
  <si>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</si>
  <si>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</si>
  <si>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</si>
  <si>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</si>
  <si>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</si>
  <si>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</si>
  <si>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</si>
  <si>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</si>
  <si>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</si>
  <si>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</si>
  <si>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</si>
  <si>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</si>
  <si>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</si>
  <si>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</si>
  <si>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</si>
  <si>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</si>
  <si>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</si>
  <si>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</si>
  <si>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</si>
  <si>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</si>
  <si>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</si>
  <si>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</si>
  <si>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</si>
  <si>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</si>
  <si>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</si>
  <si>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</si>
  <si>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</si>
  <si>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</si>
  <si>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</si>
  <si>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</si>
  <si>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</si>
  <si>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</si>
  <si>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</si>
  <si>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</si>
  <si>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</si>
  <si>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</si>
  <si>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</si>
  <si>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</si>
  <si>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</si>
  <si>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</si>
  <si>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</si>
  <si>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</si>
  <si>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</si>
  <si>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</si>
  <si>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</si>
  <si>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</si>
  <si>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</si>
  <si>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</si>
  <si>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</si>
  <si>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</si>
  <si>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</si>
  <si>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</si>
  <si>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</si>
  <si>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</si>
  <si>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</si>
  <si>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</si>
  <si>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</si>
  <si>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</si>
  <si>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</si>
  <si>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</si>
  <si>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</si>
  <si>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</si>
  <si>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</si>
  <si>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</si>
  <si>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</si>
  <si>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</si>
  <si>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</si>
  <si>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</si>
  <si>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</si>
  <si>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</si>
  <si>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</si>
  <si>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</si>
  <si>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</si>
  <si>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</si>
  <si>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</si>
  <si>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</si>
  <si>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</si>
  <si>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</si>
  <si>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</si>
  <si>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</si>
  <si>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</si>
  <si>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</si>
  <si>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</si>
  <si>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</si>
  <si>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</si>
  <si>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</si>
  <si>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</si>
  <si>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</si>
  <si>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</si>
  <si>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</si>
  <si>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</si>
  <si>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</si>
  <si>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</si>
  <si>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</si>
  <si>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</si>
  <si>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</si>
  <si>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</si>
  <si>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</si>
  <si>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</si>
  <si>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</si>
  <si>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</si>
  <si>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</si>
  <si>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</si>
  <si>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</si>
  <si>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</si>
  <si>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</si>
  <si>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</si>
  <si>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</si>
  <si>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</si>
  <si>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</si>
  <si>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</si>
  <si>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</si>
  <si>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</si>
  <si>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</si>
  <si>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</si>
  <si>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</si>
  <si>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</si>
  <si>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</si>
  <si>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</si>
  <si>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</si>
  <si>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</si>
  <si>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</si>
  <si>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</si>
  <si>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</si>
  <si>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</si>
  <si>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</si>
  <si>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</si>
  <si>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</si>
  <si>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</si>
  <si>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</si>
  <si>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</si>
  <si>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</si>
  <si>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</si>
  <si>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</si>
  <si>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</si>
  <si>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</si>
  <si>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</si>
  <si>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</si>
  <si>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</si>
  <si>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</si>
  <si>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</si>
  <si>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</si>
  <si>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</si>
  <si>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</si>
  <si>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</si>
  <si>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</si>
  <si>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</si>
  <si>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</si>
  <si>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</si>
  <si>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</si>
  <si>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</si>
  <si>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</si>
  <si>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</si>
  <si>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</si>
  <si>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</si>
  <si>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</si>
  <si>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</si>
  <si>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</si>
  <si>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</si>
  <si>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</si>
  <si>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</si>
  <si>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</si>
  <si>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</si>
  <si>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</si>
  <si>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</si>
  <si>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</si>
  <si>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</si>
  <si>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</si>
  <si>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</si>
  <si>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</si>
  <si>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</si>
  <si>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</si>
  <si>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</si>
  <si>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</si>
  <si>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</si>
  <si>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</si>
  <si>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</si>
  <si>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</si>
  <si>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</si>
  <si>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</si>
  <si>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</si>
  <si>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</si>
  <si>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</si>
  <si>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</si>
  <si>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</si>
  <si>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</si>
  <si>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</si>
  <si>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</si>
  <si>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</si>
  <si>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</si>
  <si>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</si>
  <si>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</si>
  <si>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</si>
  <si>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</si>
  <si>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</si>
  <si>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</si>
  <si>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</si>
  <si>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</si>
  <si>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</si>
  <si>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</si>
  <si>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</si>
  <si>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</si>
  <si>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</si>
  <si>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</si>
  <si>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</si>
  <si>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</si>
  <si>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</si>
  <si>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</si>
  <si>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</si>
  <si>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</si>
  <si>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</si>
  <si>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</si>
  <si>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</si>
  <si>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</si>
  <si>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</si>
  <si>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</si>
  <si>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</si>
  <si>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</si>
  <si>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</si>
  <si>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</si>
  <si>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</si>
  <si>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</si>
  <si>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</si>
  <si>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</si>
  <si>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</si>
  <si>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</si>
  <si>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</si>
  <si>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</si>
  <si>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</si>
  <si>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</si>
  <si>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</si>
  <si>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</si>
  <si>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</si>
  <si>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</si>
  <si>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</si>
  <si>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</si>
  <si>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</si>
  <si>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</si>
  <si>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</si>
  <si>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</si>
  <si>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</si>
  <si>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</si>
  <si>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</si>
  <si>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</si>
  <si>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</si>
  <si>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</si>
  <si>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</si>
  <si>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</si>
  <si>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</si>
  <si>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</si>
  <si>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</si>
  <si>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</si>
  <si>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</si>
  <si>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</si>
  <si>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</si>
  <si>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</si>
  <si>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</si>
  <si>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</si>
  <si>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</si>
  <si>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</si>
  <si>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</si>
  <si>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</si>
  <si>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</si>
  <si>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</si>
  <si>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</si>
  <si>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</si>
  <si>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</si>
  <si>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</si>
  <si>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</si>
  <si>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</si>
  <si>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</si>
  <si>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</si>
  <si>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</si>
  <si>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</si>
  <si>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</si>
  <si>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</si>
  <si>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</si>
  <si>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</si>
  <si>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</si>
  <si>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</si>
  <si>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</si>
  <si>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</si>
  <si>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</si>
  <si>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</si>
  <si>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</si>
  <si>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</si>
  <si>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</si>
  <si>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</si>
  <si>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</si>
  <si>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</si>
  <si>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</si>
  <si>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</si>
  <si>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</si>
  <si>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</si>
  <si>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</si>
  <si>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</si>
  <si>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</si>
  <si>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</si>
  <si>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</si>
  <si>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</si>
  <si>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</si>
  <si>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</si>
  <si>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</si>
  <si>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</si>
  <si>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</si>
  <si>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</si>
  <si>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</si>
  <si>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</si>
  <si>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</si>
  <si>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</si>
  <si>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</si>
  <si>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</si>
  <si>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</si>
  <si>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</si>
  <si>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</si>
  <si>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</si>
  <si>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</si>
  <si>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</si>
  <si>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</si>
  <si>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</si>
  <si>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</si>
  <si>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</si>
  <si>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</si>
  <si>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</si>
  <si>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</si>
  <si>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</si>
  <si>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</si>
  <si>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</si>
  <si>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</si>
  <si>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</si>
  <si>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</si>
  <si>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</si>
  <si>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</si>
  <si>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</si>
  <si>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</si>
  <si>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</si>
  <si>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</si>
  <si>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</si>
  <si>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</si>
  <si>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</si>
  <si>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</si>
  <si>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</si>
  <si>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</si>
  <si>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</si>
  <si>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</si>
  <si>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</si>
  <si>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</si>
  <si>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</si>
  <si>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</si>
  <si>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</si>
  <si>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</si>
  <si>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</si>
  <si>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</si>
  <si>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</si>
  <si>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</si>
  <si>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</si>
  <si>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</si>
  <si>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</si>
  <si>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</si>
  <si>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</si>
  <si>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</si>
  <si>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</si>
  <si>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</si>
  <si>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</si>
  <si>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</si>
  <si>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</si>
  <si>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</si>
  <si>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</si>
  <si>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</si>
  <si>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</si>
  <si>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</si>
  <si>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</si>
  <si>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</si>
  <si>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</si>
  <si>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</si>
  <si>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</si>
  <si>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</si>
  <si>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</si>
  <si>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</si>
  <si>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</si>
  <si>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</si>
  <si>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</si>
  <si>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</si>
  <si>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</si>
  <si>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</si>
  <si>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</si>
  <si>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</si>
  <si>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</si>
  <si>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</si>
  <si>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</si>
  <si>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</si>
  <si>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</si>
  <si>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</si>
  <si>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</si>
  <si>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</si>
  <si>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</si>
  <si>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</si>
  <si>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</si>
  <si>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</si>
  <si>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</si>
  <si>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</si>
  <si>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</si>
  <si>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</si>
  <si>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</si>
  <si>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</si>
  <si>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</si>
  <si>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</si>
  <si>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</si>
  <si>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</si>
  <si>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</si>
  <si>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</si>
  <si>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</si>
  <si>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</si>
  <si>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</si>
  <si>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</si>
  <si>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</si>
  <si>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</si>
  <si>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</si>
  <si>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</si>
  <si>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</si>
  <si>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</si>
  <si>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</si>
  <si>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</si>
  <si>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</si>
  <si>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</si>
  <si>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</si>
  <si>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</si>
  <si>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</si>
  <si>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</si>
  <si>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</si>
  <si>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</si>
  <si>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</si>
  <si>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</si>
  <si>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</si>
  <si>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</si>
  <si>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</si>
  <si>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</si>
  <si>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</si>
  <si>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</si>
  <si>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</si>
  <si>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</si>
  <si>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</si>
  <si>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</si>
  <si>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</si>
  <si>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</si>
  <si>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</si>
  <si>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</si>
  <si>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</si>
  <si>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</si>
  <si>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</si>
  <si>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</si>
  <si>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</si>
  <si>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</si>
  <si>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</si>
  <si>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</si>
  <si>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</si>
  <si>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</si>
  <si>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</si>
  <si>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</si>
  <si>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</si>
  <si>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</si>
  <si>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</si>
  <si>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</si>
  <si>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</si>
  <si>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</si>
  <si>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</si>
  <si>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</si>
  <si>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</si>
  <si>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</si>
  <si>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</si>
  <si>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</si>
  <si>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</si>
  <si>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</si>
  <si>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</si>
  <si>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</si>
  <si>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</si>
  <si>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</si>
  <si>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</si>
  <si>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</si>
  <si>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</si>
  <si>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</si>
  <si>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</si>
  <si>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</si>
  <si>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</si>
  <si>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</si>
  <si>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</si>
  <si>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</si>
  <si>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</si>
  <si>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</si>
  <si>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</si>
  <si>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</si>
  <si>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</si>
  <si>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</si>
  <si>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</si>
  <si>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</si>
  <si>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</si>
  <si>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</si>
  <si>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</si>
  <si>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</si>
  <si>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</si>
  <si>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</si>
  <si>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</si>
  <si>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</si>
  <si>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</si>
  <si>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</si>
  <si>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</si>
  <si>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</si>
  <si>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</si>
  <si>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</si>
  <si>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</si>
  <si>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</si>
  <si>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</si>
  <si>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</si>
  <si>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</si>
  <si>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</si>
  <si>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</si>
  <si>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</si>
  <si>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</si>
  <si>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</si>
  <si>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</si>
  <si>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</si>
  <si>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</si>
  <si>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</si>
  <si>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</si>
  <si>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</si>
  <si>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</si>
  <si>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</si>
  <si>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</si>
  <si>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</si>
  <si>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</si>
  <si>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</si>
  <si>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</si>
  <si>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</si>
  <si>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</si>
  <si>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</si>
  <si>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</si>
  <si>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</si>
  <si>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</si>
  <si>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</si>
  <si>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</si>
  <si>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</si>
  <si>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</si>
  <si>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</si>
  <si>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</si>
  <si>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</si>
  <si>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</si>
  <si>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</si>
  <si>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</si>
  <si>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</si>
  <si>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</si>
  <si>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</si>
  <si>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</si>
  <si>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</si>
  <si>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</si>
  <si>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</si>
  <si>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</si>
  <si>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</si>
  <si>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</si>
  <si>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</si>
  <si>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</si>
  <si>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</si>
  <si>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</si>
  <si>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</si>
  <si>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</si>
  <si>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</si>
  <si>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</si>
  <si>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</si>
  <si>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</si>
  <si>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</si>
  <si>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</si>
  <si>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</si>
  <si>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</si>
  <si>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</si>
  <si>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</si>
  <si>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</si>
  <si>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</si>
  <si>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</si>
  <si>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</si>
  <si>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</si>
  <si>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</si>
  <si>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</si>
  <si>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</si>
  <si>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</si>
  <si>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</si>
  <si>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</si>
  <si>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</si>
  <si>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</si>
  <si>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</si>
  <si>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</si>
  <si>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</si>
  <si>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</si>
  <si>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</si>
  <si>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</si>
  <si>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</si>
  <si>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</si>
  <si>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</si>
  <si>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</si>
  <si>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</si>
  <si>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</si>
  <si>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</si>
  <si>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</si>
  <si>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</si>
  <si>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</si>
  <si>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</si>
  <si>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</si>
  <si>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</si>
  <si>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</si>
  <si>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</si>
  <si>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</si>
  <si>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</si>
  <si>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</si>
  <si>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</si>
  <si>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</si>
  <si>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</si>
  <si>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</si>
  <si>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</si>
  <si>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</si>
  <si>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</si>
  <si>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</si>
  <si>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</si>
  <si>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</si>
  <si>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</si>
  <si>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</si>
  <si>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</si>
  <si>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</si>
  <si>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</si>
  <si>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</si>
  <si>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</si>
  <si>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</si>
  <si>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</si>
  <si>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</si>
  <si>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</si>
  <si>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</si>
  <si>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</si>
  <si>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</si>
  <si>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</si>
  <si>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</si>
  <si>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</si>
  <si>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</si>
  <si>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</si>
  <si>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</si>
  <si>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</si>
  <si>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</si>
  <si>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</si>
  <si>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</si>
  <si>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</si>
  <si>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</si>
  <si>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</si>
  <si>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</si>
  <si>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</si>
  <si>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</si>
  <si>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</si>
  <si>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</si>
  <si>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</si>
  <si>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</si>
  <si>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</si>
  <si>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</si>
  <si>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</si>
  <si>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</si>
  <si>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</si>
  <si>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</si>
  <si>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</si>
  <si>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</si>
  <si>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</si>
  <si>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</si>
  <si>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</si>
  <si>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</si>
  <si>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</si>
  <si>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</si>
  <si>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</si>
  <si>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</si>
  <si>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</si>
  <si>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</si>
  <si>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</si>
  <si>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</si>
  <si>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</si>
  <si>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</si>
  <si>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</si>
  <si>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</si>
  <si>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</si>
  <si>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</si>
  <si>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</si>
  <si>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</si>
  <si>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</si>
  <si>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</si>
  <si>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</si>
  <si>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</si>
  <si>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</si>
  <si>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</si>
  <si>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</si>
  <si>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</si>
  <si>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</si>
  <si>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</si>
  <si>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</si>
  <si>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</si>
  <si>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</si>
  <si>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</si>
  <si>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</si>
  <si>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</si>
  <si>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</si>
  <si>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</si>
  <si>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</si>
  <si>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</si>
  <si>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</si>
  <si>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</si>
  <si>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</si>
  <si>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</si>
  <si>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</si>
  <si>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</si>
  <si>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</si>
  <si>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</si>
  <si>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</si>
  <si>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</si>
  <si>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</si>
  <si>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</si>
  <si>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</si>
  <si>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</si>
  <si>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</si>
  <si>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</si>
  <si>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</si>
  <si>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</si>
  <si>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</si>
  <si>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</si>
  <si>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</si>
  <si>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</si>
  <si>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</si>
  <si>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</si>
  <si>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</si>
  <si>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</si>
  <si>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</si>
  <si>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</si>
  <si>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</si>
  <si>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</si>
  <si>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</si>
  <si>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</si>
  <si>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</si>
  <si>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</si>
  <si>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</si>
  <si>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</si>
  <si>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</si>
  <si>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</si>
  <si>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</si>
  <si>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</si>
  <si>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</si>
  <si>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</si>
  <si>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</si>
  <si>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</si>
  <si>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</si>
  <si>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</si>
  <si>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</si>
  <si>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</si>
  <si>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</si>
  <si>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</si>
  <si>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</si>
  <si>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</si>
  <si>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</si>
  <si>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</si>
  <si>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</si>
  <si>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</si>
  <si>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</si>
  <si>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</si>
  <si>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</si>
  <si>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</si>
  <si>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</si>
  <si>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</si>
  <si>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</si>
  <si>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</si>
  <si>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</si>
  <si>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</si>
  <si>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</si>
  <si>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</si>
  <si>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</si>
  <si>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</si>
  <si>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</si>
  <si>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</si>
  <si>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</si>
  <si>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</si>
  <si>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</si>
  <si>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</si>
  <si>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</si>
  <si>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</si>
  <si>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</si>
  <si>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</si>
  <si>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</si>
  <si>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</si>
  <si>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</si>
  <si>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</si>
  <si>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</si>
  <si>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</si>
  <si>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</si>
  <si>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</si>
  <si>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</si>
  <si>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</si>
  <si>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</si>
  <si>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</si>
  <si>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</si>
  <si>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</si>
  <si>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</si>
  <si>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</si>
  <si>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</si>
  <si>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</si>
  <si>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</si>
  <si>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</si>
  <si>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</si>
  <si>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</si>
  <si>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</si>
  <si>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</si>
  <si>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</si>
  <si>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</si>
  <si>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</si>
  <si>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</si>
  <si>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</si>
  <si>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</si>
  <si>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</si>
  <si>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</si>
  <si>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</si>
  <si>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</si>
  <si>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</si>
  <si>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</si>
  <si>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</si>
  <si>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</si>
  <si>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</si>
  <si>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</si>
  <si>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</si>
  <si>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</si>
  <si>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</si>
  <si>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</si>
  <si>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</si>
  <si>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</si>
  <si>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</si>
  <si>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</si>
  <si>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</si>
  <si>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</si>
  <si>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</si>
  <si>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</si>
  <si>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</si>
  <si>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</si>
  <si>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</si>
  <si>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</si>
  <si>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</si>
  <si>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</si>
  <si>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</si>
  <si>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</si>
  <si>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</si>
  <si>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</si>
  <si>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</si>
  <si>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</si>
  <si>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</si>
  <si>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</si>
  <si>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</si>
  <si>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</si>
  <si>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</si>
  <si>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</si>
  <si>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</si>
  <si>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</si>
  <si>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</si>
  <si>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</si>
  <si>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</si>
  <si>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</si>
  <si>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</si>
  <si>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</si>
  <si>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</si>
  <si>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</si>
  <si>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</si>
  <si>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</si>
  <si>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</si>
  <si>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</si>
  <si>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</si>
  <si>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</si>
  <si>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</si>
  <si>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</si>
  <si>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</si>
  <si>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</si>
  <si>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</si>
  <si>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</si>
  <si>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</si>
  <si>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</si>
  <si>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</si>
  <si>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</si>
  <si>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</si>
  <si>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</si>
  <si>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</si>
  <si>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</si>
  <si>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</si>
  <si>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</si>
  <si>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</si>
  <si>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</si>
  <si>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</si>
  <si>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</si>
  <si>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</si>
  <si>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</si>
  <si>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</si>
  <si>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</si>
  <si>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</si>
  <si>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</si>
  <si>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</si>
  <si>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</si>
  <si>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</si>
  <si>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</si>
  <si>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</si>
  <si>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</si>
  <si>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</si>
  <si>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</si>
  <si>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</si>
  <si>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</si>
  <si>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</si>
  <si>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</si>
  <si>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</si>
  <si>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</si>
  <si>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</si>
  <si>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</si>
  <si>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</si>
  <si>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</si>
  <si>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</si>
  <si>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</si>
  <si>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</si>
  <si>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</si>
  <si>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</si>
  <si>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</si>
  <si>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</si>
  <si>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</si>
  <si>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</si>
  <si>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</si>
  <si>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</si>
  <si>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</si>
  <si>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</si>
  <si>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</si>
  <si>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</si>
  <si>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</si>
  <si>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</si>
  <si>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</si>
  <si>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</si>
  <si>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</si>
  <si>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</si>
  <si>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</si>
  <si>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</si>
  <si>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</si>
  <si>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</si>
  <si>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</si>
  <si>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</si>
  <si>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</si>
  <si>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</si>
  <si>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</si>
  <si>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</si>
  <si>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</si>
  <si>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</si>
  <si>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</si>
  <si>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</si>
  <si>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</si>
  <si>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</si>
  <si>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</si>
  <si>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</si>
  <si>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</si>
  <si>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</si>
  <si>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</si>
  <si>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</si>
  <si>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</si>
  <si>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</si>
  <si>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</si>
  <si>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</si>
  <si>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</si>
  <si>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</si>
  <si>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</si>
  <si>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</si>
  <si>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</si>
  <si>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</si>
  <si>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</si>
  <si>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</si>
  <si>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</si>
  <si>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</si>
  <si>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</si>
  <si>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</si>
  <si>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</si>
  <si>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</si>
  <si>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</si>
  <si>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</si>
  <si>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</si>
  <si>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</si>
  <si>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</si>
  <si>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</si>
  <si>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</si>
  <si>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</si>
  <si>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</si>
  <si>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</si>
  <si>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</si>
  <si>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</si>
  <si>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</si>
  <si>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</si>
  <si>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</si>
  <si>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</si>
  <si>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</si>
  <si>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</si>
  <si>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</si>
  <si>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</si>
  <si>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</si>
  <si>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</si>
  <si>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</si>
  <si>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</si>
  <si>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</si>
  <si>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</si>
  <si>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</si>
  <si>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</si>
  <si>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</si>
  <si>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</si>
  <si>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</si>
  <si>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</si>
  <si>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</si>
  <si>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</si>
  <si>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</si>
  <si>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</si>
  <si>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</si>
  <si>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</si>
  <si>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</si>
  <si>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</si>
  <si>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</si>
  <si>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</si>
  <si>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</si>
  <si>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</si>
  <si>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</si>
  <si>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</si>
  <si>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</si>
  <si>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</si>
  <si>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</si>
  <si>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</si>
  <si>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</si>
  <si>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</si>
  <si>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</si>
  <si>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</si>
  <si>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</si>
  <si>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</si>
  <si>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</si>
  <si>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</si>
  <si>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</si>
  <si>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</si>
  <si>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</si>
  <si>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</si>
  <si>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</si>
  <si>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</si>
  <si>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</si>
  <si>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</si>
  <si>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</si>
  <si>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</si>
  <si>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</si>
  <si>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</si>
  <si>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</si>
  <si>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</si>
  <si>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</si>
  <si>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</si>
  <si>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</si>
  <si>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</si>
  <si>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</si>
  <si>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</si>
  <si>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</si>
  <si>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</si>
  <si>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</si>
  <si>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</si>
  <si>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</si>
  <si>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</si>
  <si>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</si>
  <si>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</si>
  <si>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</si>
  <si>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</si>
  <si>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</si>
  <si>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</si>
  <si>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</si>
  <si>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Grid Battery Subsidy</t>
  </si>
  <si>
    <t>Subsidy for Grid Battery Capacity</t>
  </si>
  <si>
    <t>Additional Percent Subsidy per Unit Grid Battery Capacity Deployed</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</si>
  <si>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</si>
  <si>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</si>
  <si>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</si>
  <si>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</si>
  <si>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</si>
  <si>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</si>
  <si>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</si>
  <si>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</si>
  <si>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</si>
  <si>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</si>
  <si>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</si>
  <si>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</si>
  <si>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</si>
  <si>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</si>
  <si>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</si>
  <si>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</si>
  <si>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</si>
  <si>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</si>
  <si>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</si>
  <si>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</si>
  <si>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</si>
  <si>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</si>
  <si>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</si>
  <si>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</si>
  <si>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</si>
  <si>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</si>
  <si>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</si>
  <si>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</si>
  <si>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</si>
  <si>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</si>
  <si>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</si>
  <si>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</si>
  <si>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</si>
  <si>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</si>
  <si>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</si>
  <si>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</si>
  <si>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</si>
  <si>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</si>
  <si>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</si>
  <si>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</si>
  <si>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</si>
  <si>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</si>
  <si>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</si>
  <si>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</si>
  <si>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</si>
  <si>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</si>
  <si>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</si>
  <si>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</si>
  <si>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</si>
  <si>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</si>
  <si>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</si>
  <si>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</si>
  <si>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</si>
  <si>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</si>
  <si>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</si>
  <si>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</si>
  <si>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</si>
  <si>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</si>
  <si>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</si>
  <si>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</si>
  <si>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</si>
  <si>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</si>
  <si>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</si>
  <si>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</si>
  <si>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</si>
  <si>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</si>
  <si>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</si>
  <si>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</si>
  <si>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</si>
  <si>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</si>
  <si>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</si>
  <si>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</si>
  <si>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</si>
  <si>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</si>
  <si>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</si>
  <si>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</si>
  <si>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</si>
  <si>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</si>
  <si>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</si>
  <si>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</si>
  <si>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</si>
  <si>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</si>
  <si>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</si>
  <si>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</si>
  <si>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</si>
  <si>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</si>
  <si>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</si>
  <si>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</si>
  <si>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</si>
  <si>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</si>
  <si>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</si>
  <si>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</si>
  <si>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</si>
  <si>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</si>
  <si>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</si>
  <si>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</si>
  <si>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</si>
  <si>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</si>
  <si>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</si>
  <si>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</si>
  <si>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</si>
  <si>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</si>
  <si>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</si>
  <si>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</si>
  <si>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</si>
  <si>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</si>
  <si>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Boolean Ban New Power Plant Retrofits</t>
  </si>
  <si>
    <t>elec ban new power plant retrofits</t>
  </si>
  <si>
    <t>**Description:** This policy prevents new capacity of the selected CCS plant type(s) from being built to replace existing non-CCS plants.</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</si>
  <si>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</si>
  <si>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</si>
  <si>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</si>
  <si>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</si>
  <si>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</si>
  <si>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</si>
  <si>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</si>
  <si>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</si>
  <si>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</si>
  <si>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</si>
  <si>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</si>
  <si>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</si>
  <si>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</si>
  <si>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</si>
  <si>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</si>
  <si>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</si>
  <si>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</si>
  <si>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</si>
  <si>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</si>
  <si>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</si>
  <si>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</si>
  <si>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</si>
  <si>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</si>
  <si>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</si>
  <si>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</si>
  <si>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</si>
  <si>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</si>
  <si>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</si>
  <si>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</si>
  <si>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</si>
  <si>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</si>
  <si>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</si>
  <si>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</si>
  <si>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</si>
  <si>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</si>
  <si>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</si>
  <si>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</si>
  <si>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</si>
  <si>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</si>
  <si>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</si>
  <si>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</si>
  <si>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</si>
  <si>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</si>
  <si>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</si>
  <si>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</si>
  <si>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</si>
  <si>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</si>
  <si>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</si>
  <si>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</si>
  <si>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</si>
  <si>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</si>
  <si>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</si>
  <si>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</si>
  <si>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</si>
  <si>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</si>
  <si>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</si>
  <si>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</si>
  <si>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</si>
  <si>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</si>
  <si>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</si>
  <si>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</si>
  <si>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</si>
  <si>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</si>
  <si>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</si>
  <si>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</si>
  <si>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</si>
  <si>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</si>
  <si>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</si>
  <si>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</si>
  <si>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</si>
  <si>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</si>
  <si>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</si>
  <si>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</si>
  <si>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</si>
  <si>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</si>
  <si>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</si>
  <si>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</si>
  <si>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</si>
  <si>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</si>
  <si>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</si>
  <si>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</si>
  <si>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</si>
  <si>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</si>
  <si>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</si>
  <si>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</si>
  <si>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</si>
  <si>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</si>
  <si>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</si>
  <si>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</si>
  <si>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</si>
  <si>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</si>
  <si>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</si>
  <si>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</si>
  <si>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</si>
  <si>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</si>
  <si>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</si>
  <si>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</si>
  <si>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</si>
  <si>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</si>
  <si>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</si>
  <si>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</si>
  <si>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</si>
  <si>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</si>
  <si>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</si>
  <si>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</si>
  <si>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</si>
  <si>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</si>
  <si>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</si>
  <si>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</si>
  <si>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</si>
  <si>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</si>
  <si>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</si>
  <si>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</si>
  <si>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</si>
  <si>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</si>
  <si>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</si>
  <si>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</si>
  <si>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</si>
  <si>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</si>
  <si>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</si>
  <si>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</si>
  <si>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</si>
  <si>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</si>
  <si>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</si>
  <si>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</si>
  <si>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</si>
  <si>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</si>
  <si>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</si>
  <si>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</si>
  <si>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</si>
  <si>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</si>
  <si>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</si>
  <si>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</si>
  <si>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</si>
  <si>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</si>
  <si>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</si>
  <si>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</si>
  <si>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</si>
  <si>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</si>
  <si>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</si>
  <si>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</si>
  <si>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</si>
  <si>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</si>
  <si>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</si>
  <si>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</si>
  <si>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</si>
  <si>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</si>
  <si>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</si>
  <si>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</si>
  <si>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</si>
  <si>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</si>
  <si>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</si>
  <si>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</si>
  <si>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</si>
  <si>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</si>
  <si>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</si>
  <si>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</si>
  <si>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</si>
  <si>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</si>
  <si>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</si>
  <si>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</si>
  <si>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</si>
  <si>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</si>
  <si>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</si>
  <si>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</si>
  <si>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</si>
  <si>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</si>
  <si>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</si>
  <si>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</si>
  <si>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</si>
  <si>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</si>
  <si>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</si>
  <si>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</si>
  <si>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</si>
  <si>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</si>
  <si>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</si>
  <si>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Clean Heat Subsidy</t>
  </si>
  <si>
    <t>Process Emissions Subsidy</t>
  </si>
  <si>
    <t>GRA for Industry Clean Heat Subsidies</t>
  </si>
  <si>
    <t>GRA for Industry Process Emissions Policy Subsidies</t>
  </si>
  <si>
    <t>GRA indst clean heat subsidy</t>
  </si>
  <si>
    <t>GRA indst proc emiss policy subsidy</t>
  </si>
  <si>
    <t>Diesel</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</si>
  <si>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</si>
  <si>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</si>
  <si>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</si>
  <si>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</si>
  <si>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</si>
  <si>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</si>
  <si>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</si>
  <si>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</si>
  <si>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</si>
  <si>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</si>
  <si>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</si>
  <si>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</si>
  <si>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</si>
  <si>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</si>
  <si>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</si>
  <si>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</si>
  <si>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</si>
  <si>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</si>
  <si>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</si>
  <si>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</si>
  <si>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</si>
  <si>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</si>
  <si>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</si>
  <si>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</si>
  <si>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hydgn production subsidy</t>
  </si>
  <si>
    <t>$/kg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</si>
  <si>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</si>
  <si>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</si>
  <si>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</si>
  <si>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</si>
  <si>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</si>
  <si>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</si>
  <si>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</si>
  <si>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</si>
  <si>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</si>
  <si>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</si>
  <si>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</si>
  <si>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</si>
  <si>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</si>
  <si>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</si>
  <si>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</si>
  <si>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</si>
  <si>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</si>
  <si>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</si>
  <si>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</si>
  <si>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</si>
  <si>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</si>
  <si>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</si>
  <si>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</si>
  <si>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</si>
  <si>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</si>
  <si>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</si>
  <si>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</si>
  <si>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</si>
  <si>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</si>
  <si>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</si>
  <si>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</si>
  <si>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</si>
  <si>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</si>
  <si>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</si>
  <si>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</si>
  <si>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</si>
  <si>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</si>
  <si>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</si>
  <si>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</si>
  <si>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</si>
  <si>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</si>
  <si>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</si>
  <si>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</si>
  <si>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</si>
  <si>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</si>
  <si>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</si>
  <si>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</si>
  <si>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</si>
  <si>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</si>
  <si>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</si>
  <si>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</si>
  <si>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</si>
  <si>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</si>
  <si>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</si>
  <si>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</si>
  <si>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</si>
  <si>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</si>
  <si>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</si>
  <si>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</si>
  <si>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Industry Sector Minimum Fraction of CCS Achieved</t>
  </si>
  <si>
    <t>Output Industrial Electricity Use by Industrial Process[other nonprocess]; Output Industrial Electricity Use by Industrial Process[facility lighting]; Output Industrial Electricity Use by Industrial Process[facility HVAC]; Output Industrial Electricity Use by Industrial Process[other processes];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</si>
  <si>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Output Industrial Thermal Fuel Use for Energy Purposes by Industrial Process Excluding CCS and Captured Methane[other nonprocess]; Output Industrial Thermal Fuel Use for Energy Purposes by Industrial Process Excluding CCS and Captured Methane[facility lighting]; Output Industrial Thermal Fuel Use for Energy Purposes by Industrial Process Excluding CCS and Captured Methane[facility HVAC]; 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</si>
  <si>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Other Nonprocess, Facility Lighting, Facility HVAC, Other Processes, Machine Drive, Cooling, Nonboiler High Temp, Nonboiler Med Temp, Nonboiler Low Temp, Boilers &amp; Steam</t>
  </si>
  <si>
    <t>f593e0, ccff33, c2dffd, af64ff, 969696, 087bf1, c01b00, ff6400, f1bb18, ffff00</t>
  </si>
  <si>
    <t>Avoided Respiratory and Cardiac ER Visits</t>
  </si>
  <si>
    <t>Output Avoided Respiratory and Cardiac ER Visits</t>
  </si>
  <si>
    <t>RnD Hydrogen Capital Cost Perc Reduction</t>
  </si>
  <si>
    <t>RnD hydgn capital cost reduction</t>
  </si>
  <si>
    <t>Hydrocarbon Partial Oxidation</t>
  </si>
  <si>
    <t>Blue: SMR with CCS</t>
  </si>
  <si>
    <t>Green: Electrolysis with Guaranteed Clean</t>
  </si>
  <si>
    <t>Grey: Natural Gas Reforming</t>
  </si>
  <si>
    <t>Change in Total Household Energy Spending</t>
  </si>
  <si>
    <t>Change in Energy Spending per Household</t>
  </si>
  <si>
    <t>Output Total Change in Household Energy Expenditures</t>
  </si>
  <si>
    <t>Output Change in Average Household Energy Spending</t>
  </si>
  <si>
    <t>Renewable Portfolio Standard</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</si>
  <si>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</si>
  <si>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</si>
  <si>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Share of Generation from Clean Sources</t>
  </si>
  <si>
    <t>Output Share of Generation from Clean Sources[RPS];Output Share of Generation from Clean Sources[CES]</t>
  </si>
  <si>
    <t>Share from RPS Qualifying Sources,Share from CES Qualifying Sources (including CES)</t>
  </si>
  <si>
    <t>087bf1,c01b00</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</si>
  <si>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</si>
  <si>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</si>
  <si>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</si>
  <si>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d8b5ff</t>
  </si>
  <si>
    <t>Hybrid Battery Storage</t>
  </si>
  <si>
    <t>Change in Household Energy Costs</t>
  </si>
  <si>
    <t>Buildings Other</t>
  </si>
  <si>
    <t>Buildings Electricity</t>
  </si>
  <si>
    <t>Buildings Natural Gas</t>
  </si>
  <si>
    <t>Transportation Other</t>
  </si>
  <si>
    <t>Transportation Electricity</t>
  </si>
  <si>
    <t>Transportation Petroleum</t>
  </si>
  <si>
    <t>Change in Average Annual Energy Costs per Household</t>
  </si>
  <si>
    <t>2024 dollars / year</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</si>
  <si>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</si>
  <si>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Other Home Energy, Home Electricity, Home Natural Gas, Other Transportation Energy, Transportation Electricity, Transportation Petroleum</t>
  </si>
  <si>
    <t>04ffaf,f1bb18,969696,c01b00,00b050,620e7a</t>
  </si>
  <si>
    <t>% of fossil kiln fuel shifted</t>
  </si>
  <si>
    <t>industry-ag-main.html#cement</t>
  </si>
  <si>
    <t>Global Cement and Concrete Association. 2021. Concrete Future: The GCCA 2050 Cement and Concrete Industry Roadmap for Net Zero Concrete (alternative-fuel share path). NITI Aayog. 2024-2025 thermal substitution rate target for Indian cement.</t>
  </si>
  <si>
    <t>Cement Pathway Capital Subsidy</t>
  </si>
  <si>
    <t>Perc Subsidy for Cement Pathway Capital Cost</t>
  </si>
  <si>
    <t>indst cement pathway capital subsidy</t>
  </si>
  <si>
    <t>% of capital cost</t>
  </si>
  <si>
    <t>cement-pathway-capital-subsidy.html</t>
  </si>
  <si>
    <t>European Commission. Innovation Fund large-scale project awards for cement (GeZero, Aalborg, Kujawy), 2022-2025. Government of Canada. Investment Tax Credit for Carbon Capture, Utilization and Storage, 2022.</t>
  </si>
  <si>
    <t>Cement Pathway Mandate</t>
  </si>
  <si>
    <t>Minimum Share of New Clinker Capacity by Pathway</t>
  </si>
  <si>
    <t>indst cement pathway mandate</t>
  </si>
  <si>
    <t>% of new clinker capacity</t>
  </si>
  <si>
    <t>**Description:**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t>
  </si>
  <si>
    <t>cement-pathway-mandate.html</t>
  </si>
  <si>
    <t>European Commission. 2026. Proposal for an Industrial Accelerator Act (low-carbon public procurement share). World Economic Forum. First Movers Coalition cement and concrete commitment, 2023.</t>
  </si>
  <si>
    <t>dry kiln with precalciner</t>
  </si>
  <si>
    <t>Dry Kiln with Precalciner</t>
  </si>
  <si>
    <t>dry kiln with CCS</t>
  </si>
  <si>
    <t>Dry Kiln with CCS</t>
  </si>
  <si>
    <t>electric kiln</t>
  </si>
  <si>
    <t>Electric Kiln</t>
  </si>
  <si>
    <t>alternative chemistry cement</t>
  </si>
  <si>
    <t>Alternative Chemistry Cement</t>
  </si>
  <si>
    <t>Cement Kiln Fuel Shift</t>
  </si>
  <si>
    <t>indst cement kiln fuel shift</t>
  </si>
  <si>
    <t>cement-kiln-fuel-shift.html</t>
  </si>
  <si>
    <t>RnD Cement Pathway Capital Cost Perc Reduction</t>
  </si>
  <si>
    <t>RnD cement pathway capital cost reduction</t>
  </si>
  <si>
    <t>Cement: Dry Kiln with Precalciner</t>
  </si>
  <si>
    <t>Cement: Dry Kiln with CCS</t>
  </si>
  <si>
    <t>Cement: Electric Kiln</t>
  </si>
  <si>
    <t>Cement: Alternative Chemistry</t>
  </si>
  <si>
    <t>Fraction of Fossil Kiln Energy Shifted</t>
  </si>
  <si>
    <t>**Description:**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t>
  </si>
  <si>
    <t>Upper bound 1 (all fossil kiln energy shifted); the EU already gets 50-60 percent of kiln heat from alternative fuels.</t>
  </si>
  <si>
    <t>**Description:**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t>
  </si>
  <si>
    <t>Cement Carbon Price Output-Based Allocation</t>
  </si>
  <si>
    <t>Fraction of Cement Carbon Price Rebated by Output Based Allocation</t>
  </si>
  <si>
    <t>Cement Carbon Price Allocation</t>
  </si>
  <si>
    <t>indst cement carbon price allocation</t>
  </si>
  <si>
    <t>% of carbon-price bill rebated against output</t>
  </si>
  <si>
    <t>**Description:**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t>
  </si>
  <si>
    <t>cement-carbon-price-allocation.html</t>
  </si>
  <si>
    <t>European Commission. 2026. Implementing Regulation (EU) 2026/1412 (grey clinker benchmark). Directive (EU) 2023/959, recital 46 (free-allocation phase-out). California Air Resources Board. 2026. Cap-and-Invest Final Regulation Order, Tables 8-1 and 9-2.</t>
  </si>
  <si>
    <t>Cement Marginal Carbon Price Factor</t>
  </si>
  <si>
    <t>Marginal Carbon Price Factor for Cement</t>
  </si>
  <si>
    <t>share of carbon price acting on the margin</t>
  </si>
  <si>
    <t>**Description:**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t>
  </si>
  <si>
    <t>Ministry of Ecology and Environment of China. 2026. Allowance total and allocation plan for the power, steel, cement and aluminium sectors, section 3(2).</t>
  </si>
  <si>
    <t>Cement Kiln Performance Standard</t>
  </si>
  <si>
    <t>Fraction of Below Standard Clinker Capacity Forced to Decide Each Year</t>
  </si>
  <si>
    <t>indst cement kiln standard</t>
  </si>
  <si>
    <t>% of below-standard kilns forced to decide each year</t>
  </si>
  <si>
    <t>**Description:**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t>
  </si>
  <si>
    <t>cement-kiln-performance-standard.html</t>
  </si>
  <si>
    <t>National Development and Reform Commission of China. 2023. Benchmark and baseline energy-efficiency levels for key industrial sectors (2023 edition). Portland Cement Association. 2023. Environmental Product Declaration (kiln technology shares).</t>
  </si>
  <si>
    <t>Cement Overhauled Kiln Efficiency</t>
  </si>
  <si>
    <t>Percent Improvement in Overhauled Kiln Energy Intensity</t>
  </si>
  <si>
    <t>indst cement overhaul efficiency</t>
  </si>
  <si>
    <t>% reduction in kiln energy per ton</t>
  </si>
  <si>
    <t>**Description:**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t>
  </si>
  <si>
    <t>Lawrence Berkeley National Laboratory. 2008. Energy Efficiency Improvement and Cost Saving Opportunities for Cement Making (LBNL-54036).</t>
  </si>
  <si>
    <t>Upper bound 0.3: a long-dry kiln rebuilt as a precalciner kiln saves about 28 percent of its fuel.</t>
  </si>
  <si>
    <t>Cement Capacity Replacement Rule</t>
  </si>
  <si>
    <t>Additional Clinker Capacity Retired per Unit of New Capacity</t>
  </si>
  <si>
    <t>indst cement capacity swap</t>
  </si>
  <si>
    <t>tons retired per ton built</t>
  </si>
  <si>
    <t>**Description:**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t>
  </si>
  <si>
    <t>cement-capacity-replacement.html</t>
  </si>
  <si>
    <t>Ministry of Industry and Information Technology of China. 2024. Cement and glass industry capacity replacement implementation measures (2024 edition).</t>
  </si>
  <si>
    <t>Upper bound 1 (China's 2-to-1 rule).</t>
  </si>
  <si>
    <t>Cement Carbon Contract for Difference</t>
  </si>
  <si>
    <t>Cement CCfD Strike Price</t>
  </si>
  <si>
    <t>indst cement CCfD</t>
  </si>
  <si>
    <t>cement-carbon-contract-for-difference.html</t>
  </si>
  <si>
    <t>Richstein, J.C. and K. Neuhoff. 2022. Carbon contracts-for-difference: how to de-risk innovative investments for a low-carbon industry transition. iScience 25(8). Bundesministerium fuer Wirtschaft und Klimaschutz. 2024. Foerderrichtlinie Klimaschutzvertraege. Cementir Holding. 2026. Aalborg Portland CCS agreement with the Danish Energy Agency.</t>
  </si>
  <si>
    <t>Upper bound 300 USD per tonne: German round-1 bids ran up to 600 euros per tonne, with average funding well below 200.</t>
  </si>
  <si>
    <t>Cement CCfD Contract Length</t>
  </si>
  <si>
    <t>years</t>
  </si>
  <si>
    <t>**Description:** Years a cement carbon contract for difference pays after the kiln is built. // **Guidance for setting values:** 15 years in Germany, the Netherlands and Denmark; the UK uses 10 years plus up to 5 one-year extensions.</t>
  </si>
  <si>
    <t>See the Cement Carbon Contract for Difference lever.</t>
  </si>
  <si>
    <t>Low-Carbon Cement Procurement</t>
  </si>
  <si>
    <t>Fraction of Cement Demand Purchased under Low Carbon Procurement</t>
  </si>
  <si>
    <t>indst cement procurement</t>
  </si>
  <si>
    <t>% of cement demand bought as low-carbon</t>
  </si>
  <si>
    <t>cement-low-carbon-procurement.html</t>
  </si>
  <si>
    <t>U.S. General Services Administration. 2023. IRA Low Embodied Carbon Material Requirements. Portland Cement Association. 2021. Public-sector share of cement consumption. World Economic Forum. 2024. First Movers Coalition Cement and Concrete Procurement Guide.</t>
  </si>
  <si>
    <t>Procurement Premium Paid by Government</t>
  </si>
  <si>
    <t>Share of Low Carbon Cement Premium Paid by Government</t>
  </si>
  <si>
    <t>% of premium</t>
  </si>
  <si>
    <t>**Description:**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t>
  </si>
  <si>
    <t>See the Low-Carbon Cement Procurement lever.</t>
  </si>
  <si>
    <t>Low-Carbon Cement Production Tax Credit</t>
  </si>
  <si>
    <t>Low Carbon Cement Production Tax Credit</t>
  </si>
  <si>
    <t>indst cement production credit</t>
  </si>
  <si>
    <t>cement-production-tax-credit.html</t>
  </si>
  <si>
    <t>New Mexico Legislature. 2026. House Bill 153, Industrial Carbon Reduction Act. Congressional Research Service. 2024. The Clean Fuel Production Credit (45Z).</t>
  </si>
  <si>
    <t>Upper bound 100 USD per tonne, above the model's conventional-to-clean cost gap.</t>
  </si>
  <si>
    <t>Cement Credit Duration</t>
  </si>
  <si>
    <t>Low Carbon Cement Credit Duration</t>
  </si>
  <si>
    <t>**Description:** Years a new kiln earns the low-carbon cement production tax credit after it is built. // **Guidance for setting values:** US production credits typically run 10 years; 45Q runs 12.</t>
  </si>
  <si>
    <t>See the Low-Carbon Cement Production Tax Credit lever.</t>
  </si>
  <si>
    <t>Cement Pollution Border Fee</t>
  </si>
  <si>
    <t>Cement Border Fee Rate</t>
  </si>
  <si>
    <t>indst cement border fee</t>
  </si>
  <si>
    <t>**Description:**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t>
  </si>
  <si>
    <t>cement-pollution-border-fee.html</t>
  </si>
  <si>
    <t>U.S. Senate. 2025. Clean Competition Act, S. 3523. European Commission. 2023. Regulation (EU) 2023/956 establishing a carbon border adjustment mechanism. Fowlie, M., M. Reguant and S.P. Ryan. 2016. Market-based emissions regulation and industry dynamics. Journal of Political Economy 124(1).</t>
  </si>
  <si>
    <t>Upper bound 200 USD per tonne, above any proposed border fee.</t>
  </si>
  <si>
    <t>Border Fee on Full Import Intensity</t>
  </si>
  <si>
    <t>Cement Border Fee Charges Full Import Intensity</t>
  </si>
  <si>
    <t>**Description:** When on, the cement border fee is charged on the import's whole embodied CO2 (EU CBAM style). When off, only on the excess over the domestic fleet's intensity (Clean Competition Act style). // **Guidance for setting values:** Off by default.</t>
  </si>
  <si>
    <t>See the Cement Pollution Border Fee lever.</t>
  </si>
  <si>
    <t>Cement Carbon-Intensity Standard</t>
  </si>
  <si>
    <t>Cement CO2 Intensity Standard</t>
  </si>
  <si>
    <t>indst cement intensity standard</t>
  </si>
  <si>
    <t>% below start-year intensity</t>
  </si>
  <si>
    <t>cement-carbon-intensity-standard.html</t>
  </si>
  <si>
    <t>California Legislature. 2021. Senate Bill 596 (Becker). California Air Resources Board. 2025. Draft Net-Zero Emissions Strategy for the Cement Sector.</t>
  </si>
  <si>
    <t>Clean Materials Support</t>
  </si>
  <si>
    <t>GRA for Industry Clean Materials Support</t>
  </si>
  <si>
    <t>GRA indst clean materials support</t>
  </si>
  <si>
    <t>Deficit Spending</t>
  </si>
  <si>
    <t>Corporate Taxes</t>
  </si>
  <si>
    <t>**Description:**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t>
  </si>
  <si>
    <t>**Description:**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t>
  </si>
  <si>
    <t>**Description:**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t>
  </si>
  <si>
    <t>**Description:**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t>
  </si>
  <si>
    <t>electric kiln with CCS</t>
  </si>
  <si>
    <t>Cement: Electric Kiln with CCS</t>
  </si>
  <si>
    <t>Electric Kiln with CCS</t>
  </si>
  <si>
    <t>Restrict New Power Plants</t>
  </si>
  <si>
    <t>Restrict New Power Plant Retrofits</t>
  </si>
  <si>
    <t>Carbon Removal</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</si>
  <si>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</si>
  <si>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</si>
  <si>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</si>
  <si>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db3a79, f593e0, ff0000, 9b1cb0, c01b00,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</si>
  <si>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</si>
  <si>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</si>
  <si>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</si>
  <si>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db3a79,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</si>
  <si>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</si>
  <si>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</si>
  <si>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</si>
  <si>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</si>
  <si>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Demand, 2050, Representative Day 1</t>
  </si>
  <si>
    <t>Demand, 2050, Representative Day 2</t>
  </si>
  <si>
    <t>Demand, 2050, Representative Day 3</t>
  </si>
  <si>
    <t>Demand, 2050, Representative Day 4</t>
  </si>
  <si>
    <t>Demand, 2050, Net Peak Winter Day</t>
  </si>
  <si>
    <t>Demand, 2050, Net Peak Summer Day</t>
  </si>
  <si>
    <t>Demand, 2025, Representative Day 1</t>
  </si>
  <si>
    <t>hourly stacked area, 2025</t>
  </si>
  <si>
    <t>Demand, 2025, Representative Day 2</t>
  </si>
  <si>
    <t>Demand, 2025, Representative Day 3</t>
  </si>
  <si>
    <t>Demand, 2025, Representative Day 4</t>
  </si>
  <si>
    <t>Demand, 2025, Net Peak Winter Day</t>
  </si>
  <si>
    <t>Demand, 2025, Net Peak Summer Day</t>
  </si>
  <si>
    <t>Dispatch, 2050, Representative Day 1</t>
  </si>
  <si>
    <t>Dispatch, 2050, Representative Day 2</t>
  </si>
  <si>
    <t>Dispatch, 2050, Representative Day 3</t>
  </si>
  <si>
    <t>Dispatch, 2050, Representative Day 4</t>
  </si>
  <si>
    <t>Dispatch, 2050, Net Peak Summer Day</t>
  </si>
  <si>
    <t>Dispatch, 2050, Net Peak Winter Day</t>
  </si>
  <si>
    <t>Dispatch, 2025, Representative Day 1</t>
  </si>
  <si>
    <t>Dispatch, 2025, Representative Day 2</t>
  </si>
  <si>
    <t>Dispatch, 2025, Representative Day 3</t>
  </si>
  <si>
    <t>Dispatch, 2025, Representative Day 4</t>
  </si>
  <si>
    <t>Dispatch, 2025, Net Peak Summer Day</t>
  </si>
  <si>
    <t>Dispatch, 2025, Net Peak Winter Day</t>
  </si>
  <si>
    <t>Other Distributed Sources</t>
  </si>
  <si>
    <t>January 2025 Frozen Policies</t>
  </si>
  <si>
    <t>For selections from a closed list of values, enter the list of allowed options in Units separated</t>
  </si>
  <si>
    <t>by commas without spaces. For each option, give the value followed by an equals sign and the</t>
  </si>
  <si>
    <t>label. For instance, "1=Low,0=Medium,2=High". List the options in the order you want them to</t>
  </si>
  <si>
    <t>appear in the policy editor panel. The Min Slider Value, Max Slider Value, and Slider Step Size</t>
  </si>
  <si>
    <t>are ignored. The web app will look for an equals sign in Units to choose the selector  input control.</t>
  </si>
  <si>
    <t>219-58-121</t>
  </si>
  <si>
    <t>db3a79</t>
  </si>
  <si>
    <t>Behind the Meter Gas</t>
  </si>
  <si>
    <t>216-181-255</t>
  </si>
  <si>
    <t>Data Centers</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</si>
  <si>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</si>
  <si>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</si>
  <si>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</si>
  <si>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</si>
  <si>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Electricity Emissions by Pollutant in MMT[N2O]; Output Total Electricity Emissions by Pollutant in MMT[CH4]; Output Total Electricity Emissions by Pollutant in MMT[CO2]</t>
  </si>
  <si>
    <t>Output Total Industry Emissions by Pollutant in MMT[N2O]; Output Total Industry Emissions by Pollutant in MMT[F gases]; Output Total Industry Emissions by Pollutant in MMT[CH4]; Output Total Industry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</si>
  <si>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</si>
  <si>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</si>
  <si>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Waste Management Emissions by Pollutant in MMT[N2O]; Output Total Waste Management Emissions by Pollutant in MMT[CH4]; Output Total Waste Management Emissions by Pollutant in MMT[CO2]</t>
  </si>
  <si>
    <t>Data Center Load Growth Assumption</t>
  </si>
  <si>
    <t>DCLGA Data Center Load Growth Assumption</t>
  </si>
  <si>
    <t>1=Low,0=Medium,2=High</t>
  </si>
  <si>
    <t>**Description:**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</si>
  <si>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</si>
  <si>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</si>
  <si>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Data Center Electricity Use; Output Buildings Sector Electricity Use Excluding Data Centers</t>
  </si>
  <si>
    <t>Dedicated Clean Sources for Hydrogen Production, Hydrogen Grid Electricity Use,District Heat, Water &amp; Waste, Agriculture, Transportation, Industry, Data Centers, Buildings</t>
  </si>
  <si>
    <t>f1bb18,ff6400,620e7a, f593e0, 04ffaf, c01b00, 969696, 9b1cb0, 087bf1</t>
  </si>
  <si>
    <t>**Description:**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t>
  </si>
  <si>
    <t>**Description:**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</si>
  <si>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t>
  </si>
  <si>
    <t>Other Petroleum, Crude Oil, Heavy or Residual Fuel Oil, Hard Coal, LPG Propane and Butane, Natural Gas, Electricity, Biomass, District Heat, Hydrogen</t>
  </si>
  <si>
    <t>000000, 740000, ad6500, 969696, 087cf1, c01a00, f1bb18, 00b04f, f593e0, 630e7a</t>
  </si>
  <si>
    <t>Cement Carbonation Uptake (not in totals by default)</t>
  </si>
  <si>
    <t>Output Cement Carbonation CO2 Uptake</t>
  </si>
  <si>
    <t>Include Cement Carbonation Uptake in Totals</t>
  </si>
  <si>
    <t>BICCUiT Boolean Include Cement Carbonation Uptake in Totals</t>
  </si>
  <si>
    <t>**Description:**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t>
  </si>
  <si>
    <t>Green Hydrogen Requirement</t>
  </si>
  <si>
    <t>Required Green Share of Hydrogen Demand by Sector</t>
  </si>
  <si>
    <t>Clean Hydrogen Requirement</t>
  </si>
  <si>
    <t>hydgn green hydrogen requirement</t>
  </si>
  <si>
    <t>% of sector hydrogen use</t>
  </si>
  <si>
    <t>**Description:**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t>
  </si>
  <si>
    <t>European Parliament and Council of the European Union. 2023. Directive (EU) 2023/2413 (RED III), Article 22a. https://eur-lex.europa.eu/eli/dir/2023/2413/oj/eng</t>
  </si>
  <si>
    <t>Low Carbon Hydrogen Requirement</t>
  </si>
  <si>
    <t>Required Low Carbon Share of Hydrogen Demand by Sector</t>
  </si>
  <si>
    <t>hydgn low carbon hydrogen requirement</t>
  </si>
  <si>
    <t>**Description:**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t>
  </si>
  <si>
    <t>European Parliament and Council of the European Union. 2024. Directive (EU) 2024/1788, Article 2(11). https://eur-lex.europa.eu/eli/dir/2024/1788/oj/eng</t>
  </si>
  <si>
    <t>Geoengineering Sector</t>
  </si>
  <si>
    <t>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t>
  </si>
  <si>
    <t>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t>
  </si>
  <si>
    <t>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t>
  </si>
  <si>
    <t>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t>
  </si>
  <si>
    <t>Output Curtailed Variable Renewable Electricity by Hour[representative day 1,Hour]; Output Electricity Supplied to Grid by Demand Altering Technologies[representative day 1,Hour]; Output Imported Electricity by Hour[representative day 1,Hour]; Output Total Electricity Dispatched by Hour by Plant Type[representative day 1,Hour,hydrogen combined cycle es]; Output Total Electricity Dispatched by Hour by Plant Type[representative day 1,Hour,hydrogen combustion turbine es]; Output Total Electricity Dispatched by Hour by Plant Type[representative day 1,Hour,geothermal es]; Output Total Electricity Dispatched by Hour by Plant Type[representative day 1,Hour,biomass w CCS es]; Output Total Electricity Dispatched by Hour by Plant Type[representative day 1,Hour,biomass es]; Output Total Electricity Dispatched by Hour by Plant Type[representative day 1,Hour,solar thermal es]; Output Total Electricity Dispatched by Hour by Plant Type[representative day 1,Hour,solar PV es]; Output Electricity Supplied by Distributed Solar Capacity[representative day 1,Hour]; Output Total Electricity Dispatched by Hour by Plant Type[representative day 1,Hour,onshore wind es];Output Total Electricity Dispatched by Hour by Plant Type[representative day 1,Hour,offshore wind es]; Output Total Electricity Dispatched by Hour by Plant Type[representative day 1,Hour,hydro es]; Output Total Electricity Dispatched by Hour by Plant Type[representative day 1,Hour,small modular reactor es]; Output Total Electricity Dispatched by Hour by Plant Type[representative day 1,Hour,nuclear es]; Output Electricity Supplied by Other Distributed Capacity[representative day 1,Hour]; Output Total Electricity Dispatched by Hour by Plant Type[representative day 1,Hour,municipal solid waste es]; Output Total Electricity Dispatched by Hour by Plant Type[representative day 1,Hour,petroleum es]; Output Total Electricity Dispatched by Hour by Plant Type[representative day 1,Hour,heavy or residual fuel oil es]; Output Total Electricity Dispatched by Hour by Plant Type[representative day 1,Hour,crude oil es]; Output Electricity Supplied by Behind the Meter Gas Capacity[representative day 1,Hour]; Output Total Electricity Dispatched by Hour by Plant Type[representative day 1,Hour,natural gas peaker es]; Output Total Electricity Dispatched by Hour by Plant Type[representative day 1,Hour,natural gas combined cycle w CCS es]; Output Total Electricity Dispatched by Hour by Plant Type[representative day 1,Hour,natural gas combined cycle es]; Output Total Electricity Dispatched by Hour by Plant Type[representative day 1,Hour,natural gas steam turbine es]; Output Total Electricity Dispatched by Hour by Plant Type[representative day 1,Hour,lignite w CCS es]; Output Total Electricity Dispatched by Hour by Plant Type[representative day 1,Hour,lignite es]; Output Total Electricity Dispatched by Hour by Plant Type[representative day 1,Hour,hard coal w CCS es]; Output Total Electricity Dispatched by Hour by Plant Type[representative day 1,Hour,hard coal es]; Output Exported Electricity by Hour[representative day 1,Hour]; Output Electricity Drawn from Grid by Demand Altering Technologies[representative day 1,Hour]</t>
  </si>
  <si>
    <t>Output Curtailed Variable Renewable Electricity by Hour[representative day 2,Hour]; Output Electricity Supplied to Grid by Demand Altering Technologies[representative day 2,Hour]; Output Imported Electricity by Hour[representative day 2,Hour]; Output Total Electricity Dispatched by Hour by Plant Type[representative day 2,Hour,hydrogen combined cycle es]; Output Total Electricity Dispatched by Hour by Plant Type[representative day 2,Hour,hydrogen combustion turbine es]; Output Total Electricity Dispatched by Hour by Plant Type[representative day 2,Hour,geothermal es]; Output Total Electricity Dispatched by Hour by Plant Type[representative day 2,Hour,biomass w CCS es]; Output Total Electricity Dispatched by Hour by Plant Type[representative day 2,Hour,biomass es]; Output Total Electricity Dispatched by Hour by Plant Type[representative day 2,Hour,solar thermal es]; Output Total Electricity Dispatched by Hour by Plant Type[representative day 2,Hour,solar PV es]; Output Electricity Supplied by Distributed Solar Capacity[representative day 2,Hour]; Output Total Electricity Dispatched by Hour by Plant Type[representative day 2,Hour,onshore wind es];Output Total Electricity Dispatched by Hour by Plant Type[representative day 2,Hour,offshore wind es]; Output Total Electricity Dispatched by Hour by Plant Type[representative day 2,Hour,hydro es]; Output Total Electricity Dispatched by Hour by Plant Type[representative day 2,Hour,small modular reactor es]; Output Total Electricity Dispatched by Hour by Plant Type[representative day 2,Hour,nuclear es]; Output Electricity Supplied by Other Distributed Capacity[representative day 2,Hour]; Output Total Electricity Dispatched by Hour by Plant Type[representative day 2,Hour,municipal solid waste es]; Output Total Electricity Dispatched by Hour by Plant Type[representative day 2,Hour,petroleum es]; Output Total Electricity Dispatched by Hour by Plant Type[representative day 2,Hour,heavy or residual fuel oil es]; Output Total Electricity Dispatched by Hour by Plant Type[representative day 2,Hour,crude oil es]; Output Electricity Supplied by Behind the Meter Gas Capacity[representative day 2,Hour]; Output Total Electricity Dispatched by Hour by Plant Type[representative day 2,Hour,natural gas peaker es]; Output Total Electricity Dispatched by Hour by Plant Type[representative day 2,Hour,natural gas combined cycle w CCS es]; Output Total Electricity Dispatched by Hour by Plant Type[representative day 2,Hour,natural gas combined cycle es]; Output Total Electricity Dispatched by Hour by Plant Type[representative day 2,Hour,natural gas steam turbine es]; Output Total Electricity Dispatched by Hour by Plant Type[representative day 2,Hour,lignite w CCS es]; Output Total Electricity Dispatched by Hour by Plant Type[representative day 2,Hour,lignite es]; Output Total Electricity Dispatched by Hour by Plant Type[representative day 2,Hour,hard coal w CCS es]; Output Total Electricity Dispatched by Hour by Plant Type[representative day 2,Hour,hard coal es]; Output Exported Electricity by Hour[representative day 2,Hour]; Output Electricity Drawn from Grid by Demand Altering Technologies[representative day 2,Hour]</t>
  </si>
  <si>
    <t>Output Curtailed Variable Renewable Electricity by Hour[representative day 3,Hour]; Output Electricity Supplied to Grid by Demand Altering Technologies[representative day 3,Hour]; Output Imported Electricity by Hour[representative day 3,Hour]; Output Total Electricity Dispatched by Hour by Plant Type[representative day 3,Hour,hydrogen combined cycle es]; Output Total Electricity Dispatched by Hour by Plant Type[representative day 3,Hour,hydrogen combustion turbine es]; Output Total Electricity Dispatched by Hour by Plant Type[representative day 3,Hour,geothermal es]; Output Total Electricity Dispatched by Hour by Plant Type[representative day 3,Hour,biomass w CCS es]; Output Total Electricity Dispatched by Hour by Plant Type[representative day 3,Hour,biomass es]; Output Total Electricity Dispatched by Hour by Plant Type[representative day 3,Hour,solar thermal es]; Output Total Electricity Dispatched by Hour by Plant Type[representative day 3,Hour,solar PV es]; Output Electricity Supplied by Distributed Solar Capacity[representative day 3,Hour]; Output Total Electricity Dispatched by Hour by Plant Type[representative day 3,Hour,onshore wind es];Output Total Electricity Dispatched by Hour by Plant Type[representative day 3,Hour,offshore wind es]; Output Total Electricity Dispatched by Hour by Plant Type[representative day 3,Hour,hydro es]; Output Total Electricity Dispatched by Hour by Plant Type[representative day 3,Hour,small modular reactor es]; Output Total Electricity Dispatched by Hour by Plant Type[representative day 3,Hour,nuclear es]; Output Electricity Supplied by Other Distributed Capacity[representative day 3,Hour]; Output Total Electricity Dispatched by Hour by Plant Type[representative day 3,Hour,municipal solid waste es]; Output Total Electricity Dispatched by Hour by Plant Type[representative day 3,Hour,petroleum es]; Output Total Electricity Dispatched by Hour by Plant Type[representative day 3,Hour,heavy or residual fuel oil es]; Output Total Electricity Dispatched by Hour by Plant Type[representative day 3,Hour,crude oil es]; Output Electricity Supplied by Behind the Meter Gas Capacity[representative day 3,Hour]; Output Total Electricity Dispatched by Hour by Plant Type[representative day 3,Hour,natural gas peaker es]; Output Total Electricity Dispatched by Hour by Plant Type[representative day 3,Hour,natural gas combined cycle w CCS es]; Output Total Electricity Dispatched by Hour by Plant Type[representative day 3,Hour,natural gas combined cycle es]; Output Total Electricity Dispatched by Hour by Plant Type[representative day 3,Hour,natural gas steam turbine es]; Output Total Electricity Dispatched by Hour by Plant Type[representative day 3,Hour,lignite w CCS es]; Output Total Electricity Dispatched by Hour by Plant Type[representative day 3,Hour,lignite es]; Output Total Electricity Dispatched by Hour by Plant Type[representative day 3,Hour,hard coal w CCS es]; Output Total Electricity Dispatched by Hour by Plant Type[representative day 3,Hour,hard coal es]; Output Exported Electricity by Hour[representative day 3,Hour]; Output Electricity Drawn from Grid by Demand Altering Technologies[representative day 3,Hour]</t>
  </si>
  <si>
    <t>Output Curtailed Variable Renewable Electricity by Hour[representative day 4,Hour]; Output Electricity Supplied to Grid by Demand Altering Technologies[representative day 4,Hour]; Output Imported Electricity by Hour[representative day 4,Hour]; Output Total Electricity Dispatched by Hour by Plant Type[representative day 4,Hour,hydrogen combined cycle es]; Output Total Electricity Dispatched by Hour by Plant Type[representative day 4,Hour,hydrogen combustion turbine es]; Output Total Electricity Dispatched by Hour by Plant Type[representative day 4,Hour,geothermal es]; Output Total Electricity Dispatched by Hour by Plant Type[representative day 4,Hour,biomass w CCS es]; Output Total Electricity Dispatched by Hour by Plant Type[representative day 4,Hour,biomass es]; Output Total Electricity Dispatched by Hour by Plant Type[representative day 4,Hour,solar thermal es]; Output Total Electricity Dispatched by Hour by Plant Type[representative day 4,Hour,solar PV es]; Output Electricity Supplied by Distributed Solar Capacity[representative day 4,Hour]; Output Total Electricity Dispatched by Hour by Plant Type[representative day 4,Hour,onshore wind es];Output Total Electricity Dispatched by Hour by Plant Type[representative day 4,Hour,offshore wind es]; Output Total Electricity Dispatched by Hour by Plant Type[representative day 4,Hour,hydro es]; Output Total Electricity Dispatched by Hour by Plant Type[representative day 4,Hour,small modular reactor es]; Output Total Electricity Dispatched by Hour by Plant Type[representative day 4,Hour,nuclear es]; Output Electricity Supplied by Other Distributed Capacity[representative day 4,Hour]; Output Total Electricity Dispatched by Hour by Plant Type[representative day 4,Hour,municipal solid waste es]; Output Total Electricity Dispatched by Hour by Plant Type[representative day 4,Hour,petroleum es]; Output Total Electricity Dispatched by Hour by Plant Type[representative day 4,Hour,heavy or residual fuel oil es]; Output Total Electricity Dispatched by Hour by Plant Type[representative day 4,Hour,crude oil es]; Output Electricity Supplied by Behind the Meter Gas Capacity[representative day 4,Hour]; Output Total Electricity Dispatched by Hour by Plant Type[representative day 4,Hour,natural gas peaker es]; Output Total Electricity Dispatched by Hour by Plant Type[representative day 4,Hour,natural gas combined cycle w CCS es]; Output Total Electricity Dispatched by Hour by Plant Type[representative day 4,Hour,natural gas combined cycle es]; Output Total Electricity Dispatched by Hour by Plant Type[representative day 4,Hour,natural gas steam turbine es]; Output Total Electricity Dispatched by Hour by Plant Type[representative day 4,Hour,lignite w CCS es]; Output Total Electricity Dispatched by Hour by Plant Type[representative day 4,Hour,lignite es]; Output Total Electricity Dispatched by Hour by Plant Type[representative day 4,Hour,hard coal w CCS es]; Output Total Electricity Dispatched by Hour by Plant Type[representative day 4,Hour,hard coal es]; Output Exported Electricity by Hour[representative day 4,Hour]; Output Electricity Drawn from Grid by Demand Altering Technologies[representative day 4,Hour]</t>
  </si>
  <si>
    <t>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t>
  </si>
  <si>
    <t>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t>
  </si>
  <si>
    <t>Output Curtailed Variable Renewable Electricity by Hour on Net Peak Summer Day[Hour]; Output Electricity Supplied to Grid by Demand Altering Technologies on Net Peak Summer Day[Hour]; Output Imported Electricity by Hour on Net Peak Summer Day[Hour]; Output Total Electricity Dispatched by Hour by Plant Type on Net Peak Summer Day[Hour,hydrogen combined cycle es]; Output Total Electricity Dispatched by Hour by Plant Type on Net Peak Summer Day[Hour,hydrogen combustion turbine es]; Output Total Electricity Dispatched by Hour by Plant Type on Net Peak Summer Day[Hour,geothermal es]; Output Total Electricity Dispatched by Hour by Plant Type on Net Peak Summer Day[Hour,biomass w CCS es]; Output Total Electricity Dispatched by Hour by Plant Type on Net Peak Summer Day[Hour,biomass es]; Output Total Electricity Dispatched by Hour by Plant Type on Net Peak Summer Day[Hour,solar thermal es]; Output Total Electricity Dispatched by Hour by Plant Type on Net Peak Summer Day[Hour,solar PV es]; Output Electricity Supplied by Distributed Solar on Net Peak Summer Day[Hour]; Output Total Electricity Dispatched by Hour by Plant Type on Net Peak Summer Day[Hour,onshore wind es];Output Total Electricity Dispatched by Hour by Plant Type on Net Peak Summer Day[Hour,offshore wind es]; Output Total Electricity Dispatched by Hour by Plant Type on Net Peak Summer Day[Hour,hydro es]; Output Total Electricity Dispatched by Hour by Plant Type on Net Peak Summer Day[Hour,small modular reactor es]; Output Total Electricity Dispatched by Hour by Plant Type on Net Peak Summer Day[Hour,nuclear es]; Output Electricity Supplied by Other Distributed Capacity on Net Peak Summer Day[Hour]; Output Total Electricity Dispatched by Hour by Plant Type on Net Peak Summer Day[Hour,municipal solid waste es]; Output Total Electricity Dispatched by Hour by Plant Type on Net Peak Summer Day[Hour,petroleum es]; Output Total Electricity Dispatched by Hour by Plant Type on Net Peak Summer Day[Hour,heavy or residual fuel oil es]; Output Total Electricity Dispatched by Hour by Plant Type on Net Peak Summer Day[Hour,crude oil es]; Output Electricity Supplied by Behind the Meter Gas Capacity on Net Peak Summer Day[Hour]; Output Total Electricity Dispatched by Hour by Plant Type on Net Peak Summer Day[Hour,natural gas peaker es]; Output Total Electricity Dispatched by Hour by Plant Type on Net Peak Summer Day[Hour,natural gas combined cycle w CCS es]; Output Total Electricity Dispatched by Hour by Plant Type on Net Peak Summer Day[Hour,natural gas combined cycle es]; Output Total Electricity Dispatched by Hour by Plant Type on Net Peak Summer Day[Hour,natural gas steam turbine es]; Output Total Electricity Dispatched by Hour by Plant Type on Net Peak Summer Day[Hour,lignite w CCS es]; Output Total Electricity Dispatched by Hour by Plant Type on Net Peak Summer Day[Hour,lignite es]; Output Total Electricity Dispatched by Hour by Plant Type on Net Peak Summer Day[Hour,hard coal w CCS es]; Output Total Electricity Dispatched by Hour by Plant Type on Net Peak Summer Day[Hour,hard coal es]; Output Exported Electricity by Hour on Net Peak Summer Day[Hour]; Output Electricity Drawn from Grid by Demand Altering Technologies on Net Peak Summer Day[Hour]</t>
  </si>
  <si>
    <t>Output Curtailed Variable Renewable Electricity by Hour on Net Peak Winter Day[Hour]; Output Electricity Supplied to Grid by Demand Altering Technologies on Net Peak Winter Day[Hour]; Output Imported Electricity by Hour on Net Peak Winter Day[Hour]; Output Total Electricity Dispatched by Hour by Plant Type on Net Peak Winter Day[Hour,hydrogen combined cycle es]; Output Total Electricity Dispatched by Hour by Plant Type on Net Peak Winter Day[Hour,hydrogen combustion turbine es]; Output Total Electricity Dispatched by Hour by Plant Type on Net Peak Winter Day[Hour,geothermal es]; Output Total Electricity Dispatched by Hour by Plant Type on Net Peak Winter Day[Hour,biomass w CCS es]; Output Total Electricity Dispatched by Hour by Plant Type on Net Peak Winter Day[Hour,biomass es]; Output Total Electricity Dispatched by Hour by Plant Type on Net Peak Winter Day[Hour,solar thermal es]; Output Total Electricity Dispatched by Hour by Plant Type on Net Peak Winter Day[Hour,solar PV es]; Output Electricity Supplied by Distributed Solar on Net Peak Winter Day[Hour]; Output Total Electricity Dispatched by Hour by Plant Type on Net Peak Winter Day[Hour,onshore wind es];Output Total Electricity Dispatched by Hour by Plant Type on Net Peak Winter Day[Hour,offshore wind es]; Output Total Electricity Dispatched by Hour by Plant Type on Net Peak Winter Day[Hour,hydro es]; Output Total Electricity Dispatched by Hour by Plant Type on Net Peak Winter Day[Hour,small modular reactor es]; Output Total Electricity Dispatched by Hour by Plant Type on Net Peak Winter Day[Hour,nuclear es]; Output Electricity Supplied by Other Distributed Capacity on Net Peak Winter Day[Hour]; Output Total Electricity Dispatched by Hour by Plant Type on Net Peak Winter Day[Hour,municipal solid waste es]; Output Total Electricity Dispatched by Hour by Plant Type on Net Peak Winter Day[Hour,petroleum es]; Output Total Electricity Dispatched by Hour by Plant Type on Net Peak Winter Day[Hour,heavy or residual fuel oil es]; Output Total Electricity Dispatched by Hour by Plant Type on Net Peak Winter Day[Hour,crude oil es]; Output Electricity Supplied by Behind the Meter Gas Capacity on Net Peak Winter Day[Hour]; Output Total Electricity Dispatched by Hour by Plant Type on Net Peak Winter Day[Hour,natural gas peaker es]; Output Total Electricity Dispatched by Hour by Plant Type on Net Peak Winter Day[Hour,natural gas combined cycle w CCS es]; Output Total Electricity Dispatched by Hour by Plant Type on Net Peak Winter Day[Hour,natural gas combined cycle es]; Output Total Electricity Dispatched by Hour by Plant Type on Net Peak Winter Day[Hour,natural gas steam turbine es]; Output Total Electricity Dispatched by Hour by Plant Type on Net Peak Winter Day[Hour,lignite w CCS es]; Output Total Electricity Dispatched by Hour by Plant Type on Net Peak Winter Day[Hour,lignite es]; Output Total Electricity Dispatched by Hour by Plant Type on Net Peak Winter Day[Hour,hard coal w CCS es]; Output Total Electricity Dispatched by Hour by Plant Type on Net Peak Winter Day[Hour,hard coal es]; Output Exported Electricity by Hour on Net Peak Winter Day[Hour]; Output Electricity Drawn from Grid by Demand Altering Technologies on Net Peak Winter Day[Hour]</t>
  </si>
  <si>
    <t>Chemicals Hydrogen Injection</t>
  </si>
  <si>
    <t>Fraction of Chemicals Syngas Vent CO2 Avoided by Hydrogen Injection</t>
  </si>
  <si>
    <t>indst chemicals hydrogen injection</t>
  </si>
  <si>
    <t>% of syngas-vent CO2 avoided</t>
  </si>
  <si>
    <t>**Description:** This policy injects clean hydrogen into the chemical processes that make hydrogen-rich syngas from coal or natural gas (ammonia, methanol and coal-to-chemicals routes). With enough hydrogen added, the carbon in the feedstock goes into the product instead of being vented as CO2 by the water-gas shift, so less fossil feedstock is needed and the avoided CO2 falls out of the chemical industry's process emissions. The lever is the share of that syngas-vent CO2 avoided. The added hydrogen is demanded from the hydrogen sector, whose own levers decide how it is made.</t>
  </si>
  <si>
    <t>Chemicals Electrified Heat</t>
  </si>
  <si>
    <t>Fraction of Chemicals Stack Process CO2 Abated by Electrified Heat</t>
  </si>
  <si>
    <t>indst chemicals electrified heat</t>
  </si>
  <si>
    <t>% of stack CO2 abated</t>
  </si>
  <si>
    <t>**Description:** This policy electrifies the high-temperature process heat of steam crackers and similar chemical process units that burn their own off-gas, which inventories count as process CO2 rather than fuel combustion. The lever is the share of that stack CO2 abated; electricity use and capital spending rise accordingly.</t>
  </si>
  <si>
    <t>Hydrogen Capital Grant</t>
  </si>
  <si>
    <t>Perc Subsidy for Hydrogen Production Capital Costs</t>
  </si>
  <si>
    <t>hydgn capital subsidy</t>
  </si>
  <si>
    <t>**Description:**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t>
  </si>
  <si>
    <t>26 U.S.C. 48(a)(15) and 45V (https://www.law.cornell.edu/uscode/text/26/48); Public Law 119-21, sec. 70511 (https://www.govinfo.gov/content/pkg/PLAW-119publ21/html/PLAW-119publ21.htm); Commission Delegated Regulation (EU) 2019/856 as amended by (EU) 2023/2537 (Innovation Fund); PIB, "India's Green Hydrogen Revolution", May 2024 (state capital subsidies). Facts and citations are agent-compiled (2026-10-27) and must be verified against primary sources before publication.</t>
  </si>
  <si>
    <t>Hydrogen Contract for Difference</t>
  </si>
  <si>
    <t>Hydrogen CfD Strike Price</t>
  </si>
  <si>
    <t>hydgn CfD strike price</t>
  </si>
  <si>
    <t>JOGMEC news release (https://www.jogmec.go.jp/english/news/release/release_00435.html); UK DESNZ, LCHA Key Terms Summary, December 2024, and HAR1 successful projects (https://www.gov.uk/government/publications/hydrogen-production-business-model-net-zero-hydrogen-fund-shortlisted-projects). Facts and citations are agent-compiled (2026-10-27) and must be verified against primary sources before publication.</t>
  </si>
  <si>
    <t>**Description:**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t>
  </si>
  <si>
    <t>Hydrogen Supplied to Industry by Production Pathway</t>
  </si>
  <si>
    <t>Output Hydrogen Supplied to Sector by Pathway[industry sector,electrolysis]; Output Hydrogen Supplied to Sector by Pathway[industry sector,natural gas reforming]; Output Hydrogen Supplied to Sector by Pathway[industry sector,coal gasification]; Output Hydrogen Supplied to Sector by Pathway[industry sector,biomass gasification]; Output Hydrogen Supplied to Sector by Pathway[industry sector,hydrocarbon partial oxidation]; Output Hydrogen Supplied to Sector by Pathway[industry sector,electrolysis with guaranteed clean electricity]; Output Hydrogen Supplied to Sector by Pathway[industry sector,natural gas reforming with CCS]</t>
  </si>
  <si>
    <t>Hydrogen Exports by Production Pathway</t>
  </si>
  <si>
    <t>Output Hydrogen Exported by Pathway[electrolysis]; Output Hydrogen Exported by Pathway[natural gas reforming]; Output Hydrogen Exported by Pathway[coal gasification]; Output Hydrogen Exported by Pathway[biomass gasification]; Output Hydrogen Exported by Pathway[hydrocarbon partial oxidation]; Output Hydrogen Exported by Pathway[electrolysis with guaranteed clean electricity]; Output Hydrogen Exported by Pathway[natural gas reforming with CCS]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</si>
</sst>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4"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2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s>
  <cellStyleXfs count="15774">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3" fillId="0" borderId="0" applyFont="0" applyFill="0" applyBorder="0" applyAlignment="0" applyProtection="0"/>
    <xf numFmtId="175" fontId="34" fillId="90" borderId="108" applyNumberFormat="0" applyFont="0" applyBorder="0" applyAlignment="0" applyProtection="0">
      <alignment horizontal="right" vertical="center"/>
    </xf>
    <xf numFmtId="9" fontId="2" fillId="0" borderId="0" applyFont="0" applyFill="0" applyBorder="0" applyAlignment="0" applyProtection="0"/>
    <xf numFmtId="0" fontId="34" fillId="9" borderId="109">
      <alignment horizontal="left" vertical="center"/>
    </xf>
    <xf numFmtId="4" fontId="34" fillId="0" borderId="108" applyFill="0" applyBorder="0" applyProtection="0">
      <alignment horizontal="right" vertical="center"/>
    </xf>
    <xf numFmtId="0" fontId="34" fillId="9" borderId="109">
      <alignment horizontal="left" vertical="center"/>
    </xf>
    <xf numFmtId="0" fontId="34" fillId="16" borderId="108"/>
    <xf numFmtId="43" fontId="2" fillId="0" borderId="0" applyFont="0" applyFill="0" applyBorder="0" applyAlignment="0" applyProtection="0"/>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0" fontId="83" fillId="86" borderId="105" applyNumberFormat="0" applyAlignment="0" applyProtection="0"/>
    <xf numFmtId="4" fontId="34" fillId="0" borderId="108">
      <alignment horizontal="right" vertical="center"/>
    </xf>
    <xf numFmtId="0" fontId="103" fillId="0" borderId="106" applyNumberFormat="0" applyFill="0" applyAlignment="0" applyProtection="0"/>
    <xf numFmtId="0" fontId="34" fillId="9" borderId="125">
      <alignment horizontal="left" vertical="center"/>
    </xf>
    <xf numFmtId="0" fontId="30" fillId="14" borderId="117">
      <alignment horizontal="right" vertical="center"/>
    </xf>
    <xf numFmtId="0" fontId="96" fillId="73" borderId="105" applyNumberFormat="0" applyAlignment="0" applyProtection="0"/>
    <xf numFmtId="0" fontId="96" fillId="73" borderId="105" applyNumberFormat="0" applyAlignment="0" applyProtection="0"/>
    <xf numFmtId="0" fontId="74" fillId="9" borderId="108">
      <alignment horizontal="right" vertical="center"/>
    </xf>
    <xf numFmtId="0" fontId="2" fillId="0" borderId="0"/>
    <xf numFmtId="0" fontId="96" fillId="73" borderId="105" applyNumberFormat="0" applyAlignment="0" applyProtection="0"/>
    <xf numFmtId="0" fontId="2" fillId="48" borderId="0" applyNumberFormat="0" applyBorder="0" applyAlignment="0" applyProtection="0"/>
    <xf numFmtId="49" fontId="34" fillId="0" borderId="108" applyNumberFormat="0" applyFont="0" applyFill="0" applyBorder="0" applyProtection="0">
      <alignment horizontal="left" vertical="center" indent="2"/>
    </xf>
    <xf numFmtId="4" fontId="74" fillId="9" borderId="108">
      <alignment horizontal="right" vertical="center"/>
    </xf>
    <xf numFmtId="0" fontId="96" fillId="73" borderId="105" applyNumberFormat="0" applyAlignment="0" applyProtection="0"/>
    <xf numFmtId="0" fontId="35" fillId="89" borderId="107" applyNumberFormat="0" applyFont="0" applyAlignment="0" applyProtection="0"/>
    <xf numFmtId="0" fontId="35" fillId="89" borderId="107" applyNumberFormat="0" applyFont="0" applyAlignment="0" applyProtection="0"/>
    <xf numFmtId="4" fontId="34" fillId="16" borderId="108"/>
    <xf numFmtId="0" fontId="83" fillId="86" borderId="105" applyNumberFormat="0" applyAlignment="0" applyProtection="0"/>
    <xf numFmtId="0" fontId="103" fillId="0" borderId="106" applyNumberFormat="0" applyFill="0" applyAlignment="0" applyProtection="0"/>
    <xf numFmtId="0" fontId="83" fillId="86"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81" fillId="86" borderId="104" applyNumberFormat="0" applyAlignment="0" applyProtection="0"/>
    <xf numFmtId="0" fontId="34" fillId="0" borderId="111">
      <alignment horizontal="left" vertical="center" wrapText="1" indent="2"/>
    </xf>
    <xf numFmtId="0" fontId="2" fillId="62" borderId="0" applyNumberFormat="0" applyBorder="0" applyAlignment="0" applyProtection="0"/>
    <xf numFmtId="0" fontId="78" fillId="89" borderId="107" applyNumberFormat="0" applyFont="0" applyAlignment="0" applyProtection="0"/>
    <xf numFmtId="0" fontId="74" fillId="9" borderId="108">
      <alignment horizontal="right" vertical="center"/>
    </xf>
    <xf numFmtId="0" fontId="87" fillId="73" borderId="105" applyNumberFormat="0" applyAlignment="0" applyProtection="0"/>
    <xf numFmtId="0" fontId="35" fillId="89" borderId="107" applyNumberFormat="0" applyFont="0" applyAlignment="0" applyProtection="0"/>
    <xf numFmtId="4" fontId="30" fillId="14" borderId="117">
      <alignment horizontal="right" vertical="center"/>
    </xf>
    <xf numFmtId="0" fontId="35" fillId="89" borderId="115" applyNumberFormat="0" applyFont="0" applyAlignment="0" applyProtection="0"/>
    <xf numFmtId="49" fontId="34" fillId="0" borderId="109" applyNumberFormat="0" applyFont="0" applyFill="0" applyBorder="0" applyProtection="0">
      <alignment horizontal="left" vertical="center" indent="5"/>
    </xf>
    <xf numFmtId="0" fontId="83" fillId="86" borderId="105" applyNumberFormat="0" applyAlignment="0" applyProtection="0"/>
    <xf numFmtId="0" fontId="78" fillId="89" borderId="107" applyNumberFormat="0" applyFont="0" applyAlignment="0" applyProtection="0"/>
    <xf numFmtId="0" fontId="34" fillId="0" borderId="124" applyNumberFormat="0" applyFill="0" applyAlignment="0" applyProtection="0"/>
    <xf numFmtId="0" fontId="34" fillId="9" borderId="109">
      <alignment horizontal="left" vertical="center"/>
    </xf>
    <xf numFmtId="0" fontId="103" fillId="0" borderId="122" applyNumberFormat="0" applyFill="0" applyAlignment="0" applyProtection="0"/>
    <xf numFmtId="0" fontId="96" fillId="73" borderId="105" applyNumberFormat="0" applyAlignment="0" applyProtection="0"/>
    <xf numFmtId="0" fontId="34" fillId="9" borderId="109">
      <alignment horizontal="left" vertical="center"/>
    </xf>
    <xf numFmtId="0" fontId="84" fillId="86" borderId="105" applyNumberFormat="0" applyAlignment="0" applyProtection="0"/>
    <xf numFmtId="0" fontId="34" fillId="14" borderId="111">
      <alignment horizontal="left" vertical="center" wrapText="1" indent="2"/>
    </xf>
    <xf numFmtId="0" fontId="87" fillId="73" borderId="113" applyNumberFormat="0" applyAlignment="0" applyProtection="0"/>
    <xf numFmtId="0" fontId="35" fillId="89" borderId="107" applyNumberFormat="0" applyFont="0" applyAlignment="0" applyProtection="0"/>
    <xf numFmtId="0" fontId="84" fillId="86" borderId="105" applyNumberFormat="0" applyAlignment="0" applyProtection="0"/>
    <xf numFmtId="0" fontId="83" fillId="86" borderId="105" applyNumberFormat="0" applyAlignment="0" applyProtection="0"/>
    <xf numFmtId="0" fontId="78"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30" fillId="9" borderId="108">
      <alignment horizontal="right" vertical="center"/>
    </xf>
    <xf numFmtId="0" fontId="2" fillId="0" borderId="0"/>
    <xf numFmtId="0" fontId="103" fillId="0" borderId="122" applyNumberFormat="0" applyFill="0" applyAlignment="0" applyProtection="0"/>
    <xf numFmtId="0" fontId="74" fillId="9" borderId="124">
      <alignment horizontal="right" vertical="center"/>
    </xf>
    <xf numFmtId="0" fontId="96" fillId="73" borderId="105" applyNumberFormat="0" applyAlignment="0" applyProtection="0"/>
    <xf numFmtId="49" fontId="32" fillId="0" borderId="124" applyNumberFormat="0" applyFill="0" applyBorder="0" applyProtection="0">
      <alignment horizontal="left" vertical="center"/>
    </xf>
    <xf numFmtId="0" fontId="69" fillId="46" borderId="56" applyNumberFormat="0" applyAlignment="0" applyProtection="0"/>
    <xf numFmtId="4" fontId="34" fillId="0" borderId="108">
      <alignment horizontal="right" vertical="center"/>
    </xf>
    <xf numFmtId="0" fontId="30" fillId="14" borderId="110">
      <alignment horizontal="right" vertical="center"/>
    </xf>
    <xf numFmtId="0" fontId="34" fillId="0" borderId="124">
      <alignment horizontal="right" vertical="center"/>
    </xf>
    <xf numFmtId="0" fontId="68" fillId="46" borderId="57" applyNumberFormat="0" applyAlignment="0" applyProtection="0"/>
    <xf numFmtId="0" fontId="69" fillId="46" borderId="56" applyNumberFormat="0" applyAlignment="0" applyProtection="0"/>
    <xf numFmtId="0" fontId="83" fillId="86" borderId="105" applyNumberFormat="0" applyAlignment="0" applyProtection="0"/>
    <xf numFmtId="175" fontId="34" fillId="90" borderId="116" applyNumberFormat="0" applyFont="0" applyBorder="0" applyAlignment="0" applyProtection="0">
      <alignment horizontal="right" vertical="center"/>
    </xf>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96" fillId="73" borderId="105" applyNumberFormat="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0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08" applyNumberFormat="0" applyFill="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 fontId="30" fillId="14" borderId="108">
      <alignment horizontal="right" vertical="center"/>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24">
      <alignment horizontal="right" vertical="center"/>
    </xf>
    <xf numFmtId="0" fontId="103" fillId="0" borderId="106" applyNumberFormat="0" applyFill="0" applyAlignment="0" applyProtection="0"/>
    <xf numFmtId="0" fontId="34" fillId="0" borderId="108">
      <alignment horizontal="right" vertical="center"/>
    </xf>
    <xf numFmtId="0" fontId="78" fillId="89" borderId="107" applyNumberFormat="0" applyFon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0" fontId="72" fillId="64" borderId="0" applyNumberFormat="0" applyBorder="0" applyAlignment="0" applyProtection="0"/>
    <xf numFmtId="0" fontId="34" fillId="16" borderId="116"/>
    <xf numFmtId="4" fontId="74" fillId="9" borderId="108">
      <alignment horizontal="right" vertical="center"/>
    </xf>
    <xf numFmtId="0" fontId="78" fillId="89" borderId="115" applyNumberFormat="0" applyFont="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9" borderId="108">
      <alignment horizontal="right" vertical="center"/>
    </xf>
    <xf numFmtId="4" fontId="74" fillId="9" borderId="108">
      <alignment horizontal="right" vertical="center"/>
    </xf>
    <xf numFmtId="4" fontId="34" fillId="0"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96" fillId="73" borderId="105" applyNumberFormat="0" applyAlignment="0" applyProtection="0"/>
    <xf numFmtId="4" fontId="30" fillId="9" borderId="108">
      <alignment horizontal="right" vertical="center"/>
    </xf>
    <xf numFmtId="0" fontId="87" fillId="73" borderId="105" applyNumberFormat="0" applyAlignment="0" applyProtection="0"/>
    <xf numFmtId="0" fontId="100" fillId="86" borderId="104" applyNumberFormat="0" applyAlignment="0" applyProtection="0"/>
    <xf numFmtId="4" fontId="74" fillId="9" borderId="108">
      <alignment horizontal="right" vertical="center"/>
    </xf>
    <xf numFmtId="0" fontId="2" fillId="59" borderId="0" applyNumberFormat="0" applyBorder="0" applyAlignment="0" applyProtection="0"/>
    <xf numFmtId="0" fontId="74" fillId="9" borderId="108">
      <alignment horizontal="right" vertical="center"/>
    </xf>
    <xf numFmtId="0" fontId="103" fillId="0" borderId="106" applyNumberFormat="0" applyFill="0" applyAlignment="0" applyProtection="0"/>
    <xf numFmtId="0" fontId="2" fillId="56" borderId="0" applyNumberFormat="0" applyBorder="0" applyAlignment="0" applyProtection="0"/>
    <xf numFmtId="0" fontId="34" fillId="0" borderId="108" applyNumberFormat="0" applyFill="0" applyAlignment="0" applyProtection="0"/>
    <xf numFmtId="0" fontId="2" fillId="47" borderId="0" applyNumberFormat="0" applyBorder="0" applyAlignment="0" applyProtection="0"/>
    <xf numFmtId="0" fontId="71" fillId="0" borderId="0" applyNumberFormat="0" applyFill="0" applyBorder="0" applyAlignment="0" applyProtection="0"/>
    <xf numFmtId="0" fontId="78" fillId="89" borderId="107" applyNumberFormat="0" applyFon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0" fontId="34" fillId="0" borderId="111">
      <alignment horizontal="left" vertical="center" wrapText="1" indent="2"/>
    </xf>
    <xf numFmtId="0" fontId="34" fillId="14" borderId="111">
      <alignment horizontal="left" vertical="center" wrapText="1" indent="2"/>
    </xf>
    <xf numFmtId="0" fontId="34" fillId="16" borderId="108"/>
    <xf numFmtId="0" fontId="96" fillId="73" borderId="105" applyNumberFormat="0" applyAlignment="0" applyProtection="0"/>
    <xf numFmtId="0" fontId="34" fillId="14" borderId="111">
      <alignment horizontal="left" vertical="center" wrapText="1" indent="2"/>
    </xf>
    <xf numFmtId="0" fontId="81" fillId="86" borderId="104" applyNumberFormat="0" applyAlignment="0" applyProtection="0"/>
    <xf numFmtId="0" fontId="34" fillId="16" borderId="108"/>
    <xf numFmtId="0" fontId="83" fillId="86" borderId="105" applyNumberFormat="0" applyAlignment="0" applyProtection="0"/>
    <xf numFmtId="4" fontId="34" fillId="0" borderId="108">
      <alignment horizontal="right" vertical="center"/>
    </xf>
    <xf numFmtId="0" fontId="34" fillId="14" borderId="111">
      <alignment horizontal="left" vertical="center" wrapText="1" indent="2"/>
    </xf>
    <xf numFmtId="4" fontId="30" fillId="9" borderId="108">
      <alignment horizontal="right" vertical="center"/>
    </xf>
    <xf numFmtId="0" fontId="88" fillId="0" borderId="106" applyNumberFormat="0" applyFill="0" applyAlignment="0" applyProtection="0"/>
    <xf numFmtId="0" fontId="74" fillId="9" borderId="116">
      <alignment horizontal="right" vertical="center"/>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3" fillId="0" borderId="106" applyNumberFormat="0" applyFill="0" applyAlignment="0" applyProtection="0"/>
    <xf numFmtId="4" fontId="30" fillId="9" borderId="108">
      <alignment horizontal="right" vertical="center"/>
    </xf>
    <xf numFmtId="4" fontId="34" fillId="0" borderId="108">
      <alignment horizontal="right" vertical="center"/>
    </xf>
    <xf numFmtId="0" fontId="84" fillId="86" borderId="105" applyNumberFormat="0" applyAlignment="0" applyProtection="0"/>
    <xf numFmtId="0" fontId="87" fillId="73" borderId="105" applyNumberFormat="0" applyAlignment="0" applyProtection="0"/>
    <xf numFmtId="4" fontId="30" fillId="14" borderId="108">
      <alignment horizontal="right" vertical="center"/>
    </xf>
    <xf numFmtId="49" fontId="32" fillId="0" borderId="108" applyNumberFormat="0" applyFill="0" applyBorder="0" applyProtection="0">
      <alignment horizontal="left" vertical="center"/>
    </xf>
    <xf numFmtId="0" fontId="96" fillId="73" borderId="105" applyNumberFormat="0" applyAlignment="0" applyProtection="0"/>
    <xf numFmtId="0" fontId="30" fillId="14" borderId="108">
      <alignment horizontal="right" vertical="center"/>
    </xf>
    <xf numFmtId="0" fontId="30" fillId="14" borderId="108">
      <alignment horizontal="right" vertical="center"/>
    </xf>
    <xf numFmtId="0" fontId="30" fillId="14" borderId="108">
      <alignment horizontal="right" vertical="center"/>
    </xf>
    <xf numFmtId="0" fontId="96" fillId="73" borderId="105" applyNumberFormat="0" applyAlignment="0" applyProtection="0"/>
    <xf numFmtId="49" fontId="34" fillId="0" borderId="109" applyNumberFormat="0" applyFont="0" applyFill="0" applyBorder="0" applyProtection="0">
      <alignment horizontal="left" vertical="center" indent="5"/>
    </xf>
    <xf numFmtId="49" fontId="32" fillId="0" borderId="108" applyNumberFormat="0" applyFill="0" applyBorder="0" applyProtection="0">
      <alignment horizontal="left" vertical="center"/>
    </xf>
    <xf numFmtId="0" fontId="34" fillId="0" borderId="108" applyNumberFormat="0" applyFill="0" applyAlignment="0" applyProtection="0"/>
    <xf numFmtId="0" fontId="34" fillId="14" borderId="111">
      <alignment horizontal="left" vertical="center" wrapText="1" indent="2"/>
    </xf>
    <xf numFmtId="0" fontId="96" fillId="73" borderId="105" applyNumberFormat="0" applyAlignment="0" applyProtection="0"/>
    <xf numFmtId="4" fontId="30" fillId="14" borderId="110">
      <alignment horizontal="right" vertical="center"/>
    </xf>
    <xf numFmtId="4" fontId="74" fillId="9" borderId="108">
      <alignment horizontal="right" vertical="center"/>
    </xf>
    <xf numFmtId="0" fontId="34" fillId="14" borderId="111">
      <alignment horizontal="left" vertical="center" wrapText="1" indent="2"/>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84" fillId="86" borderId="105" applyNumberFormat="0" applyAlignment="0" applyProtection="0"/>
    <xf numFmtId="0" fontId="72" fillId="58" borderId="0" applyNumberFormat="0" applyBorder="0" applyAlignment="0" applyProtection="0"/>
    <xf numFmtId="0" fontId="81" fillId="86" borderId="104" applyNumberFormat="0" applyAlignment="0" applyProtection="0"/>
    <xf numFmtId="0" fontId="30" fillId="14" borderId="110">
      <alignment horizontal="right" vertical="center"/>
    </xf>
    <xf numFmtId="0" fontId="30" fillId="14" borderId="110">
      <alignment horizontal="right" vertical="center"/>
    </xf>
    <xf numFmtId="0" fontId="103" fillId="0" borderId="106" applyNumberFormat="0" applyFill="0" applyAlignment="0" applyProtection="0"/>
    <xf numFmtId="0" fontId="34" fillId="0" borderId="108">
      <alignment horizontal="right" vertical="center"/>
    </xf>
    <xf numFmtId="0" fontId="34" fillId="16" borderId="108"/>
    <xf numFmtId="4" fontId="34" fillId="16" borderId="108"/>
    <xf numFmtId="0" fontId="34" fillId="16" borderId="108"/>
    <xf numFmtId="4" fontId="34" fillId="0" borderId="108">
      <alignment horizontal="right" vertical="center"/>
    </xf>
    <xf numFmtId="0" fontId="34" fillId="0" borderId="108">
      <alignment horizontal="right" vertical="center"/>
    </xf>
    <xf numFmtId="0" fontId="87" fillId="73" borderId="105" applyNumberFormat="0" applyAlignment="0" applyProtection="0"/>
    <xf numFmtId="4" fontId="30" fillId="9" borderId="108">
      <alignment horizontal="right" vertical="center"/>
    </xf>
    <xf numFmtId="0" fontId="81" fillId="86" borderId="104" applyNumberFormat="0" applyAlignment="0" applyProtection="0"/>
    <xf numFmtId="0" fontId="88" fillId="0" borderId="114" applyNumberFormat="0" applyFill="0" applyAlignment="0" applyProtection="0"/>
    <xf numFmtId="0" fontId="103" fillId="0" borderId="106" applyNumberFormat="0" applyFill="0" applyAlignment="0" applyProtection="0"/>
    <xf numFmtId="0" fontId="96" fillId="73" borderId="113" applyNumberFormat="0" applyAlignment="0" applyProtection="0"/>
    <xf numFmtId="0" fontId="2" fillId="0" borderId="0"/>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35" fillId="89" borderId="107" applyNumberFormat="0" applyFont="0" applyAlignment="0" applyProtection="0"/>
    <xf numFmtId="0" fontId="34" fillId="0" borderId="127">
      <alignment horizontal="left" vertical="center" wrapText="1" indent="2"/>
    </xf>
    <xf numFmtId="0" fontId="96" fillId="73" borderId="113" applyNumberFormat="0" applyAlignment="0" applyProtection="0"/>
    <xf numFmtId="0" fontId="103" fillId="0" borderId="122" applyNumberFormat="0" applyFill="0" applyAlignment="0" applyProtection="0"/>
    <xf numFmtId="0" fontId="96" fillId="73" borderId="121" applyNumberFormat="0" applyAlignment="0" applyProtection="0"/>
    <xf numFmtId="0" fontId="84" fillId="86" borderId="113" applyNumberFormat="0" applyAlignment="0" applyProtection="0"/>
    <xf numFmtId="0" fontId="34" fillId="14" borderId="127">
      <alignment horizontal="left" vertical="center" wrapText="1" indent="2"/>
    </xf>
    <xf numFmtId="0" fontId="34" fillId="9" borderId="109">
      <alignment horizontal="left" vertical="center"/>
    </xf>
    <xf numFmtId="0" fontId="35" fillId="89" borderId="115" applyNumberFormat="0" applyFont="0" applyAlignment="0" applyProtection="0"/>
    <xf numFmtId="0" fontId="103"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 fontId="30" fillId="14" borderId="116">
      <alignment horizontal="right" vertical="center"/>
    </xf>
    <xf numFmtId="0" fontId="34" fillId="9" borderId="117">
      <alignment horizontal="left" vertical="center"/>
    </xf>
    <xf numFmtId="0" fontId="30" fillId="14" borderId="125">
      <alignment horizontal="right" vertical="center"/>
    </xf>
    <xf numFmtId="4" fontId="34" fillId="16" borderId="116"/>
    <xf numFmtId="0" fontId="74" fillId="9" borderId="116">
      <alignment horizontal="right" vertical="center"/>
    </xf>
    <xf numFmtId="0" fontId="78" fillId="89" borderId="115" applyNumberFormat="0" applyFont="0" applyAlignment="0" applyProtection="0"/>
    <xf numFmtId="0" fontId="84" fillId="86" borderId="113" applyNumberFormat="0" applyAlignment="0" applyProtection="0"/>
    <xf numFmtId="0" fontId="34" fillId="0" borderId="119">
      <alignment horizontal="left" vertical="center" wrapText="1" indent="2"/>
    </xf>
    <xf numFmtId="0" fontId="96" fillId="73" borderId="113" applyNumberFormat="0" applyAlignment="0" applyProtection="0"/>
    <xf numFmtId="4" fontId="30" fillId="9" borderId="108">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4" fontId="30" fillId="14" borderId="125">
      <alignment horizontal="right" vertical="center"/>
    </xf>
    <xf numFmtId="0" fontId="87" fillId="73" borderId="113" applyNumberFormat="0" applyAlignment="0" applyProtection="0"/>
    <xf numFmtId="0" fontId="34" fillId="16" borderId="108"/>
    <xf numFmtId="0" fontId="88" fillId="0" borderId="106" applyNumberFormat="0" applyFill="0" applyAlignment="0" applyProtection="0"/>
    <xf numFmtId="4" fontId="30" fillId="14" borderId="109">
      <alignment horizontal="right" vertical="center"/>
    </xf>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0" fontId="34" fillId="0" borderId="108">
      <alignment horizontal="right" vertical="center"/>
    </xf>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96" fillId="73" borderId="105" applyNumberFormat="0" applyAlignment="0" applyProtection="0"/>
    <xf numFmtId="0" fontId="35" fillId="89" borderId="107" applyNumberFormat="0" applyFont="0" applyAlignment="0" applyProtection="0"/>
    <xf numFmtId="4" fontId="30" fillId="14" borderId="110">
      <alignment horizontal="right" vertical="center"/>
    </xf>
    <xf numFmtId="0" fontId="103" fillId="0" borderId="106" applyNumberFormat="0" applyFill="0" applyAlignment="0" applyProtection="0"/>
    <xf numFmtId="0" fontId="100" fillId="86" borderId="104" applyNumberFormat="0" applyAlignment="0" applyProtection="0"/>
    <xf numFmtId="0" fontId="34" fillId="9" borderId="109">
      <alignment horizontal="left" vertical="center"/>
    </xf>
    <xf numFmtId="0" fontId="96" fillId="73" borderId="105" applyNumberFormat="0" applyAlignment="0" applyProtection="0"/>
    <xf numFmtId="0" fontId="74" fillId="9" borderId="108">
      <alignment horizontal="right" vertical="center"/>
    </xf>
    <xf numFmtId="4" fontId="34" fillId="0" borderId="108" applyFill="0" applyBorder="0" applyProtection="0">
      <alignment horizontal="right" vertical="center"/>
    </xf>
    <xf numFmtId="0" fontId="103" fillId="0" borderId="106" applyNumberFormat="0" applyFill="0" applyAlignment="0" applyProtection="0"/>
    <xf numFmtId="0"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30" fillId="14" borderId="108">
      <alignment horizontal="right" vertical="center"/>
    </xf>
    <xf numFmtId="0" fontId="34" fillId="14" borderId="111">
      <alignment horizontal="left" vertical="center" wrapText="1" indent="2"/>
    </xf>
    <xf numFmtId="4" fontId="30" fillId="9" borderId="108">
      <alignment horizontal="right" vertical="center"/>
    </xf>
    <xf numFmtId="49" fontId="34" fillId="0" borderId="108" applyNumberFormat="0" applyFont="0" applyFill="0" applyBorder="0" applyProtection="0">
      <alignment horizontal="left" vertical="center" indent="2"/>
    </xf>
    <xf numFmtId="4" fontId="30" fillId="14" borderId="110">
      <alignment horizontal="right" vertical="center"/>
    </xf>
    <xf numFmtId="4" fontId="30" fillId="14" borderId="109">
      <alignment horizontal="right" vertical="center"/>
    </xf>
    <xf numFmtId="0" fontId="34" fillId="16" borderId="108"/>
    <xf numFmtId="0" fontId="78" fillId="89" borderId="107" applyNumberFormat="0" applyFont="0" applyAlignment="0" applyProtection="0"/>
    <xf numFmtId="0" fontId="96" fillId="73" borderId="105" applyNumberFormat="0" applyAlignment="0" applyProtection="0"/>
    <xf numFmtId="0" fontId="103" fillId="0" borderId="106" applyNumberFormat="0" applyFill="0" applyAlignment="0" applyProtection="0"/>
    <xf numFmtId="0" fontId="72" fillId="64" borderId="0" applyNumberFormat="0" applyBorder="0" applyAlignment="0" applyProtection="0"/>
    <xf numFmtId="0" fontId="70" fillId="0" borderId="0" applyNumberFormat="0" applyFill="0" applyBorder="0" applyAlignment="0" applyProtection="0"/>
    <xf numFmtId="0" fontId="30" fillId="9" borderId="108">
      <alignment horizontal="right" vertical="center"/>
    </xf>
    <xf numFmtId="4" fontId="30" fillId="14" borderId="108">
      <alignment horizontal="right" vertical="center"/>
    </xf>
    <xf numFmtId="0" fontId="96" fillId="73" borderId="113" applyNumberFormat="0" applyAlignment="0" applyProtection="0"/>
    <xf numFmtId="0" fontId="103" fillId="0" borderId="114" applyNumberFormat="0" applyFill="0" applyAlignment="0" applyProtection="0"/>
    <xf numFmtId="0" fontId="30" fillId="14" borderId="116">
      <alignment horizontal="right" vertical="center"/>
    </xf>
    <xf numFmtId="0" fontId="88" fillId="0" borderId="122" applyNumberFormat="0" applyFill="0" applyAlignment="0" applyProtection="0"/>
    <xf numFmtId="0" fontId="83" fillId="86" borderId="113" applyNumberFormat="0" applyAlignment="0" applyProtection="0"/>
    <xf numFmtId="0" fontId="34" fillId="16" borderId="108"/>
    <xf numFmtId="0" fontId="2" fillId="57" borderId="0" applyNumberFormat="0" applyBorder="0" applyAlignment="0" applyProtection="0"/>
    <xf numFmtId="0" fontId="72" fillId="49" borderId="0" applyNumberFormat="0" applyBorder="0" applyAlignment="0" applyProtection="0"/>
    <xf numFmtId="0" fontId="2" fillId="63" borderId="0" applyNumberFormat="0" applyBorder="0" applyAlignment="0" applyProtection="0"/>
    <xf numFmtId="0" fontId="2" fillId="53" borderId="0" applyNumberFormat="0" applyBorder="0" applyAlignment="0" applyProtection="0"/>
    <xf numFmtId="0" fontId="2" fillId="62" borderId="0" applyNumberFormat="0" applyBorder="0" applyAlignment="0" applyProtection="0"/>
    <xf numFmtId="4" fontId="74" fillId="9" borderId="108">
      <alignment horizontal="right" vertical="center"/>
    </xf>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2" fillId="47" borderId="0" applyNumberFormat="0" applyBorder="0" applyAlignment="0" applyProtection="0"/>
    <xf numFmtId="0" fontId="2" fillId="51" borderId="0" applyNumberFormat="0" applyBorder="0" applyAlignment="0" applyProtection="0"/>
    <xf numFmtId="0" fontId="100" fillId="86" borderId="104" applyNumberFormat="0" applyAlignment="0" applyProtection="0"/>
    <xf numFmtId="0" fontId="103" fillId="0" borderId="106"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0" borderId="111">
      <alignment horizontal="left" vertical="center" wrapText="1" indent="2"/>
    </xf>
    <xf numFmtId="0" fontId="30" fillId="9" borderId="108">
      <alignment horizontal="right" vertical="center"/>
    </xf>
    <xf numFmtId="0" fontId="72" fillId="52" borderId="0" applyNumberFormat="0" applyBorder="0" applyAlignment="0" applyProtection="0"/>
    <xf numFmtId="0" fontId="69" fillId="46" borderId="56" applyNumberFormat="0" applyAlignment="0" applyProtection="0"/>
    <xf numFmtId="0" fontId="34" fillId="16" borderId="108"/>
    <xf numFmtId="4" fontId="30" fillId="9" borderId="124">
      <alignment horizontal="right" vertical="center"/>
    </xf>
    <xf numFmtId="0" fontId="34" fillId="0" borderId="111">
      <alignment horizontal="left" vertical="center" wrapText="1" indent="2"/>
    </xf>
    <xf numFmtId="0" fontId="13" fillId="0" borderId="58" applyNumberFormat="0" applyFill="0" applyAlignment="0" applyProtection="0"/>
    <xf numFmtId="0" fontId="96" fillId="73" borderId="105" applyNumberFormat="0" applyAlignment="0" applyProtection="0"/>
    <xf numFmtId="0" fontId="30" fillId="14" borderId="108">
      <alignment horizontal="right" vertical="center"/>
    </xf>
    <xf numFmtId="4" fontId="30" fillId="14" borderId="108">
      <alignment horizontal="right" vertical="center"/>
    </xf>
    <xf numFmtId="0" fontId="78" fillId="89" borderId="107" applyNumberFormat="0" applyFont="0" applyAlignment="0" applyProtection="0"/>
    <xf numFmtId="0" fontId="30" fillId="9" borderId="108">
      <alignment horizontal="right" vertical="center"/>
    </xf>
    <xf numFmtId="4" fontId="30" fillId="14" borderId="110">
      <alignment horizontal="right" vertical="center"/>
    </xf>
    <xf numFmtId="0" fontId="78" fillId="89" borderId="107" applyNumberFormat="0" applyFont="0" applyAlignment="0" applyProtection="0"/>
    <xf numFmtId="0" fontId="96" fillId="73" borderId="105" applyNumberFormat="0" applyAlignment="0" applyProtection="0"/>
    <xf numFmtId="0" fontId="30" fillId="9" borderId="108">
      <alignment horizontal="right" vertical="center"/>
    </xf>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4" fontId="34" fillId="16" borderId="108"/>
    <xf numFmtId="0" fontId="2" fillId="0" borderId="0"/>
    <xf numFmtId="0" fontId="96" fillId="73" borderId="105" applyNumberFormat="0" applyAlignment="0" applyProtection="0"/>
    <xf numFmtId="0" fontId="69" fillId="46" borderId="56" applyNumberFormat="0" applyAlignment="0" applyProtection="0"/>
    <xf numFmtId="0" fontId="34" fillId="16" borderId="116"/>
    <xf numFmtId="0" fontId="30" fillId="9" borderId="124">
      <alignment horizontal="right" vertical="center"/>
    </xf>
    <xf numFmtId="0" fontId="74" fillId="9" borderId="124">
      <alignment horizontal="right" vertical="center"/>
    </xf>
    <xf numFmtId="4" fontId="34" fillId="0" borderId="108" applyFill="0" applyBorder="0" applyProtection="0">
      <alignment horizontal="right" vertical="center"/>
    </xf>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34" fillId="0" borderId="111">
      <alignment horizontal="left" vertical="center" wrapText="1" indent="2"/>
    </xf>
    <xf numFmtId="0" fontId="100" fillId="86" borderId="104" applyNumberFormat="0" applyAlignment="0" applyProtection="0"/>
    <xf numFmtId="4" fontId="30" fillId="14" borderId="108">
      <alignment horizontal="right" vertical="center"/>
    </xf>
    <xf numFmtId="0" fontId="88" fillId="0" borderId="122" applyNumberFormat="0" applyFill="0" applyAlignment="0" applyProtection="0"/>
    <xf numFmtId="4" fontId="30" fillId="9" borderId="108">
      <alignment horizontal="right" vertical="center"/>
    </xf>
    <xf numFmtId="4" fontId="30" fillId="14" borderId="108">
      <alignment horizontal="right" vertical="center"/>
    </xf>
    <xf numFmtId="4" fontId="30" fillId="14" borderId="109">
      <alignment horizontal="right" vertical="center"/>
    </xf>
    <xf numFmtId="0" fontId="74" fillId="9" borderId="108">
      <alignment horizontal="right" vertical="center"/>
    </xf>
    <xf numFmtId="4" fontId="30" fillId="9" borderId="108">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2" fillId="47" borderId="0" applyNumberFormat="0" applyBorder="0" applyAlignment="0" applyProtection="0"/>
    <xf numFmtId="0" fontId="88" fillId="0" borderId="106" applyNumberFormat="0" applyFill="0" applyAlignment="0" applyProtection="0"/>
    <xf numFmtId="4" fontId="34" fillId="0" borderId="116" applyFill="0" applyBorder="0" applyProtection="0">
      <alignment horizontal="right" vertical="center"/>
    </xf>
    <xf numFmtId="0" fontId="2" fillId="0" borderId="0"/>
    <xf numFmtId="0" fontId="78" fillId="89" borderId="115" applyNumberFormat="0" applyFont="0" applyAlignment="0" applyProtection="0"/>
    <xf numFmtId="4" fontId="30" fillId="14" borderId="108">
      <alignment horizontal="right" vertical="center"/>
    </xf>
    <xf numFmtId="0" fontId="100" fillId="86" borderId="112" applyNumberFormat="0" applyAlignment="0" applyProtection="0"/>
    <xf numFmtId="4" fontId="74" fillId="9" borderId="108">
      <alignment horizontal="right" vertical="center"/>
    </xf>
    <xf numFmtId="4" fontId="30" fillId="14" borderId="108">
      <alignment horizontal="right" vertical="center"/>
    </xf>
    <xf numFmtId="0" fontId="84" fillId="86" borderId="105" applyNumberFormat="0" applyAlignment="0" applyProtection="0"/>
    <xf numFmtId="4" fontId="30" fillId="14" borderId="108">
      <alignment horizontal="right" vertical="center"/>
    </xf>
    <xf numFmtId="0" fontId="87" fillId="73" borderId="105" applyNumberFormat="0" applyAlignment="0" applyProtection="0"/>
    <xf numFmtId="0" fontId="83" fillId="86" borderId="105" applyNumberFormat="0" applyAlignment="0" applyProtection="0"/>
    <xf numFmtId="0" fontId="84" fillId="86" borderId="105" applyNumberFormat="0" applyAlignment="0" applyProtection="0"/>
    <xf numFmtId="0" fontId="34" fillId="9" borderId="117">
      <alignment horizontal="left" vertical="center"/>
    </xf>
    <xf numFmtId="0" fontId="2" fillId="0" borderId="0"/>
    <xf numFmtId="0" fontId="34" fillId="0" borderId="108">
      <alignment horizontal="right" vertical="center"/>
    </xf>
    <xf numFmtId="0" fontId="2" fillId="59" borderId="0" applyNumberFormat="0" applyBorder="0" applyAlignment="0" applyProtection="0"/>
    <xf numFmtId="0" fontId="72" fillId="64" borderId="0" applyNumberFormat="0" applyBorder="0" applyAlignment="0" applyProtection="0"/>
    <xf numFmtId="0" fontId="74" fillId="9" borderId="108">
      <alignment horizontal="right" vertical="center"/>
    </xf>
    <xf numFmtId="0" fontId="2" fillId="51" borderId="0" applyNumberFormat="0" applyBorder="0" applyAlignment="0" applyProtection="0"/>
    <xf numFmtId="49" fontId="32" fillId="0" borderId="108" applyNumberFormat="0" applyFill="0" applyBorder="0" applyProtection="0">
      <alignment horizontal="left" vertical="center"/>
    </xf>
    <xf numFmtId="0" fontId="100" fillId="86" borderId="104" applyNumberFormat="0" applyAlignment="0" applyProtection="0"/>
    <xf numFmtId="49" fontId="34" fillId="0" borderId="109" applyNumberFormat="0" applyFont="0" applyFill="0" applyBorder="0" applyProtection="0">
      <alignment horizontal="left" vertical="center" indent="5"/>
    </xf>
    <xf numFmtId="0" fontId="72" fillId="52" borderId="0" applyNumberFormat="0" applyBorder="0" applyAlignment="0" applyProtection="0"/>
    <xf numFmtId="49" fontId="32" fillId="0" borderId="108" applyNumberFormat="0" applyFill="0" applyBorder="0" applyProtection="0">
      <alignment horizontal="left" vertical="center"/>
    </xf>
    <xf numFmtId="0" fontId="72" fillId="61" borderId="0" applyNumberFormat="0" applyBorder="0" applyAlignment="0" applyProtection="0"/>
    <xf numFmtId="0" fontId="96" fillId="73" borderId="105" applyNumberFormat="0" applyAlignment="0" applyProtection="0"/>
    <xf numFmtId="0" fontId="2" fillId="53" borderId="0" applyNumberFormat="0" applyBorder="0" applyAlignment="0" applyProtection="0"/>
    <xf numFmtId="0"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30" fillId="14" borderId="110">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100" fillId="86" borderId="104" applyNumberFormat="0" applyAlignment="0" applyProtection="0"/>
    <xf numFmtId="4" fontId="30" fillId="14" borderId="108">
      <alignment horizontal="right" vertical="center"/>
    </xf>
    <xf numFmtId="0" fontId="2" fillId="0" borderId="0"/>
    <xf numFmtId="4" fontId="30" fillId="14" borderId="118">
      <alignment horizontal="right" vertical="center"/>
    </xf>
    <xf numFmtId="0" fontId="2" fillId="0" borderId="0"/>
    <xf numFmtId="0" fontId="2" fillId="0" borderId="0"/>
    <xf numFmtId="0" fontId="2" fillId="0" borderId="0"/>
    <xf numFmtId="0" fontId="88" fillId="0" borderId="106" applyNumberFormat="0" applyFill="0" applyAlignment="0" applyProtection="0"/>
    <xf numFmtId="0" fontId="72" fillId="55" borderId="0" applyNumberFormat="0" applyBorder="0" applyAlignment="0" applyProtection="0"/>
    <xf numFmtId="4" fontId="34" fillId="16" borderId="108"/>
    <xf numFmtId="0" fontId="88" fillId="0" borderId="106" applyNumberFormat="0" applyFill="0" applyAlignment="0" applyProtection="0"/>
    <xf numFmtId="0" fontId="72" fillId="64" borderId="0" applyNumberFormat="0" applyBorder="0" applyAlignment="0" applyProtection="0"/>
    <xf numFmtId="0" fontId="103" fillId="0" borderId="122" applyNumberFormat="0" applyFill="0" applyAlignment="0" applyProtection="0"/>
    <xf numFmtId="0" fontId="71" fillId="0" borderId="0" applyNumberFormat="0" applyFill="0" applyBorder="0" applyAlignment="0" applyProtection="0"/>
    <xf numFmtId="0" fontId="72" fillId="61" borderId="0" applyNumberFormat="0" applyBorder="0" applyAlignment="0" applyProtection="0"/>
    <xf numFmtId="0" fontId="30" fillId="14" borderId="108">
      <alignment horizontal="right" vertical="center"/>
    </xf>
    <xf numFmtId="0" fontId="84" fillId="86" borderId="105" applyNumberFormat="0" applyAlignment="0" applyProtection="0"/>
    <xf numFmtId="0" fontId="30" fillId="14" borderId="108">
      <alignment horizontal="right" vertical="center"/>
    </xf>
    <xf numFmtId="0" fontId="100" fillId="86" borderId="104" applyNumberFormat="0" applyAlignment="0" applyProtection="0"/>
    <xf numFmtId="0" fontId="81" fillId="86" borderId="104" applyNumberFormat="0" applyAlignment="0" applyProtection="0"/>
    <xf numFmtId="0" fontId="30" fillId="9" borderId="108">
      <alignment horizontal="right" vertical="center"/>
    </xf>
    <xf numFmtId="0" fontId="88" fillId="0" borderId="106" applyNumberFormat="0" applyFill="0" applyAlignment="0" applyProtection="0"/>
    <xf numFmtId="4" fontId="30" fillId="14" borderId="109">
      <alignment horizontal="right" vertical="center"/>
    </xf>
    <xf numFmtId="0" fontId="88" fillId="0" borderId="106" applyNumberFormat="0" applyFill="0" applyAlignment="0" applyProtection="0"/>
    <xf numFmtId="0" fontId="96" fillId="73" borderId="105" applyNumberFormat="0" applyAlignment="0" applyProtection="0"/>
    <xf numFmtId="4" fontId="34" fillId="0" borderId="108">
      <alignment horizontal="right" vertical="center"/>
    </xf>
    <xf numFmtId="4" fontId="30" fillId="9" borderId="108">
      <alignment horizontal="right" vertical="center"/>
    </xf>
    <xf numFmtId="0" fontId="100" fillId="86" borderId="104" applyNumberFormat="0" applyAlignment="0" applyProtection="0"/>
    <xf numFmtId="4" fontId="30" fillId="14" borderId="108">
      <alignment horizontal="right" vertical="center"/>
    </xf>
    <xf numFmtId="0" fontId="100" fillId="86" borderId="104" applyNumberFormat="0" applyAlignment="0" applyProtection="0"/>
    <xf numFmtId="4" fontId="34" fillId="0" borderId="116">
      <alignment horizontal="right" vertical="center"/>
    </xf>
    <xf numFmtId="0" fontId="2" fillId="0" borderId="0"/>
    <xf numFmtId="0" fontId="2" fillId="0" borderId="0"/>
    <xf numFmtId="0" fontId="2" fillId="0" borderId="0"/>
    <xf numFmtId="0" fontId="2" fillId="0" borderId="0"/>
    <xf numFmtId="0" fontId="30" fillId="9" borderId="116">
      <alignment horizontal="right" vertical="center"/>
    </xf>
    <xf numFmtId="0" fontId="74" fillId="9" borderId="116">
      <alignment horizontal="right" vertical="center"/>
    </xf>
    <xf numFmtId="0" fontId="96" fillId="73" borderId="105" applyNumberFormat="0" applyAlignment="0" applyProtection="0"/>
    <xf numFmtId="0" fontId="103" fillId="0" borderId="106" applyNumberFormat="0" applyFill="0" applyAlignment="0" applyProtection="0"/>
    <xf numFmtId="0" fontId="78" fillId="89" borderId="107" applyNumberFormat="0" applyFont="0" applyAlignment="0" applyProtection="0"/>
    <xf numFmtId="0" fontId="84" fillId="86" borderId="121" applyNumberFormat="0" applyAlignment="0" applyProtection="0"/>
    <xf numFmtId="0" fontId="34" fillId="0" borderId="111">
      <alignment horizontal="left" vertical="center" wrapText="1" indent="2"/>
    </xf>
    <xf numFmtId="0" fontId="103" fillId="0" borderId="114" applyNumberFormat="0" applyFill="0" applyAlignment="0" applyProtection="0"/>
    <xf numFmtId="0" fontId="103" fillId="0" borderId="114" applyNumberFormat="0" applyFill="0" applyAlignment="0" applyProtection="0"/>
    <xf numFmtId="0" fontId="30" fillId="14" borderId="116">
      <alignment horizontal="right" vertical="center"/>
    </xf>
    <xf numFmtId="0" fontId="78" fillId="89" borderId="107" applyNumberFormat="0" applyFont="0" applyAlignment="0" applyProtection="0"/>
    <xf numFmtId="0" fontId="87" fillId="73" borderId="105"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88" fillId="0" borderId="106" applyNumberFormat="0" applyFill="0" applyAlignment="0" applyProtection="0"/>
    <xf numFmtId="0" fontId="84" fillId="86" borderId="105" applyNumberFormat="0" applyAlignment="0" applyProtection="0"/>
    <xf numFmtId="0" fontId="34" fillId="0" borderId="108" applyNumberFormat="0" applyFill="0" applyAlignment="0" applyProtection="0"/>
    <xf numFmtId="0" fontId="2" fillId="48"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4" fillId="16" borderId="108"/>
    <xf numFmtId="4" fontId="34" fillId="0" borderId="116" applyFill="0" applyBorder="0" applyProtection="0">
      <alignment horizontal="right" vertical="center"/>
    </xf>
    <xf numFmtId="0" fontId="103" fillId="0" borderId="122" applyNumberFormat="0" applyFill="0" applyAlignment="0" applyProtection="0"/>
    <xf numFmtId="0" fontId="84" fillId="86" borderId="105" applyNumberFormat="0" applyAlignment="0" applyProtection="0"/>
    <xf numFmtId="0" fontId="34" fillId="0" borderId="116">
      <alignment horizontal="right" vertical="center"/>
    </xf>
    <xf numFmtId="4" fontId="34" fillId="16" borderId="108"/>
    <xf numFmtId="4" fontId="34" fillId="0" borderId="108" applyFill="0" applyBorder="0" applyProtection="0">
      <alignment horizontal="right" vertical="center"/>
    </xf>
    <xf numFmtId="4" fontId="74" fillId="9" borderId="108">
      <alignment horizontal="right" vertical="center"/>
    </xf>
    <xf numFmtId="0" fontId="34" fillId="14" borderId="119">
      <alignment horizontal="left" vertical="center" wrapText="1" indent="2"/>
    </xf>
    <xf numFmtId="0" fontId="2" fillId="60" borderId="0" applyNumberFormat="0" applyBorder="0" applyAlignment="0" applyProtection="0"/>
    <xf numFmtId="0" fontId="72" fillId="55" borderId="0" applyNumberFormat="0" applyBorder="0" applyAlignment="0" applyProtection="0"/>
    <xf numFmtId="0" fontId="72" fillId="58" borderId="0" applyNumberFormat="0" applyBorder="0" applyAlignment="0" applyProtection="0"/>
    <xf numFmtId="0" fontId="34" fillId="0" borderId="111">
      <alignment horizontal="left" vertical="center" wrapText="1" indent="2"/>
    </xf>
    <xf numFmtId="0" fontId="83" fillId="86" borderId="105" applyNumberFormat="0" applyAlignment="0" applyProtection="0"/>
    <xf numFmtId="0" fontId="2" fillId="57" borderId="0" applyNumberFormat="0" applyBorder="0" applyAlignment="0" applyProtection="0"/>
    <xf numFmtId="0" fontId="78" fillId="89" borderId="107" applyNumberFormat="0" applyFont="0" applyAlignment="0" applyProtection="0"/>
    <xf numFmtId="0"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4" fontId="74" fillId="9" borderId="108">
      <alignment horizontal="right" vertical="center"/>
    </xf>
    <xf numFmtId="0" fontId="35" fillId="89" borderId="107" applyNumberFormat="0" applyFont="0" applyAlignment="0" applyProtection="0"/>
    <xf numFmtId="0" fontId="30" fillId="9" borderId="108">
      <alignment horizontal="right" vertical="center"/>
    </xf>
    <xf numFmtId="0" fontId="30" fillId="14" borderId="110">
      <alignment horizontal="right" vertical="center"/>
    </xf>
    <xf numFmtId="4" fontId="30" fillId="14" borderId="109">
      <alignment horizontal="right" vertical="center"/>
    </xf>
    <xf numFmtId="4" fontId="30" fillId="14" borderId="109">
      <alignment horizontal="right" vertical="center"/>
    </xf>
    <xf numFmtId="0" fontId="87" fillId="73" borderId="105"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4" fontId="34" fillId="16" borderId="108"/>
    <xf numFmtId="0" fontId="72" fillId="52" borderId="0" applyNumberFormat="0" applyBorder="0" applyAlignment="0" applyProtection="0"/>
    <xf numFmtId="0" fontId="34" fillId="0" borderId="111">
      <alignment horizontal="left" vertical="center" wrapText="1" indent="2"/>
    </xf>
    <xf numFmtId="0" fontId="30" fillId="9" borderId="108">
      <alignment horizontal="right" vertical="center"/>
    </xf>
    <xf numFmtId="0" fontId="96" fillId="73" borderId="105" applyNumberFormat="0" applyAlignment="0" applyProtection="0"/>
    <xf numFmtId="49" fontId="32" fillId="0" borderId="116" applyNumberFormat="0" applyFill="0" applyBorder="0" applyProtection="0">
      <alignment horizontal="left" vertical="center"/>
    </xf>
    <xf numFmtId="0" fontId="83" fillId="86" borderId="105" applyNumberFormat="0" applyAlignment="0" applyProtection="0"/>
    <xf numFmtId="4" fontId="74" fillId="9" borderId="108">
      <alignment horizontal="right" vertical="center"/>
    </xf>
    <xf numFmtId="0" fontId="96" fillId="73" borderId="121" applyNumberFormat="0" applyAlignment="0" applyProtection="0"/>
    <xf numFmtId="0" fontId="72" fillId="52" borderId="0" applyNumberFormat="0" applyBorder="0" applyAlignment="0" applyProtection="0"/>
    <xf numFmtId="0" fontId="30" fillId="14" borderId="108">
      <alignment horizontal="right" vertical="center"/>
    </xf>
    <xf numFmtId="4" fontId="34" fillId="0" borderId="108" applyFill="0" applyBorder="0" applyProtection="0">
      <alignment horizontal="right" vertical="center"/>
    </xf>
    <xf numFmtId="49" fontId="34" fillId="0" borderId="108" applyNumberFormat="0" applyFont="0" applyFill="0" applyBorder="0" applyProtection="0">
      <alignment horizontal="left" vertical="center" indent="2"/>
    </xf>
    <xf numFmtId="0" fontId="2" fillId="54" borderId="0" applyNumberFormat="0" applyBorder="0" applyAlignment="0" applyProtection="0"/>
    <xf numFmtId="0" fontId="30" fillId="14" borderId="109">
      <alignment horizontal="right" vertical="center"/>
    </xf>
    <xf numFmtId="0" fontId="84" fillId="86" borderId="113" applyNumberFormat="0" applyAlignment="0" applyProtection="0"/>
    <xf numFmtId="0" fontId="78" fillId="89" borderId="115" applyNumberFormat="0" applyFont="0" applyAlignment="0" applyProtection="0"/>
    <xf numFmtId="0" fontId="30" fillId="14" borderId="124">
      <alignment horizontal="right" vertical="center"/>
    </xf>
    <xf numFmtId="0" fontId="30" fillId="9" borderId="108">
      <alignment horizontal="right" vertical="center"/>
    </xf>
    <xf numFmtId="0" fontId="13" fillId="0" borderId="58" applyNumberFormat="0" applyFill="0" applyAlignment="0" applyProtection="0"/>
    <xf numFmtId="175" fontId="34" fillId="90" borderId="108" applyNumberFormat="0" applyFont="0" applyBorder="0" applyAlignment="0" applyProtection="0">
      <alignment horizontal="right" vertical="center"/>
    </xf>
    <xf numFmtId="175" fontId="34" fillId="90" borderId="116" applyNumberFormat="0" applyFont="0" applyBorder="0" applyAlignment="0" applyProtection="0">
      <alignment horizontal="right" vertical="center"/>
    </xf>
    <xf numFmtId="0" fontId="78" fillId="89" borderId="107" applyNumberFormat="0" applyFon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16" borderId="108"/>
    <xf numFmtId="0" fontId="30" fillId="14" borderId="108">
      <alignment horizontal="right" vertical="center"/>
    </xf>
    <xf numFmtId="0" fontId="103" fillId="0" borderId="114" applyNumberFormat="0" applyFill="0" applyAlignment="0" applyProtection="0"/>
    <xf numFmtId="0" fontId="74" fillId="9" borderId="108">
      <alignment horizontal="right" vertical="center"/>
    </xf>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0"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4" fillId="9" borderId="108">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8" fillId="0" borderId="106"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9" fontId="34" fillId="0" borderId="109" applyNumberFormat="0" applyFont="0" applyFill="0" applyBorder="0" applyProtection="0">
      <alignment horizontal="left" vertical="center" indent="5"/>
    </xf>
    <xf numFmtId="4" fontId="34" fillId="16" borderId="124"/>
    <xf numFmtId="4" fontId="74" fillId="9" borderId="108">
      <alignment horizontal="right" vertical="center"/>
    </xf>
    <xf numFmtId="4" fontId="30" fillId="14" borderId="108">
      <alignment horizontal="right" vertical="center"/>
    </xf>
    <xf numFmtId="0" fontId="34" fillId="0" borderId="119">
      <alignment horizontal="left" vertical="center" wrapText="1" indent="2"/>
    </xf>
    <xf numFmtId="0" fontId="34" fillId="0" borderId="111">
      <alignment horizontal="left" vertical="center" wrapText="1" indent="2"/>
    </xf>
    <xf numFmtId="0" fontId="103" fillId="0" borderId="106" applyNumberFormat="0" applyFill="0" applyAlignment="0" applyProtection="0"/>
    <xf numFmtId="49" fontId="32" fillId="0" borderId="108" applyNumberFormat="0" applyFill="0" applyBorder="0" applyProtection="0">
      <alignment horizontal="left" vertical="center"/>
    </xf>
    <xf numFmtId="0" fontId="30" fillId="14" borderId="109">
      <alignment horizontal="right" vertical="center"/>
    </xf>
    <xf numFmtId="0" fontId="103" fillId="0" borderId="114" applyNumberFormat="0" applyFill="0" applyAlignment="0" applyProtection="0"/>
    <xf numFmtId="0" fontId="68" fillId="46" borderId="57" applyNumberFormat="0" applyAlignment="0" applyProtection="0"/>
    <xf numFmtId="0" fontId="2" fillId="47" borderId="0" applyNumberFormat="0" applyBorder="0" applyAlignment="0" applyProtection="0"/>
    <xf numFmtId="0" fontId="103" fillId="0" borderId="122" applyNumberFormat="0" applyFill="0" applyAlignment="0" applyProtection="0"/>
    <xf numFmtId="0" fontId="30" fillId="14" borderId="124">
      <alignment horizontal="right" vertical="center"/>
    </xf>
    <xf numFmtId="0" fontId="34" fillId="14" borderId="111">
      <alignment horizontal="left" vertical="center" wrapText="1" indent="2"/>
    </xf>
    <xf numFmtId="0" fontId="71" fillId="0" borderId="0" applyNumberFormat="0" applyFill="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0" fillId="14" borderId="110">
      <alignment horizontal="right" vertical="center"/>
    </xf>
    <xf numFmtId="0" fontId="96" fillId="73" borderId="105" applyNumberFormat="0" applyAlignment="0" applyProtection="0"/>
    <xf numFmtId="0" fontId="74" fillId="9" borderId="108">
      <alignment horizontal="right" vertical="center"/>
    </xf>
    <xf numFmtId="0" fontId="84" fillId="86" borderId="105" applyNumberFormat="0" applyAlignment="0" applyProtection="0"/>
    <xf numFmtId="4" fontId="34" fillId="16" borderId="108"/>
    <xf numFmtId="0" fontId="34" fillId="9" borderId="109">
      <alignment horizontal="left" vertical="center"/>
    </xf>
    <xf numFmtId="4" fontId="74" fillId="9" borderId="108">
      <alignment horizontal="right" vertical="center"/>
    </xf>
    <xf numFmtId="0" fontId="84" fillId="86" borderId="105" applyNumberFormat="0" applyAlignment="0" applyProtection="0"/>
    <xf numFmtId="0" fontId="100" fillId="86" borderId="104"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2" fillId="54" borderId="0" applyNumberFormat="0" applyBorder="0" applyAlignment="0" applyProtection="0"/>
    <xf numFmtId="0" fontId="34" fillId="0" borderId="116" applyNumberFormat="0" applyFill="0" applyAlignment="0" applyProtection="0"/>
    <xf numFmtId="0" fontId="96" fillId="73" borderId="121" applyNumberFormat="0" applyAlignment="0" applyProtection="0"/>
    <xf numFmtId="0" fontId="34" fillId="9" borderId="109">
      <alignment horizontal="left" vertical="center"/>
    </xf>
    <xf numFmtId="175" fontId="34" fillId="90" borderId="116" applyNumberFormat="0" applyFont="0" applyBorder="0" applyAlignment="0" applyProtection="0">
      <alignment horizontal="right" vertical="center"/>
    </xf>
    <xf numFmtId="0" fontId="34" fillId="9" borderId="109">
      <alignment horizontal="left" vertical="center"/>
    </xf>
    <xf numFmtId="0" fontId="34" fillId="16" borderId="108"/>
    <xf numFmtId="49" fontId="34" fillId="0" borderId="108" applyNumberFormat="0" applyFont="0" applyFill="0" applyBorder="0" applyProtection="0">
      <alignment horizontal="left" vertical="center" indent="2"/>
    </xf>
    <xf numFmtId="4" fontId="34" fillId="0" borderId="108">
      <alignment horizontal="right" vertical="center"/>
    </xf>
    <xf numFmtId="0" fontId="96" fillId="73" borderId="105" applyNumberFormat="0" applyAlignment="0" applyProtection="0"/>
    <xf numFmtId="4" fontId="34" fillId="16" borderId="124"/>
    <xf numFmtId="49" fontId="34" fillId="0" borderId="116" applyNumberFormat="0" applyFont="0" applyFill="0" applyBorder="0" applyProtection="0">
      <alignment horizontal="left" vertical="center" indent="2"/>
    </xf>
    <xf numFmtId="0" fontId="100" fillId="86" borderId="104" applyNumberFormat="0" applyAlignment="0" applyProtection="0"/>
    <xf numFmtId="0" fontId="30" fillId="14" borderId="109">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9" borderId="108">
      <alignment horizontal="right" vertical="center"/>
    </xf>
    <xf numFmtId="0" fontId="30" fillId="14" borderId="108">
      <alignment horizontal="right" vertical="center"/>
    </xf>
    <xf numFmtId="0" fontId="100" fillId="86" borderId="104" applyNumberFormat="0" applyAlignment="0" applyProtection="0"/>
    <xf numFmtId="0" fontId="103" fillId="0" borderId="106" applyNumberFormat="0" applyFill="0" applyAlignment="0" applyProtection="0"/>
    <xf numFmtId="4" fontId="30" fillId="14" borderId="108">
      <alignment horizontal="right" vertical="center"/>
    </xf>
    <xf numFmtId="0" fontId="34" fillId="0" borderId="108">
      <alignment horizontal="right" vertical="center"/>
    </xf>
    <xf numFmtId="4" fontId="30" fillId="14" borderId="110">
      <alignment horizontal="right" vertical="center"/>
    </xf>
    <xf numFmtId="0" fontId="2" fillId="53" borderId="0" applyNumberFormat="0" applyBorder="0" applyAlignment="0" applyProtection="0"/>
    <xf numFmtId="49" fontId="34" fillId="0" borderId="108" applyNumberFormat="0" applyFont="0" applyFill="0" applyBorder="0" applyProtection="0">
      <alignment horizontal="left" vertical="center" indent="2"/>
    </xf>
    <xf numFmtId="0" fontId="100" fillId="86" borderId="104" applyNumberFormat="0" applyAlignment="0" applyProtection="0"/>
    <xf numFmtId="0" fontId="2" fillId="53" borderId="0" applyNumberFormat="0" applyBorder="0" applyAlignment="0" applyProtection="0"/>
    <xf numFmtId="0" fontId="87" fillId="73" borderId="113" applyNumberFormat="0" applyAlignment="0" applyProtection="0"/>
    <xf numFmtId="0" fontId="100" fillId="86" borderId="104"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0" fontId="34" fillId="0" borderId="108" applyNumberFormat="0" applyFill="0" applyAlignment="0" applyProtection="0"/>
    <xf numFmtId="4" fontId="30" fillId="14" borderId="110">
      <alignment horizontal="right" vertical="center"/>
    </xf>
    <xf numFmtId="0" fontId="30" fillId="14" borderId="108">
      <alignment horizontal="right" vertical="center"/>
    </xf>
    <xf numFmtId="0" fontId="84" fillId="86" borderId="105" applyNumberFormat="0" applyAlignment="0" applyProtection="0"/>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2" fillId="53" borderId="0" applyNumberFormat="0" applyBorder="0" applyAlignment="0" applyProtection="0"/>
    <xf numFmtId="0" fontId="34" fillId="0" borderId="108" applyNumberFormat="0" applyFill="0" applyAlignment="0" applyProtection="0"/>
    <xf numFmtId="4" fontId="30" fillId="9" borderId="108">
      <alignment horizontal="right" vertical="center"/>
    </xf>
    <xf numFmtId="0" fontId="2" fillId="60" borderId="0" applyNumberFormat="0" applyBorder="0" applyAlignment="0" applyProtection="0"/>
    <xf numFmtId="0" fontId="103" fillId="0" borderId="106" applyNumberFormat="0" applyFill="0" applyAlignment="0" applyProtection="0"/>
    <xf numFmtId="4" fontId="34" fillId="0" borderId="108">
      <alignment horizontal="right" vertical="center"/>
    </xf>
    <xf numFmtId="4" fontId="30" fillId="14" borderId="108">
      <alignment horizontal="right" vertical="center"/>
    </xf>
    <xf numFmtId="0" fontId="72" fillId="64" borderId="0" applyNumberFormat="0" applyBorder="0" applyAlignment="0" applyProtection="0"/>
    <xf numFmtId="49" fontId="32" fillId="0" borderId="108" applyNumberFormat="0" applyFill="0" applyBorder="0" applyProtection="0">
      <alignment horizontal="left" vertical="center"/>
    </xf>
    <xf numFmtId="0" fontId="72" fillId="64" borderId="0" applyNumberFormat="0" applyBorder="0" applyAlignment="0" applyProtection="0"/>
    <xf numFmtId="0" fontId="72" fillId="64" borderId="0" applyNumberFormat="0" applyBorder="0" applyAlignment="0" applyProtection="0"/>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0" fontId="87" fillId="73" borderId="105" applyNumberFormat="0" applyAlignment="0" applyProtection="0"/>
    <xf numFmtId="0" fontId="70" fillId="0" borderId="0" applyNumberFormat="0" applyFill="0" applyBorder="0" applyAlignment="0" applyProtection="0"/>
    <xf numFmtId="4" fontId="34" fillId="0" borderId="108">
      <alignment horizontal="right" vertical="center"/>
    </xf>
    <xf numFmtId="0" fontId="30" fillId="14" borderId="108">
      <alignment horizontal="right" vertical="center"/>
    </xf>
    <xf numFmtId="0" fontId="72" fillId="52" borderId="0" applyNumberFormat="0" applyBorder="0" applyAlignment="0" applyProtection="0"/>
    <xf numFmtId="0" fontId="84" fillId="86" borderId="105" applyNumberFormat="0" applyAlignment="0" applyProtection="0"/>
    <xf numFmtId="0" fontId="2" fillId="54" borderId="0" applyNumberFormat="0" applyBorder="0" applyAlignment="0" applyProtection="0"/>
    <xf numFmtId="0" fontId="78" fillId="89" borderId="115" applyNumberFormat="0" applyFont="0" applyAlignment="0" applyProtection="0"/>
    <xf numFmtId="0" fontId="84" fillId="86" borderId="113" applyNumberFormat="0" applyAlignment="0" applyProtection="0"/>
    <xf numFmtId="0" fontId="83" fillId="86" borderId="113" applyNumberFormat="0" applyAlignment="0" applyProtection="0"/>
    <xf numFmtId="0" fontId="70" fillId="0" borderId="0" applyNumberFormat="0" applyFill="0" applyBorder="0" applyAlignment="0" applyProtection="0"/>
    <xf numFmtId="4" fontId="74" fillId="9" borderId="108">
      <alignment horizontal="right" vertical="center"/>
    </xf>
    <xf numFmtId="0" fontId="96" fillId="73" borderId="105" applyNumberFormat="0" applyAlignment="0" applyProtection="0"/>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34" fillId="0" borderId="111">
      <alignment horizontal="left" vertical="center" wrapText="1" indent="2"/>
    </xf>
    <xf numFmtId="4" fontId="30" fillId="14" borderId="109">
      <alignment horizontal="right" vertical="center"/>
    </xf>
    <xf numFmtId="4" fontId="30" fillId="14" borderId="108">
      <alignment horizontal="right" vertical="center"/>
    </xf>
    <xf numFmtId="0" fontId="74" fillId="9" borderId="108">
      <alignment horizontal="right" vertical="center"/>
    </xf>
    <xf numFmtId="0" fontId="30" fillId="14" borderId="109">
      <alignment horizontal="right" vertical="center"/>
    </xf>
    <xf numFmtId="0" fontId="34" fillId="14" borderId="111">
      <alignment horizontal="left" vertical="center" wrapText="1" indent="2"/>
    </xf>
    <xf numFmtId="0" fontId="96" fillId="73" borderId="105" applyNumberFormat="0" applyAlignment="0" applyProtection="0"/>
    <xf numFmtId="0" fontId="103" fillId="0" borderId="106" applyNumberFormat="0" applyFill="0" applyAlignment="0" applyProtection="0"/>
    <xf numFmtId="0" fontId="30" fillId="14" borderId="109">
      <alignment horizontal="right" vertical="center"/>
    </xf>
    <xf numFmtId="0" fontId="70" fillId="0" borderId="0" applyNumberFormat="0" applyFill="0" applyBorder="0" applyAlignment="0" applyProtection="0"/>
    <xf numFmtId="0" fontId="72" fillId="64" borderId="0" applyNumberFormat="0" applyBorder="0" applyAlignment="0" applyProtection="0"/>
    <xf numFmtId="0" fontId="87" fillId="73" borderId="105" applyNumberFormat="0" applyAlignment="0" applyProtection="0"/>
    <xf numFmtId="4" fontId="30" fillId="14" borderId="108">
      <alignment horizontal="right" vertical="center"/>
    </xf>
    <xf numFmtId="0" fontId="84" fillId="86" borderId="105" applyNumberFormat="0" applyAlignment="0" applyProtection="0"/>
    <xf numFmtId="0" fontId="72" fillId="52" borderId="0" applyNumberFormat="0" applyBorder="0" applyAlignment="0" applyProtection="0"/>
    <xf numFmtId="0" fontId="81" fillId="86" borderId="104" applyNumberFormat="0" applyAlignment="0" applyProtection="0"/>
    <xf numFmtId="4" fontId="30" fillId="14" borderId="108">
      <alignment horizontal="right" vertical="center"/>
    </xf>
    <xf numFmtId="0" fontId="2" fillId="47" borderId="0" applyNumberFormat="0" applyBorder="0" applyAlignment="0" applyProtection="0"/>
    <xf numFmtId="0" fontId="2" fillId="57" borderId="0" applyNumberFormat="0" applyBorder="0" applyAlignment="0" applyProtection="0"/>
    <xf numFmtId="0" fontId="84" fillId="86" borderId="121" applyNumberFormat="0" applyAlignment="0" applyProtection="0"/>
    <xf numFmtId="0" fontId="74" fillId="9" borderId="108">
      <alignment horizontal="right" vertical="center"/>
    </xf>
    <xf numFmtId="0" fontId="2" fillId="51" borderId="0" applyNumberFormat="0" applyBorder="0" applyAlignment="0" applyProtection="0"/>
    <xf numFmtId="0" fontId="103" fillId="0" borderId="106" applyNumberFormat="0" applyFill="0" applyAlignment="0" applyProtection="0"/>
    <xf numFmtId="4" fontId="74" fillId="9" borderId="108">
      <alignment horizontal="right" vertical="center"/>
    </xf>
    <xf numFmtId="0" fontId="2" fillId="59" borderId="0" applyNumberFormat="0" applyBorder="0" applyAlignment="0" applyProtection="0"/>
    <xf numFmtId="0" fontId="103" fillId="0" borderId="106" applyNumberFormat="0" applyFill="0" applyAlignment="0" applyProtection="0"/>
    <xf numFmtId="0" fontId="103" fillId="0" borderId="106" applyNumberFormat="0" applyFill="0" applyAlignment="0" applyProtection="0"/>
    <xf numFmtId="0" fontId="34" fillId="14" borderId="111">
      <alignment horizontal="left" vertical="center" wrapText="1" indent="2"/>
    </xf>
    <xf numFmtId="4" fontId="30" fillId="14" borderId="110">
      <alignment horizontal="right" vertical="center"/>
    </xf>
    <xf numFmtId="4" fontId="30" fillId="14" borderId="109">
      <alignment horizontal="right" vertical="center"/>
    </xf>
    <xf numFmtId="4" fontId="30" fillId="9" borderId="108">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14" borderId="108">
      <alignment horizontal="right" vertical="center"/>
    </xf>
    <xf numFmtId="4" fontId="34" fillId="16" borderId="116"/>
    <xf numFmtId="0" fontId="30" fillId="14" borderId="108">
      <alignment horizontal="right" vertical="center"/>
    </xf>
    <xf numFmtId="0" fontId="100" fillId="86" borderId="104" applyNumberFormat="0" applyAlignment="0" applyProtection="0"/>
    <xf numFmtId="4" fontId="34" fillId="0" borderId="108" applyFill="0" applyBorder="0" applyProtection="0">
      <alignment horizontal="right" vertical="center"/>
    </xf>
    <xf numFmtId="0" fontId="72" fillId="52" borderId="0" applyNumberFormat="0" applyBorder="0" applyAlignment="0" applyProtection="0"/>
    <xf numFmtId="0" fontId="34" fillId="0" borderId="111">
      <alignment horizontal="left" vertical="center" wrapText="1" indent="2"/>
    </xf>
    <xf numFmtId="0" fontId="34" fillId="0" borderId="111">
      <alignment horizontal="left" vertical="center" wrapText="1" indent="2"/>
    </xf>
    <xf numFmtId="0" fontId="87" fillId="73" borderId="113" applyNumberFormat="0" applyAlignment="0" applyProtection="0"/>
    <xf numFmtId="4" fontId="30" fillId="14" borderId="124">
      <alignment horizontal="right" vertical="center"/>
    </xf>
    <xf numFmtId="0" fontId="87" fillId="73" borderId="105" applyNumberFormat="0" applyAlignment="0" applyProtection="0"/>
    <xf numFmtId="0" fontId="34" fillId="0" borderId="116" applyNumberFormat="0" applyFill="0" applyAlignment="0" applyProtection="0"/>
    <xf numFmtId="0" fontId="34" fillId="16" borderId="108"/>
    <xf numFmtId="0" fontId="34" fillId="0" borderId="108" applyNumberFormat="0" applyFill="0" applyAlignment="0" applyProtection="0"/>
    <xf numFmtId="0" fontId="30" fillId="14" borderId="108">
      <alignment horizontal="right" vertical="center"/>
    </xf>
    <xf numFmtId="0" fontId="2" fillId="59" borderId="0" applyNumberFormat="0" applyBorder="0" applyAlignment="0" applyProtection="0"/>
    <xf numFmtId="0" fontId="30" fillId="14" borderId="116">
      <alignment horizontal="right" vertical="center"/>
    </xf>
    <xf numFmtId="0" fontId="2" fillId="57" borderId="0" applyNumberFormat="0" applyBorder="0" applyAlignment="0" applyProtection="0"/>
    <xf numFmtId="0" fontId="34" fillId="14" borderId="111">
      <alignment horizontal="left" vertical="center" wrapText="1" indent="2"/>
    </xf>
    <xf numFmtId="0" fontId="87" fillId="73" borderId="105" applyNumberFormat="0" applyAlignment="0" applyProtection="0"/>
    <xf numFmtId="0" fontId="34" fillId="0" borderId="108" applyNumberFormat="0" applyFill="0" applyAlignment="0" applyProtection="0"/>
    <xf numFmtId="0" fontId="72" fillId="55" borderId="0" applyNumberFormat="0" applyBorder="0" applyAlignment="0" applyProtection="0"/>
    <xf numFmtId="0" fontId="30" fillId="9" borderId="108">
      <alignment horizontal="right" vertical="center"/>
    </xf>
    <xf numFmtId="4" fontId="34" fillId="0" borderId="108">
      <alignment horizontal="right" vertical="center"/>
    </xf>
    <xf numFmtId="0" fontId="34" fillId="14" borderId="111">
      <alignment horizontal="left" vertical="center" wrapText="1" indent="2"/>
    </xf>
    <xf numFmtId="0" fontId="74" fillId="9" borderId="108">
      <alignment horizontal="right" vertical="center"/>
    </xf>
    <xf numFmtId="4" fontId="30" fillId="14" borderId="109">
      <alignment horizontal="right" vertical="center"/>
    </xf>
    <xf numFmtId="0" fontId="74" fillId="9" borderId="108">
      <alignment horizontal="right" vertical="center"/>
    </xf>
    <xf numFmtId="4" fontId="30" fillId="14" borderId="109">
      <alignment horizontal="right" vertical="center"/>
    </xf>
    <xf numFmtId="0" fontId="84" fillId="86" borderId="105" applyNumberFormat="0" applyAlignment="0" applyProtection="0"/>
    <xf numFmtId="0" fontId="30" fillId="9" borderId="108">
      <alignment horizontal="right" vertical="center"/>
    </xf>
    <xf numFmtId="0" fontId="34" fillId="9" borderId="109">
      <alignment horizontal="left" vertical="center"/>
    </xf>
    <xf numFmtId="0" fontId="71" fillId="0" borderId="0" applyNumberFormat="0" applyFill="0" applyBorder="0" applyAlignment="0" applyProtection="0"/>
    <xf numFmtId="4" fontId="34" fillId="0" borderId="108">
      <alignment horizontal="right" vertical="center"/>
    </xf>
    <xf numFmtId="4" fontId="34" fillId="16" borderId="108"/>
    <xf numFmtId="4" fontId="34" fillId="16" borderId="108"/>
    <xf numFmtId="0" fontId="34" fillId="14" borderId="111">
      <alignment horizontal="left" vertical="center" wrapText="1" indent="2"/>
    </xf>
    <xf numFmtId="4" fontId="74" fillId="9" borderId="108">
      <alignment horizontal="right" vertical="center"/>
    </xf>
    <xf numFmtId="0" fontId="34" fillId="9" borderId="109">
      <alignment horizontal="left" vertical="center"/>
    </xf>
    <xf numFmtId="0" fontId="30" fillId="14" borderId="116">
      <alignment horizontal="right" vertical="center"/>
    </xf>
    <xf numFmtId="0" fontId="84" fillId="86" borderId="105" applyNumberFormat="0" applyAlignment="0" applyProtection="0"/>
    <xf numFmtId="0" fontId="87" fillId="73" borderId="105" applyNumberFormat="0" applyAlignment="0" applyProtection="0"/>
    <xf numFmtId="4" fontId="30" fillId="14" borderId="116">
      <alignment horizontal="right" vertical="center"/>
    </xf>
    <xf numFmtId="0" fontId="103" fillId="0" borderId="114" applyNumberFormat="0" applyFill="0" applyAlignment="0" applyProtection="0"/>
    <xf numFmtId="0" fontId="30" fillId="9" borderId="108">
      <alignment horizontal="right" vertical="center"/>
    </xf>
    <xf numFmtId="0" fontId="34" fillId="0" borderId="108" applyNumberFormat="0" applyFill="0" applyAlignment="0" applyProtection="0"/>
    <xf numFmtId="0" fontId="88" fillId="0" borderId="106" applyNumberFormat="0" applyFill="0" applyAlignment="0" applyProtection="0"/>
    <xf numFmtId="0" fontId="81" fillId="86" borderId="104" applyNumberFormat="0" applyAlignment="0" applyProtection="0"/>
    <xf numFmtId="4" fontId="30" fillId="14" borderId="108">
      <alignment horizontal="right" vertical="center"/>
    </xf>
    <xf numFmtId="0" fontId="103" fillId="0" borderId="114" applyNumberFormat="0" applyFill="0" applyAlignment="0" applyProtection="0"/>
    <xf numFmtId="0" fontId="34" fillId="14" borderId="119">
      <alignment horizontal="left" vertical="center" wrapText="1" indent="2"/>
    </xf>
    <xf numFmtId="0" fontId="78" fillId="89" borderId="123" applyNumberFormat="0" applyFont="0" applyAlignment="0" applyProtection="0"/>
    <xf numFmtId="0" fontId="83" fillId="86" borderId="105" applyNumberFormat="0" applyAlignment="0" applyProtection="0"/>
    <xf numFmtId="0" fontId="2" fillId="60" borderId="0" applyNumberFormat="0" applyBorder="0" applyAlignment="0" applyProtection="0"/>
    <xf numFmtId="0" fontId="30" fillId="9" borderId="108">
      <alignment horizontal="right" vertical="center"/>
    </xf>
    <xf numFmtId="0" fontId="34" fillId="0" borderId="116">
      <alignment horizontal="right" vertical="center"/>
    </xf>
    <xf numFmtId="0" fontId="34" fillId="0" borderId="111">
      <alignment horizontal="left" vertical="center" wrapText="1" indent="2"/>
    </xf>
    <xf numFmtId="0" fontId="68" fillId="46" borderId="57" applyNumberFormat="0" applyAlignment="0" applyProtection="0"/>
    <xf numFmtId="0" fontId="100" fillId="86" borderId="104" applyNumberFormat="0" applyAlignment="0" applyProtection="0"/>
    <xf numFmtId="0" fontId="34" fillId="16" borderId="108"/>
    <xf numFmtId="0" fontId="2" fillId="51" borderId="0" applyNumberFormat="0" applyBorder="0" applyAlignment="0" applyProtection="0"/>
    <xf numFmtId="4" fontId="74" fillId="9" borderId="116">
      <alignment horizontal="right" vertical="center"/>
    </xf>
    <xf numFmtId="0" fontId="30" fillId="14" borderId="110">
      <alignment horizontal="right" vertical="center"/>
    </xf>
    <xf numFmtId="0" fontId="84" fillId="86" borderId="105" applyNumberFormat="0" applyAlignment="0" applyProtection="0"/>
    <xf numFmtId="0" fontId="96" fillId="73" borderId="105" applyNumberFormat="0" applyAlignment="0" applyProtection="0"/>
    <xf numFmtId="0" fontId="84" fillId="86"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68" fillId="46" borderId="57" applyNumberFormat="0" applyAlignment="0" applyProtection="0"/>
    <xf numFmtId="4" fontId="30" fillId="14" borderId="110">
      <alignment horizontal="right" vertical="center"/>
    </xf>
    <xf numFmtId="0" fontId="100" fillId="86" borderId="104" applyNumberFormat="0" applyAlignment="0" applyProtection="0"/>
    <xf numFmtId="0" fontId="30" fillId="14" borderId="109">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69" fillId="46" borderId="56" applyNumberFormat="0" applyAlignment="0" applyProtection="0"/>
    <xf numFmtId="4" fontId="30" fillId="14" borderId="124">
      <alignment horizontal="right" vertical="center"/>
    </xf>
    <xf numFmtId="0" fontId="34" fillId="16" borderId="124"/>
    <xf numFmtId="4" fontId="34" fillId="0" borderId="124" applyFill="0" applyBorder="0" applyProtection="0">
      <alignment horizontal="right" vertical="center"/>
    </xf>
    <xf numFmtId="0" fontId="30" fillId="14" borderId="110">
      <alignment horizontal="right" vertical="center"/>
    </xf>
    <xf numFmtId="0" fontId="78" fillId="89" borderId="115" applyNumberFormat="0" applyFont="0" applyAlignment="0" applyProtection="0"/>
    <xf numFmtId="49" fontId="32" fillId="0" borderId="108" applyNumberFormat="0" applyFill="0" applyBorder="0" applyProtection="0">
      <alignment horizontal="left" vertical="center"/>
    </xf>
    <xf numFmtId="4" fontId="34" fillId="16" borderId="116"/>
    <xf numFmtId="4" fontId="34" fillId="0" borderId="108" applyFill="0" applyBorder="0" applyProtection="0">
      <alignment horizontal="right" vertical="center"/>
    </xf>
    <xf numFmtId="4" fontId="30" fillId="14" borderId="109">
      <alignment horizontal="right" vertical="center"/>
    </xf>
    <xf numFmtId="0" fontId="30" fillId="9" borderId="124">
      <alignment horizontal="right" vertical="center"/>
    </xf>
    <xf numFmtId="0" fontId="78" fillId="89" borderId="107" applyNumberFormat="0" applyFont="0" applyAlignment="0" applyProtection="0"/>
    <xf numFmtId="0" fontId="34" fillId="14" borderId="111">
      <alignment horizontal="left" vertical="center" wrapText="1" indent="2"/>
    </xf>
    <xf numFmtId="0" fontId="84" fillId="86" borderId="121" applyNumberFormat="0" applyAlignment="0" applyProtection="0"/>
    <xf numFmtId="4" fontId="34" fillId="0" borderId="108">
      <alignment horizontal="right" vertical="center"/>
    </xf>
    <xf numFmtId="0" fontId="2" fillId="50" borderId="0" applyNumberFormat="0" applyBorder="0" applyAlignment="0" applyProtection="0"/>
    <xf numFmtId="0" fontId="30" fillId="9" borderId="108">
      <alignment horizontal="right" vertical="center"/>
    </xf>
    <xf numFmtId="0" fontId="100" fillId="86" borderId="104" applyNumberFormat="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0" fillId="14" borderId="109">
      <alignment horizontal="right" vertical="center"/>
    </xf>
    <xf numFmtId="0" fontId="103" fillId="0" borderId="106" applyNumberFormat="0" applyFill="0" applyAlignment="0" applyProtection="0"/>
    <xf numFmtId="0" fontId="84" fillId="86" borderId="105" applyNumberFormat="0" applyAlignment="0" applyProtection="0"/>
    <xf numFmtId="0" fontId="34" fillId="9" borderId="109">
      <alignment horizontal="left" vertical="center"/>
    </xf>
    <xf numFmtId="4" fontId="74" fillId="9" borderId="108">
      <alignment horizontal="right" vertical="center"/>
    </xf>
    <xf numFmtId="0" fontId="84" fillId="86" borderId="105" applyNumberFormat="0" applyAlignment="0" applyProtection="0"/>
    <xf numFmtId="175" fontId="34" fillId="90" borderId="108" applyNumberFormat="0" applyFont="0" applyBorder="0" applyAlignment="0" applyProtection="0">
      <alignment horizontal="right" vertical="center"/>
    </xf>
    <xf numFmtId="4" fontId="34" fillId="0" borderId="108">
      <alignment horizontal="right" vertical="center"/>
    </xf>
    <xf numFmtId="0" fontId="87" fillId="73" borderId="105" applyNumberFormat="0" applyAlignment="0" applyProtection="0"/>
    <xf numFmtId="0" fontId="30" fillId="9" borderId="116">
      <alignment horizontal="right" vertical="center"/>
    </xf>
    <xf numFmtId="4" fontId="34" fillId="0" borderId="116">
      <alignment horizontal="right" vertical="center"/>
    </xf>
    <xf numFmtId="4" fontId="34" fillId="16" borderId="124"/>
    <xf numFmtId="0" fontId="34" fillId="0" borderId="111">
      <alignment horizontal="left" vertical="center" wrapText="1" indent="2"/>
    </xf>
    <xf numFmtId="49" fontId="34" fillId="0" borderId="116" applyNumberFormat="0" applyFont="0" applyFill="0" applyBorder="0" applyProtection="0">
      <alignment horizontal="left" vertical="center" indent="2"/>
    </xf>
    <xf numFmtId="0" fontId="103" fillId="0" borderId="106" applyNumberFormat="0" applyFill="0" applyAlignment="0" applyProtection="0"/>
    <xf numFmtId="0" fontId="83" fillId="86" borderId="105" applyNumberFormat="0" applyAlignment="0" applyProtection="0"/>
    <xf numFmtId="0" fontId="72" fillId="61" borderId="0" applyNumberFormat="0" applyBorder="0" applyAlignment="0" applyProtection="0"/>
    <xf numFmtId="4" fontId="34" fillId="0" borderId="108">
      <alignment horizontal="right" vertical="center"/>
    </xf>
    <xf numFmtId="4" fontId="30" fillId="9" borderId="108">
      <alignment horizontal="right" vertical="center"/>
    </xf>
    <xf numFmtId="4" fontId="34" fillId="0" borderId="116" applyFill="0" applyBorder="0" applyProtection="0">
      <alignment horizontal="right" vertical="center"/>
    </xf>
    <xf numFmtId="0" fontId="103" fillId="0" borderId="122" applyNumberFormat="0" applyFill="0" applyAlignment="0" applyProtection="0"/>
    <xf numFmtId="4" fontId="34" fillId="0" borderId="116" applyFill="0" applyBorder="0" applyProtection="0">
      <alignment horizontal="right" vertical="center"/>
    </xf>
    <xf numFmtId="0" fontId="35" fillId="89" borderId="107" applyNumberFormat="0" applyFont="0" applyAlignment="0" applyProtection="0"/>
    <xf numFmtId="0" fontId="2" fillId="59" borderId="0" applyNumberFormat="0" applyBorder="0" applyAlignment="0" applyProtection="0"/>
    <xf numFmtId="0" fontId="83" fillId="86" borderId="105" applyNumberFormat="0" applyAlignment="0" applyProtection="0"/>
    <xf numFmtId="0" fontId="83" fillId="86" borderId="105" applyNumberFormat="0" applyAlignment="0" applyProtection="0"/>
    <xf numFmtId="4" fontId="34" fillId="0" borderId="108" applyFill="0" applyBorder="0" applyProtection="0">
      <alignment horizontal="right" vertical="center"/>
    </xf>
    <xf numFmtId="4" fontId="74" fillId="9" borderId="108">
      <alignment horizontal="right" vertical="center"/>
    </xf>
    <xf numFmtId="0" fontId="34" fillId="0" borderId="108" applyNumberFormat="0" applyFill="0" applyAlignment="0" applyProtection="0"/>
    <xf numFmtId="0" fontId="34" fillId="14" borderId="119">
      <alignment horizontal="left" vertical="center" wrapText="1" indent="2"/>
    </xf>
    <xf numFmtId="0" fontId="34" fillId="0" borderId="108">
      <alignment horizontal="right" vertical="center"/>
    </xf>
    <xf numFmtId="4" fontId="30" fillId="14" borderId="108">
      <alignment horizontal="right" vertical="center"/>
    </xf>
    <xf numFmtId="4" fontId="34" fillId="0" borderId="108" applyFill="0" applyBorder="0" applyProtection="0">
      <alignment horizontal="right" vertical="center"/>
    </xf>
    <xf numFmtId="0" fontId="30" fillId="14" borderId="110">
      <alignment horizontal="right" vertical="center"/>
    </xf>
    <xf numFmtId="0" fontId="34" fillId="14" borderId="111">
      <alignment horizontal="left" vertical="center" wrapText="1" indent="2"/>
    </xf>
    <xf numFmtId="4" fontId="34" fillId="0" borderId="108">
      <alignment horizontal="right" vertical="center"/>
    </xf>
    <xf numFmtId="0" fontId="72" fillId="49" borderId="0" applyNumberFormat="0" applyBorder="0" applyAlignment="0" applyProtection="0"/>
    <xf numFmtId="0" fontId="103" fillId="0" borderId="106" applyNumberFormat="0" applyFill="0" applyAlignment="0" applyProtection="0"/>
    <xf numFmtId="0" fontId="84" fillId="86" borderId="113" applyNumberFormat="0" applyAlignment="0" applyProtection="0"/>
    <xf numFmtId="0" fontId="35" fillId="89" borderId="107" applyNumberFormat="0" applyFont="0" applyAlignment="0" applyProtection="0"/>
    <xf numFmtId="0" fontId="34" fillId="0" borderId="108" applyNumberFormat="0" applyFill="0" applyAlignment="0" applyProtection="0"/>
    <xf numFmtId="0" fontId="103" fillId="0" borderId="114" applyNumberFormat="0" applyFill="0" applyAlignment="0" applyProtection="0"/>
    <xf numFmtId="0" fontId="100" fillId="86" borderId="104" applyNumberFormat="0" applyAlignment="0" applyProtection="0"/>
    <xf numFmtId="0" fontId="30" fillId="14" borderId="110">
      <alignment horizontal="right" vertical="center"/>
    </xf>
    <xf numFmtId="0" fontId="30" fillId="14" borderId="108">
      <alignment horizontal="right" vertical="center"/>
    </xf>
    <xf numFmtId="0" fontId="34" fillId="14" borderId="111">
      <alignment horizontal="left" vertical="center" wrapText="1" indent="2"/>
    </xf>
    <xf numFmtId="4" fontId="30" fillId="14" borderId="108">
      <alignment horizontal="right" vertical="center"/>
    </xf>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34" fillId="9" borderId="109">
      <alignment horizontal="left" vertical="center"/>
    </xf>
    <xf numFmtId="0" fontId="78" fillId="89" borderId="107" applyNumberFormat="0" applyFont="0" applyAlignment="0" applyProtection="0"/>
    <xf numFmtId="0" fontId="34" fillId="14" borderId="111">
      <alignment horizontal="left" vertical="center" wrapText="1" indent="2"/>
    </xf>
    <xf numFmtId="0" fontId="100" fillId="86" borderId="120" applyNumberFormat="0" applyAlignment="0" applyProtection="0"/>
    <xf numFmtId="49" fontId="34" fillId="0" borderId="109" applyNumberFormat="0" applyFont="0" applyFill="0" applyBorder="0" applyProtection="0">
      <alignment horizontal="left" vertical="center" indent="5"/>
    </xf>
    <xf numFmtId="0" fontId="30" fillId="14" borderId="108">
      <alignment horizontal="right" vertical="center"/>
    </xf>
    <xf numFmtId="0" fontId="34" fillId="0" borderId="108">
      <alignment horizontal="right" vertical="center"/>
    </xf>
    <xf numFmtId="0" fontId="30" fillId="14" borderId="110">
      <alignment horizontal="right" vertical="center"/>
    </xf>
    <xf numFmtId="0" fontId="87" fillId="73" borderId="105" applyNumberFormat="0" applyAlignment="0" applyProtection="0"/>
    <xf numFmtId="0" fontId="2" fillId="63" borderId="0" applyNumberFormat="0" applyBorder="0" applyAlignment="0" applyProtection="0"/>
    <xf numFmtId="4" fontId="30" fillId="14" borderId="110">
      <alignment horizontal="right" vertical="center"/>
    </xf>
    <xf numFmtId="4" fontId="34" fillId="0" borderId="108" applyFill="0" applyBorder="0" applyProtection="0">
      <alignment horizontal="right" vertical="center"/>
    </xf>
    <xf numFmtId="0" fontId="30" fillId="14" borderId="109">
      <alignment horizontal="right" vertical="center"/>
    </xf>
    <xf numFmtId="0" fontId="81" fillId="86" borderId="104" applyNumberFormat="0" applyAlignment="0" applyProtection="0"/>
    <xf numFmtId="0" fontId="87" fillId="73" borderId="105" applyNumberFormat="0" applyAlignment="0" applyProtection="0"/>
    <xf numFmtId="0" fontId="2" fillId="0" borderId="0"/>
    <xf numFmtId="0" fontId="96" fillId="73" borderId="105" applyNumberFormat="0" applyAlignment="0" applyProtection="0"/>
    <xf numFmtId="0" fontId="30" fillId="14" borderId="118">
      <alignment horizontal="right" vertical="center"/>
    </xf>
    <xf numFmtId="0" fontId="2" fillId="51" borderId="0" applyNumberFormat="0" applyBorder="0" applyAlignment="0" applyProtection="0"/>
    <xf numFmtId="0" fontId="2" fillId="47" borderId="0" applyNumberFormat="0" applyBorder="0" applyAlignment="0" applyProtection="0"/>
    <xf numFmtId="0" fontId="87" fillId="73" borderId="105" applyNumberFormat="0" applyAlignment="0" applyProtection="0"/>
    <xf numFmtId="0" fontId="34" fillId="0" borderId="108" applyNumberFormat="0" applyFill="0" applyAlignment="0" applyProtection="0"/>
    <xf numFmtId="49" fontId="34" fillId="0" borderId="125" applyNumberFormat="0" applyFont="0" applyFill="0" applyBorder="0" applyProtection="0">
      <alignment horizontal="left" vertical="center" indent="5"/>
    </xf>
    <xf numFmtId="0" fontId="34" fillId="16" borderId="108"/>
    <xf numFmtId="0" fontId="84" fillId="86" borderId="105" applyNumberFormat="0" applyAlignment="0" applyProtection="0"/>
    <xf numFmtId="0" fontId="71" fillId="0" borderId="0" applyNumberFormat="0" applyFill="0" applyBorder="0" applyAlignment="0" applyProtection="0"/>
    <xf numFmtId="175" fontId="34" fillId="90" borderId="108" applyNumberFormat="0" applyFont="0" applyBorder="0" applyAlignment="0" applyProtection="0">
      <alignment horizontal="right" vertical="center"/>
    </xf>
    <xf numFmtId="0" fontId="74" fillId="9" borderId="108">
      <alignment horizontal="right" vertical="center"/>
    </xf>
    <xf numFmtId="0" fontId="30" fillId="9" borderId="108">
      <alignment horizontal="right" vertical="center"/>
    </xf>
    <xf numFmtId="0" fontId="34" fillId="16" borderId="108"/>
    <xf numFmtId="0" fontId="88" fillId="0" borderId="106" applyNumberFormat="0" applyFill="0" applyAlignment="0" applyProtection="0"/>
    <xf numFmtId="4" fontId="30" fillId="14" borderId="124">
      <alignment horizontal="right" vertical="center"/>
    </xf>
    <xf numFmtId="0" fontId="68" fillId="46" borderId="57" applyNumberFormat="0" applyAlignment="0" applyProtection="0"/>
    <xf numFmtId="0" fontId="69" fillId="46" borderId="56" applyNumberFormat="0" applyAlignment="0" applyProtection="0"/>
    <xf numFmtId="0" fontId="30" fillId="14" borderId="108">
      <alignment horizontal="right" vertical="center"/>
    </xf>
    <xf numFmtId="0" fontId="70" fillId="0" borderId="0" applyNumberFormat="0" applyFill="0" applyBorder="0" applyAlignment="0" applyProtection="0"/>
    <xf numFmtId="4"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7" fillId="73" borderId="105"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9" borderId="117">
      <alignment horizontal="lef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4" fillId="0" borderId="108">
      <alignment horizontal="right" vertical="center"/>
    </xf>
    <xf numFmtId="0" fontId="100" fillId="86" borderId="104" applyNumberFormat="0" applyAlignment="0" applyProtection="0"/>
    <xf numFmtId="0" fontId="81" fillId="86" borderId="104" applyNumberFormat="0" applyAlignment="0" applyProtection="0"/>
    <xf numFmtId="0" fontId="87" fillId="73" borderId="105" applyNumberFormat="0" applyAlignment="0" applyProtection="0"/>
    <xf numFmtId="0" fontId="68" fillId="46" borderId="57" applyNumberFormat="0" applyAlignment="0" applyProtection="0"/>
    <xf numFmtId="0" fontId="34" fillId="14" borderId="111">
      <alignment horizontal="left" vertical="center" wrapText="1" indent="2"/>
    </xf>
    <xf numFmtId="0" fontId="13" fillId="0" borderId="58" applyNumberFormat="0" applyFill="0" applyAlignment="0" applyProtection="0"/>
    <xf numFmtId="0" fontId="68" fillId="46" borderId="57" applyNumberFormat="0" applyAlignment="0" applyProtection="0"/>
    <xf numFmtId="0" fontId="88" fillId="0" borderId="106" applyNumberFormat="0" applyFill="0" applyAlignment="0" applyProtection="0"/>
    <xf numFmtId="0" fontId="72" fillId="55" borderId="0" applyNumberFormat="0" applyBorder="0" applyAlignment="0" applyProtection="0"/>
    <xf numFmtId="0" fontId="74" fillId="9" borderId="108">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4" fontId="34" fillId="0" borderId="108" applyFill="0" applyBorder="0" applyProtection="0">
      <alignment horizontal="right" vertical="center"/>
    </xf>
    <xf numFmtId="0" fontId="2" fillId="60" borderId="0" applyNumberFormat="0" applyBorder="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49" fontId="32" fillId="0" borderId="116" applyNumberFormat="0" applyFill="0" applyBorder="0" applyProtection="0">
      <alignment horizontal="left" vertical="center"/>
    </xf>
    <xf numFmtId="4" fontId="30" fillId="14"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7" fillId="73" borderId="105" applyNumberFormat="0" applyAlignment="0" applyProtection="0"/>
    <xf numFmtId="0" fontId="72" fillId="58" borderId="0" applyNumberFormat="0" applyBorder="0" applyAlignment="0" applyProtection="0"/>
    <xf numFmtId="0" fontId="34" fillId="16" borderId="108"/>
    <xf numFmtId="4" fontId="30" fillId="14" borderId="110">
      <alignment horizontal="right" vertical="center"/>
    </xf>
    <xf numFmtId="4" fontId="30" fillId="14" borderId="108">
      <alignment horizontal="right" vertical="center"/>
    </xf>
    <xf numFmtId="0" fontId="72" fillId="64"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84" fillId="86" borderId="105" applyNumberFormat="0" applyAlignment="0" applyProtection="0"/>
    <xf numFmtId="0" fontId="30" fillId="14" borderId="109">
      <alignment horizontal="right" vertical="center"/>
    </xf>
    <xf numFmtId="0" fontId="34" fillId="0" borderId="108" applyNumberFormat="0" applyFill="0" applyAlignment="0" applyProtection="0"/>
    <xf numFmtId="0" fontId="2" fillId="48" borderId="0" applyNumberFormat="0" applyBorder="0" applyAlignment="0" applyProtection="0"/>
    <xf numFmtId="0" fontId="34" fillId="0" borderId="111">
      <alignment horizontal="left" vertical="center" wrapText="1" indent="2"/>
    </xf>
    <xf numFmtId="0" fontId="72" fillId="55" borderId="0" applyNumberFormat="0" applyBorder="0" applyAlignment="0" applyProtection="0"/>
    <xf numFmtId="0" fontId="34" fillId="0" borderId="108" applyNumberFormat="0" applyFill="0" applyAlignment="0" applyProtection="0"/>
    <xf numFmtId="0" fontId="103" fillId="0" borderId="106" applyNumberFormat="0" applyFill="0" applyAlignment="0" applyProtection="0"/>
    <xf numFmtId="0" fontId="74" fillId="9" borderId="108">
      <alignment horizontal="right" vertical="center"/>
    </xf>
    <xf numFmtId="0" fontId="2" fillId="47" borderId="0" applyNumberFormat="0" applyBorder="0" applyAlignment="0" applyProtection="0"/>
    <xf numFmtId="49" fontId="32" fillId="0" borderId="116" applyNumberFormat="0" applyFill="0" applyBorder="0" applyProtection="0">
      <alignment horizontal="left" vertical="center"/>
    </xf>
    <xf numFmtId="4" fontId="30" fillId="14" borderId="126">
      <alignment horizontal="right" vertical="center"/>
    </xf>
    <xf numFmtId="0" fontId="88" fillId="0" borderId="106" applyNumberFormat="0" applyFill="0" applyAlignment="0" applyProtection="0"/>
    <xf numFmtId="0" fontId="88" fillId="0" borderId="106" applyNumberFormat="0" applyFill="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7"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87" fillId="73" borderId="105" applyNumberFormat="0" applyAlignment="0" applyProtection="0"/>
    <xf numFmtId="0" fontId="2" fillId="51" borderId="0" applyNumberFormat="0" applyBorder="0" applyAlignment="0" applyProtection="0"/>
    <xf numFmtId="175" fontId="34" fillId="90" borderId="124" applyNumberFormat="0" applyFont="0" applyBorder="0" applyAlignment="0" applyProtection="0">
      <alignment horizontal="right" vertical="center"/>
    </xf>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4" fontId="34" fillId="16" borderId="108"/>
    <xf numFmtId="0" fontId="96" fillId="73" borderId="105" applyNumberFormat="0" applyAlignment="0" applyProtection="0"/>
    <xf numFmtId="0" fontId="87" fillId="73" borderId="105" applyNumberFormat="0" applyAlignment="0" applyProtection="0"/>
    <xf numFmtId="0" fontId="35" fillId="89" borderId="115" applyNumberFormat="0" applyFont="0" applyAlignment="0" applyProtection="0"/>
    <xf numFmtId="4" fontId="74" fillId="9" borderId="124">
      <alignment horizontal="right" vertical="center"/>
    </xf>
    <xf numFmtId="0" fontId="30" fillId="14" borderId="110">
      <alignment horizontal="right" vertical="center"/>
    </xf>
    <xf numFmtId="49" fontId="32" fillId="0" borderId="116" applyNumberFormat="0" applyFill="0" applyBorder="0" applyProtection="0">
      <alignment horizontal="left" vertical="center"/>
    </xf>
    <xf numFmtId="0" fontId="88" fillId="0" borderId="106" applyNumberFormat="0" applyFill="0" applyAlignment="0" applyProtection="0"/>
    <xf numFmtId="0" fontId="30" fillId="14" borderId="108">
      <alignment horizontal="right" vertical="center"/>
    </xf>
    <xf numFmtId="0" fontId="103" fillId="0" borderId="106" applyNumberFormat="0" applyFill="0" applyAlignment="0" applyProtection="0"/>
    <xf numFmtId="0" fontId="2" fillId="53" borderId="0" applyNumberFormat="0" applyBorder="0" applyAlignment="0" applyProtection="0"/>
    <xf numFmtId="4" fontId="30" fillId="14" borderId="108">
      <alignment horizontal="right" vertical="center"/>
    </xf>
    <xf numFmtId="4" fontId="30" fillId="9" borderId="108">
      <alignment horizontal="right" vertical="center"/>
    </xf>
    <xf numFmtId="4" fontId="30" fillId="14" borderId="118">
      <alignment horizontal="right" vertical="center"/>
    </xf>
    <xf numFmtId="0" fontId="83" fillId="86" borderId="105" applyNumberFormat="0" applyAlignment="0" applyProtection="0"/>
    <xf numFmtId="49" fontId="32" fillId="0" borderId="116" applyNumberFormat="0" applyFill="0" applyBorder="0" applyProtection="0">
      <alignment horizontal="left" vertical="center"/>
    </xf>
    <xf numFmtId="0" fontId="2" fillId="47" borderId="0" applyNumberFormat="0" applyBorder="0" applyAlignment="0" applyProtection="0"/>
    <xf numFmtId="0" fontId="34" fillId="0" borderId="111">
      <alignment horizontal="left" vertical="center" wrapText="1" indent="2"/>
    </xf>
    <xf numFmtId="0" fontId="2" fillId="53" borderId="0" applyNumberFormat="0" applyBorder="0" applyAlignment="0" applyProtection="0"/>
    <xf numFmtId="0" fontId="34" fillId="16" borderId="108"/>
    <xf numFmtId="49" fontId="34" fillId="0" borderId="109" applyNumberFormat="0" applyFont="0" applyFill="0" applyBorder="0" applyProtection="0">
      <alignment horizontal="left" vertical="center" indent="5"/>
    </xf>
    <xf numFmtId="4" fontId="30" fillId="14" borderId="108">
      <alignment horizontal="right" vertical="center"/>
    </xf>
    <xf numFmtId="0" fontId="87" fillId="73" borderId="105" applyNumberFormat="0" applyAlignment="0" applyProtection="0"/>
    <xf numFmtId="0" fontId="2" fillId="47" borderId="0" applyNumberFormat="0" applyBorder="0" applyAlignment="0" applyProtection="0"/>
    <xf numFmtId="0" fontId="2" fillId="60" borderId="0" applyNumberFormat="0" applyBorder="0" applyAlignment="0" applyProtection="0"/>
    <xf numFmtId="4" fontId="30" fillId="14" borderId="110">
      <alignment horizontal="right" vertical="center"/>
    </xf>
    <xf numFmtId="0" fontId="96" fillId="73" borderId="105" applyNumberFormat="0" applyAlignment="0" applyProtection="0"/>
    <xf numFmtId="0" fontId="30" fillId="14" borderId="126">
      <alignment horizontal="right" vertical="center"/>
    </xf>
    <xf numFmtId="0" fontId="34" fillId="9" borderId="117">
      <alignment horizontal="left" vertical="center"/>
    </xf>
    <xf numFmtId="0" fontId="88" fillId="0" borderId="106" applyNumberFormat="0" applyFill="0" applyAlignment="0" applyProtection="0"/>
    <xf numFmtId="0" fontId="83" fillId="86" borderId="105" applyNumberFormat="0" applyAlignment="0" applyProtection="0"/>
    <xf numFmtId="0" fontId="96" fillId="73" borderId="105" applyNumberFormat="0" applyAlignment="0" applyProtection="0"/>
    <xf numFmtId="4" fontId="34" fillId="0" borderId="124">
      <alignment horizontal="right" vertical="center"/>
    </xf>
    <xf numFmtId="0" fontId="88"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83" fillId="86" borderId="113" applyNumberFormat="0" applyAlignment="0" applyProtection="0"/>
    <xf numFmtId="0" fontId="2" fillId="62" borderId="0" applyNumberFormat="0" applyBorder="0" applyAlignment="0" applyProtection="0"/>
    <xf numFmtId="0" fontId="88" fillId="0" borderId="106" applyNumberFormat="0" applyFill="0" applyAlignment="0" applyProtection="0"/>
    <xf numFmtId="0" fontId="87" fillId="73" borderId="105" applyNumberFormat="0" applyAlignment="0" applyProtection="0"/>
    <xf numFmtId="4" fontId="30" fillId="14" borderId="124">
      <alignment horizontal="right" vertical="center"/>
    </xf>
    <xf numFmtId="49" fontId="32" fillId="0" borderId="108" applyNumberFormat="0" applyFill="0" applyBorder="0" applyProtection="0">
      <alignment horizontal="left" vertical="center"/>
    </xf>
    <xf numFmtId="4" fontId="34" fillId="16" borderId="116"/>
    <xf numFmtId="0" fontId="96" fillId="73" borderId="105" applyNumberFormat="0" applyAlignment="0" applyProtection="0"/>
    <xf numFmtId="0" fontId="71" fillId="0" borderId="0" applyNumberFormat="0" applyFill="0" applyBorder="0" applyAlignment="0" applyProtection="0"/>
    <xf numFmtId="0" fontId="2" fillId="48"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4" fontId="34" fillId="0" borderId="108" applyFill="0" applyBorder="0" applyProtection="0">
      <alignment horizontal="right" vertical="center"/>
    </xf>
    <xf numFmtId="0" fontId="35" fillId="89" borderId="123" applyNumberFormat="0" applyFont="0" applyAlignment="0" applyProtection="0"/>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72" fillId="64" borderId="0" applyNumberFormat="0" applyBorder="0" applyAlignment="0" applyProtection="0"/>
    <xf numFmtId="4" fontId="34" fillId="0" borderId="108">
      <alignment horizontal="right" vertical="center"/>
    </xf>
    <xf numFmtId="0" fontId="100" fillId="86" borderId="112" applyNumberFormat="0" applyAlignment="0" applyProtection="0"/>
    <xf numFmtId="0" fontId="7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74" fillId="9" borderId="108">
      <alignment horizontal="right" vertical="center"/>
    </xf>
    <xf numFmtId="4" fontId="34" fillId="16" borderId="124"/>
    <xf numFmtId="0" fontId="34" fillId="16" borderId="108"/>
    <xf numFmtId="0" fontId="68" fillId="46" borderId="57" applyNumberFormat="0" applyAlignment="0" applyProtection="0"/>
    <xf numFmtId="0" fontId="30" fillId="9" borderId="108">
      <alignment horizontal="right" vertical="center"/>
    </xf>
    <xf numFmtId="0" fontId="78" fillId="89" borderId="107" applyNumberFormat="0" applyFont="0" applyAlignment="0" applyProtection="0"/>
    <xf numFmtId="0" fontId="30" fillId="14" borderId="109">
      <alignment horizontal="right" vertical="center"/>
    </xf>
    <xf numFmtId="4" fontId="34" fillId="16" borderId="108"/>
    <xf numFmtId="0" fontId="30" fillId="14" borderId="110">
      <alignment horizontal="right" vertical="center"/>
    </xf>
    <xf numFmtId="4" fontId="30" fillId="14" borderId="109">
      <alignment horizontal="right" vertical="center"/>
    </xf>
    <xf numFmtId="0" fontId="34" fillId="16" borderId="108"/>
    <xf numFmtId="0" fontId="84" fillId="86" borderId="105" applyNumberFormat="0" applyAlignment="0" applyProtection="0"/>
    <xf numFmtId="4" fontId="34" fillId="0" borderId="108">
      <alignment horizontal="right" vertical="center"/>
    </xf>
    <xf numFmtId="4" fontId="30" fillId="14" borderId="109">
      <alignment horizontal="right" vertical="center"/>
    </xf>
    <xf numFmtId="0" fontId="83" fillId="86" borderId="105" applyNumberFormat="0" applyAlignment="0" applyProtection="0"/>
    <xf numFmtId="0" fontId="30" fillId="14" borderId="110">
      <alignment horizontal="right" vertical="center"/>
    </xf>
    <xf numFmtId="0" fontId="34" fillId="0" borderId="108">
      <alignment horizontal="right" vertical="center"/>
    </xf>
    <xf numFmtId="0" fontId="84" fillId="86" borderId="105" applyNumberFormat="0" applyAlignment="0" applyProtection="0"/>
    <xf numFmtId="0" fontId="88" fillId="0" borderId="106" applyNumberFormat="0" applyFill="0" applyAlignment="0" applyProtection="0"/>
    <xf numFmtId="0" fontId="72" fillId="52" borderId="0" applyNumberFormat="0" applyBorder="0" applyAlignment="0" applyProtection="0"/>
    <xf numFmtId="0" fontId="2" fillId="63" borderId="0" applyNumberFormat="0" applyBorder="0" applyAlignment="0" applyProtection="0"/>
    <xf numFmtId="4" fontId="74" fillId="9" borderId="116">
      <alignment horizontal="right" vertical="center"/>
    </xf>
    <xf numFmtId="0" fontId="34" fillId="14" borderId="119">
      <alignment horizontal="left" vertical="center" wrapText="1" indent="2"/>
    </xf>
    <xf numFmtId="0" fontId="30" fillId="14" borderId="118">
      <alignment horizontal="right" vertical="center"/>
    </xf>
    <xf numFmtId="4" fontId="30" fillId="14" borderId="109">
      <alignment horizontal="right" vertical="center"/>
    </xf>
    <xf numFmtId="0" fontId="103" fillId="0" borderId="106" applyNumberFormat="0" applyFill="0" applyAlignment="0" applyProtection="0"/>
    <xf numFmtId="0" fontId="2" fillId="50" borderId="0" applyNumberFormat="0" applyBorder="0" applyAlignment="0" applyProtection="0"/>
    <xf numFmtId="0" fontId="2" fillId="62" borderId="0" applyNumberFormat="0" applyBorder="0" applyAlignment="0" applyProtection="0"/>
    <xf numFmtId="0" fontId="34" fillId="0" borderId="108">
      <alignment horizontal="right" vertical="center"/>
    </xf>
    <xf numFmtId="0" fontId="81" fillId="86" borderId="112" applyNumberFormat="0" applyAlignment="0" applyProtection="0"/>
    <xf numFmtId="0" fontId="69" fillId="46" borderId="56" applyNumberFormat="0" applyAlignment="0" applyProtection="0"/>
    <xf numFmtId="0" fontId="87" fillId="73" borderId="113" applyNumberFormat="0" applyAlignment="0" applyProtection="0"/>
    <xf numFmtId="0" fontId="83" fillId="86" borderId="105" applyNumberFormat="0" applyAlignment="0" applyProtection="0"/>
    <xf numFmtId="0" fontId="2" fillId="62" borderId="0" applyNumberFormat="0" applyBorder="0" applyAlignment="0" applyProtection="0"/>
    <xf numFmtId="0" fontId="2" fillId="48" borderId="0" applyNumberFormat="0" applyBorder="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83" fillId="86" borderId="105" applyNumberFormat="0" applyAlignment="0" applyProtection="0"/>
    <xf numFmtId="0" fontId="83" fillId="86" borderId="105" applyNumberFormat="0" applyAlignment="0" applyProtection="0"/>
    <xf numFmtId="0" fontId="2" fillId="50" borderId="0" applyNumberFormat="0" applyBorder="0" applyAlignment="0" applyProtection="0"/>
    <xf numFmtId="0" fontId="87" fillId="73" borderId="105" applyNumberFormat="0" applyAlignment="0" applyProtection="0"/>
    <xf numFmtId="0" fontId="72" fillId="64" borderId="0" applyNumberFormat="0" applyBorder="0" applyAlignment="0" applyProtection="0"/>
    <xf numFmtId="0" fontId="103" fillId="0" borderId="106" applyNumberFormat="0" applyFill="0" applyAlignment="0" applyProtection="0"/>
    <xf numFmtId="0" fontId="72" fillId="55" borderId="0" applyNumberFormat="0" applyBorder="0" applyAlignment="0" applyProtection="0"/>
    <xf numFmtId="4" fontId="30" fillId="9" borderId="116">
      <alignment horizontal="right" vertical="center"/>
    </xf>
    <xf numFmtId="0" fontId="2" fillId="56" borderId="0" applyNumberFormat="0" applyBorder="0" applyAlignment="0" applyProtection="0"/>
    <xf numFmtId="0" fontId="13" fillId="0" borderId="58" applyNumberFormat="0" applyFill="0" applyAlignment="0" applyProtection="0"/>
    <xf numFmtId="4" fontId="34" fillId="0" borderId="108">
      <alignment horizontal="right" vertical="center"/>
    </xf>
    <xf numFmtId="4" fontId="34" fillId="0" borderId="108">
      <alignment horizontal="right" vertical="center"/>
    </xf>
    <xf numFmtId="0" fontId="30" fillId="14" borderId="108">
      <alignment horizontal="right" vertical="center"/>
    </xf>
    <xf numFmtId="4" fontId="30" fillId="9" borderId="116">
      <alignment horizontal="right" vertical="center"/>
    </xf>
    <xf numFmtId="0" fontId="2" fillId="59" borderId="0" applyNumberFormat="0" applyBorder="0" applyAlignment="0" applyProtection="0"/>
    <xf numFmtId="4" fontId="34" fillId="0" borderId="108" applyFill="0" applyBorder="0" applyProtection="0">
      <alignment horizontal="right" vertical="center"/>
    </xf>
    <xf numFmtId="0" fontId="34" fillId="0" borderId="111">
      <alignment horizontal="left" vertical="center" wrapText="1" indent="2"/>
    </xf>
    <xf numFmtId="4" fontId="30" fillId="9" borderId="124">
      <alignment horizontal="right" vertical="center"/>
    </xf>
    <xf numFmtId="0" fontId="30" fillId="14" borderId="116">
      <alignment horizontal="right" vertical="center"/>
    </xf>
    <xf numFmtId="0" fontId="2" fillId="53" borderId="0" applyNumberFormat="0" applyBorder="0" applyAlignment="0" applyProtection="0"/>
    <xf numFmtId="0" fontId="30" fillId="14" borderId="109">
      <alignment horizontal="right" vertical="center"/>
    </xf>
    <xf numFmtId="0" fontId="34" fillId="0" borderId="108" applyNumberFormat="0" applyFill="0" applyAlignment="0" applyProtection="0"/>
    <xf numFmtId="4" fontId="34" fillId="0" borderId="116" applyFill="0" applyBorder="0" applyProtection="0">
      <alignment horizontal="right" vertical="center"/>
    </xf>
    <xf numFmtId="0" fontId="2" fillId="53" borderId="0" applyNumberFormat="0" applyBorder="0" applyAlignment="0" applyProtection="0"/>
    <xf numFmtId="0" fontId="83" fillId="86" borderId="121" applyNumberFormat="0" applyAlignment="0" applyProtection="0"/>
    <xf numFmtId="0" fontId="96" fillId="73" borderId="105"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34" fillId="0" borderId="108" applyNumberFormat="0" applyFill="0" applyAlignment="0" applyProtection="0"/>
    <xf numFmtId="4" fontId="30" fillId="14" borderId="116">
      <alignment horizontal="right" vertical="center"/>
    </xf>
    <xf numFmtId="0" fontId="72" fillId="52" borderId="0" applyNumberFormat="0" applyBorder="0" applyAlignment="0" applyProtection="0"/>
    <xf numFmtId="4" fontId="30" fillId="14" borderId="109">
      <alignment horizontal="right" vertical="center"/>
    </xf>
    <xf numFmtId="0" fontId="30" fillId="14" borderId="108">
      <alignment horizontal="right" vertical="center"/>
    </xf>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13" fillId="0" borderId="58" applyNumberFormat="0" applyFill="0" applyAlignment="0" applyProtection="0"/>
    <xf numFmtId="0" fontId="84" fillId="86" borderId="105" applyNumberFormat="0" applyAlignment="0" applyProtection="0"/>
    <xf numFmtId="0" fontId="83" fillId="86" borderId="105" applyNumberFormat="0" applyAlignment="0" applyProtection="0"/>
    <xf numFmtId="4" fontId="74" fillId="9" borderId="116">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103" fillId="0" borderId="106" applyNumberFormat="0" applyFill="0" applyAlignment="0" applyProtection="0"/>
    <xf numFmtId="0" fontId="72" fillId="64" borderId="0" applyNumberFormat="0" applyBorder="0" applyAlignment="0" applyProtection="0"/>
    <xf numFmtId="0" fontId="30" fillId="14" borderId="108">
      <alignment horizontal="right" vertical="center"/>
    </xf>
    <xf numFmtId="49" fontId="32" fillId="0" borderId="108" applyNumberFormat="0" applyFill="0" applyBorder="0" applyProtection="0">
      <alignment horizontal="left" vertical="center"/>
    </xf>
    <xf numFmtId="0" fontId="2" fillId="62" borderId="0" applyNumberFormat="0" applyBorder="0" applyAlignment="0" applyProtection="0"/>
    <xf numFmtId="4" fontId="74" fillId="9" borderId="116">
      <alignment horizontal="right" vertical="center"/>
    </xf>
    <xf numFmtId="0" fontId="72" fillId="55" borderId="0" applyNumberFormat="0" applyBorder="0" applyAlignment="0" applyProtection="0"/>
    <xf numFmtId="0" fontId="72" fillId="55" borderId="0" applyNumberFormat="0" applyBorder="0" applyAlignment="0" applyProtection="0"/>
    <xf numFmtId="0" fontId="78" fillId="89" borderId="107" applyNumberFormat="0" applyFont="0" applyAlignment="0" applyProtection="0"/>
    <xf numFmtId="0" fontId="81" fillId="86" borderId="104" applyNumberFormat="0" applyAlignment="0" applyProtection="0"/>
    <xf numFmtId="0" fontId="34" fillId="0" borderId="127">
      <alignment horizontal="left" vertical="center" wrapText="1" indent="2"/>
    </xf>
    <xf numFmtId="4" fontId="74" fillId="9" borderId="108">
      <alignment horizontal="right" vertical="center"/>
    </xf>
    <xf numFmtId="0" fontId="96" fillId="73" borderId="105" applyNumberFormat="0" applyAlignment="0" applyProtection="0"/>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2" fillId="56" borderId="0" applyNumberFormat="0" applyBorder="0" applyAlignment="0" applyProtection="0"/>
    <xf numFmtId="4" fontId="74" fillId="9" borderId="108">
      <alignment horizontal="right" vertical="center"/>
    </xf>
    <xf numFmtId="0" fontId="74" fillId="9" borderId="108">
      <alignment horizontal="right" vertical="center"/>
    </xf>
    <xf numFmtId="0" fontId="81" fillId="86" borderId="104" applyNumberFormat="0" applyAlignment="0" applyProtection="0"/>
    <xf numFmtId="0" fontId="34" fillId="0" borderId="108" applyNumberFormat="0" applyFill="0" applyAlignment="0" applyProtection="0"/>
    <xf numFmtId="0" fontId="30" fillId="14" borderId="117">
      <alignment horizontal="right" vertical="center"/>
    </xf>
    <xf numFmtId="0" fontId="68" fillId="46" borderId="57" applyNumberFormat="0" applyAlignment="0" applyProtection="0"/>
    <xf numFmtId="0" fontId="83" fillId="86" borderId="105" applyNumberFormat="0" applyAlignment="0" applyProtection="0"/>
    <xf numFmtId="0" fontId="88" fillId="0" borderId="106" applyNumberFormat="0" applyFill="0" applyAlignment="0" applyProtection="0"/>
    <xf numFmtId="0" fontId="72" fillId="49" borderId="0" applyNumberFormat="0" applyBorder="0" applyAlignment="0" applyProtection="0"/>
    <xf numFmtId="0" fontId="69" fillId="46" borderId="56" applyNumberFormat="0" applyAlignment="0" applyProtection="0"/>
    <xf numFmtId="0" fontId="96" fillId="73" borderId="105" applyNumberFormat="0" applyAlignment="0" applyProtection="0"/>
    <xf numFmtId="4" fontId="34" fillId="0" borderId="108" applyFill="0" applyBorder="0" applyProtection="0">
      <alignment horizontal="right" vertical="center"/>
    </xf>
    <xf numFmtId="0" fontId="72" fillId="61" borderId="0" applyNumberFormat="0" applyBorder="0" applyAlignment="0" applyProtection="0"/>
    <xf numFmtId="0" fontId="34" fillId="0" borderId="108">
      <alignment horizontal="right" vertical="center"/>
    </xf>
    <xf numFmtId="0" fontId="2" fillId="59" borderId="0" applyNumberFormat="0" applyBorder="0" applyAlignment="0" applyProtection="0"/>
    <xf numFmtId="0" fontId="34" fillId="0" borderId="111">
      <alignment horizontal="left" vertical="center" wrapText="1" indent="2"/>
    </xf>
    <xf numFmtId="0" fontId="83" fillId="86" borderId="113" applyNumberFormat="0" applyAlignment="0" applyProtection="0"/>
    <xf numFmtId="0" fontId="13" fillId="0" borderId="58" applyNumberFormat="0" applyFill="0" applyAlignment="0" applyProtection="0"/>
    <xf numFmtId="0" fontId="2" fillId="53" borderId="0" applyNumberFormat="0" applyBorder="0" applyAlignment="0" applyProtection="0"/>
    <xf numFmtId="0" fontId="70" fillId="0" borderId="0" applyNumberFormat="0" applyFill="0" applyBorder="0" applyAlignment="0" applyProtection="0"/>
    <xf numFmtId="0" fontId="30" fillId="14" borderId="109">
      <alignment horizontal="right" vertical="center"/>
    </xf>
    <xf numFmtId="0" fontId="2" fillId="63" borderId="0" applyNumberFormat="0" applyBorder="0" applyAlignment="0" applyProtection="0"/>
    <xf numFmtId="0" fontId="34" fillId="0" borderId="111">
      <alignment horizontal="left" vertical="center" wrapText="1" indent="2"/>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96" fillId="73" borderId="105" applyNumberFormat="0" applyAlignment="0" applyProtection="0"/>
    <xf numFmtId="4" fontId="34" fillId="16" borderId="116"/>
    <xf numFmtId="0" fontId="96" fillId="73" borderId="105" applyNumberForma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35" fillId="89" borderId="107" applyNumberFormat="0" applyFont="0" applyAlignment="0" applyProtection="0"/>
    <xf numFmtId="0" fontId="34" fillId="0" borderId="111">
      <alignment horizontal="left" vertical="center" wrapText="1" indent="2"/>
    </xf>
    <xf numFmtId="0" fontId="34" fillId="14" borderId="111">
      <alignment horizontal="left" vertical="center" wrapText="1" indent="2"/>
    </xf>
    <xf numFmtId="0" fontId="72" fillId="55" borderId="0" applyNumberFormat="0" applyBorder="0" applyAlignment="0" applyProtection="0"/>
    <xf numFmtId="0" fontId="81" fillId="86" borderId="104" applyNumberFormat="0" applyAlignment="0" applyProtection="0"/>
    <xf numFmtId="0" fontId="72" fillId="52" borderId="0" applyNumberFormat="0" applyBorder="0" applyAlignment="0" applyProtection="0"/>
    <xf numFmtId="49" fontId="34" fillId="0" borderId="109" applyNumberFormat="0" applyFont="0" applyFill="0" applyBorder="0" applyProtection="0">
      <alignment horizontal="left" vertical="center" indent="5"/>
    </xf>
    <xf numFmtId="0" fontId="96" fillId="73" borderId="113" applyNumberFormat="0" applyAlignment="0" applyProtection="0"/>
    <xf numFmtId="0" fontId="35" fillId="89" borderId="107" applyNumberFormat="0" applyFont="0" applyAlignment="0" applyProtection="0"/>
    <xf numFmtId="0" fontId="72" fillId="61" borderId="0" applyNumberFormat="0" applyBorder="0" applyAlignment="0" applyProtection="0"/>
    <xf numFmtId="4" fontId="30" fillId="9" borderId="108">
      <alignment horizontal="right" vertical="center"/>
    </xf>
    <xf numFmtId="0" fontId="34" fillId="14" borderId="111">
      <alignment horizontal="left" vertical="center" wrapText="1" indent="2"/>
    </xf>
    <xf numFmtId="4" fontId="34" fillId="0" borderId="116">
      <alignment horizontal="right" vertical="center"/>
    </xf>
    <xf numFmtId="0" fontId="34" fillId="0" borderId="108">
      <alignment horizontal="right" vertical="center"/>
    </xf>
    <xf numFmtId="0" fontId="96" fillId="73" borderId="121" applyNumberFormat="0" applyAlignment="0" applyProtection="0"/>
    <xf numFmtId="4" fontId="30" fillId="14" borderId="125">
      <alignment horizontal="right" vertical="center"/>
    </xf>
    <xf numFmtId="0" fontId="30" fillId="14" borderId="108">
      <alignment horizontal="right" vertical="center"/>
    </xf>
    <xf numFmtId="0" fontId="2" fillId="62" borderId="0" applyNumberFormat="0" applyBorder="0" applyAlignment="0" applyProtection="0"/>
    <xf numFmtId="4" fontId="34" fillId="16" borderId="108"/>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0" fillId="0" borderId="0" applyNumberFormat="0" applyFill="0" applyBorder="0" applyAlignment="0" applyProtection="0"/>
    <xf numFmtId="0" fontId="72" fillId="49" borderId="0" applyNumberFormat="0" applyBorder="0" applyAlignment="0" applyProtection="0"/>
    <xf numFmtId="0" fontId="78" fillId="89" borderId="107" applyNumberFormat="0" applyFont="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0" fontId="100" fillId="86" borderId="112" applyNumberFormat="0" applyAlignment="0" applyProtection="0"/>
    <xf numFmtId="49" fontId="32" fillId="0" borderId="108" applyNumberFormat="0" applyFill="0" applyBorder="0" applyProtection="0">
      <alignment horizontal="left" vertical="center"/>
    </xf>
    <xf numFmtId="0" fontId="2" fillId="51" borderId="0" applyNumberFormat="0" applyBorder="0" applyAlignment="0" applyProtection="0"/>
    <xf numFmtId="0" fontId="30" fillId="9" borderId="108">
      <alignment horizontal="right" vertical="center"/>
    </xf>
    <xf numFmtId="0" fontId="2" fillId="47"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0" fontId="72" fillId="55" borderId="0" applyNumberFormat="0" applyBorder="0" applyAlignment="0" applyProtection="0"/>
    <xf numFmtId="0" fontId="30" fillId="14" borderId="126">
      <alignment horizontal="right" vertical="center"/>
    </xf>
    <xf numFmtId="0" fontId="83" fillId="86" borderId="105" applyNumberFormat="0" applyAlignment="0" applyProtection="0"/>
    <xf numFmtId="4" fontId="74" fillId="9" borderId="116">
      <alignment horizontal="right" vertical="center"/>
    </xf>
    <xf numFmtId="0" fontId="96"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2" fillId="62"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72" fillId="49" borderId="0" applyNumberFormat="0" applyBorder="0" applyAlignment="0" applyProtection="0"/>
    <xf numFmtId="4" fontId="30" fillId="9" borderId="108">
      <alignment horizontal="right" vertical="center"/>
    </xf>
    <xf numFmtId="0" fontId="35" fillId="89" borderId="107" applyNumberFormat="0" applyFont="0" applyAlignment="0" applyProtection="0"/>
    <xf numFmtId="0" fontId="72" fillId="64" borderId="0" applyNumberFormat="0" applyBorder="0" applyAlignment="0" applyProtection="0"/>
    <xf numFmtId="0" fontId="88" fillId="0" borderId="106" applyNumberFormat="0" applyFill="0" applyAlignment="0" applyProtection="0"/>
    <xf numFmtId="0" fontId="34" fillId="16" borderId="108"/>
    <xf numFmtId="4" fontId="34" fillId="16" borderId="108"/>
    <xf numFmtId="0" fontId="72" fillId="64" borderId="0" applyNumberFormat="0" applyBorder="0" applyAlignment="0" applyProtection="0"/>
    <xf numFmtId="0" fontId="2" fillId="57" borderId="0" applyNumberFormat="0" applyBorder="0" applyAlignment="0" applyProtection="0"/>
    <xf numFmtId="4" fontId="34" fillId="16" borderId="108"/>
    <xf numFmtId="4" fontId="74" fillId="9" borderId="108">
      <alignment horizontal="right" vertical="center"/>
    </xf>
    <xf numFmtId="0" fontId="34" fillId="0" borderId="108">
      <alignment horizontal="right" vertical="center"/>
    </xf>
    <xf numFmtId="0" fontId="88" fillId="0" borderId="106" applyNumberFormat="0" applyFill="0" applyAlignment="0" applyProtection="0"/>
    <xf numFmtId="0" fontId="30" fillId="14" borderId="108">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34" fillId="14" borderId="111">
      <alignment horizontal="left" vertical="center" wrapText="1" indent="2"/>
    </xf>
    <xf numFmtId="0" fontId="88" fillId="0" borderId="106" applyNumberFormat="0" applyFill="0" applyAlignment="0" applyProtection="0"/>
    <xf numFmtId="4" fontId="30" fillId="9" borderId="108">
      <alignment horizontal="right" vertical="center"/>
    </xf>
    <xf numFmtId="0" fontId="78" fillId="89" borderId="107" applyNumberFormat="0" applyFont="0" applyAlignment="0" applyProtection="0"/>
    <xf numFmtId="4" fontId="30" fillId="14" borderId="108">
      <alignment horizontal="right" vertical="center"/>
    </xf>
    <xf numFmtId="49" fontId="32" fillId="0" borderId="124" applyNumberFormat="0" applyFill="0" applyBorder="0" applyProtection="0">
      <alignment horizontal="left" vertical="center"/>
    </xf>
    <xf numFmtId="0" fontId="81" fillId="86" borderId="104" applyNumberFormat="0" applyAlignment="0" applyProtection="0"/>
    <xf numFmtId="0" fontId="30" fillId="14" borderId="108">
      <alignment horizontal="right" vertical="center"/>
    </xf>
    <xf numFmtId="49" fontId="32" fillId="0" borderId="116" applyNumberFormat="0" applyFill="0" applyBorder="0" applyProtection="0">
      <alignment horizontal="left" vertical="center"/>
    </xf>
    <xf numFmtId="0" fontId="34" fillId="14" borderId="119">
      <alignment horizontal="left" vertical="center" wrapText="1" indent="2"/>
    </xf>
    <xf numFmtId="0" fontId="34" fillId="14" borderId="111">
      <alignment horizontal="left" vertical="center" wrapText="1" indent="2"/>
    </xf>
    <xf numFmtId="0" fontId="88" fillId="0" borderId="106" applyNumberFormat="0" applyFill="0" applyAlignment="0" applyProtection="0"/>
    <xf numFmtId="0" fontId="96" fillId="73" borderId="105" applyNumberFormat="0" applyAlignment="0" applyProtection="0"/>
    <xf numFmtId="0" fontId="2" fillId="63" borderId="0" applyNumberFormat="0" applyBorder="0" applyAlignment="0" applyProtection="0"/>
    <xf numFmtId="4" fontId="30" fillId="9" borderId="108">
      <alignment horizontal="right" vertical="center"/>
    </xf>
    <xf numFmtId="4" fontId="30" fillId="14" borderId="116">
      <alignment horizontal="right" vertical="center"/>
    </xf>
    <xf numFmtId="0" fontId="78" fillId="89" borderId="107" applyNumberFormat="0" applyFont="0" applyAlignment="0" applyProtection="0"/>
    <xf numFmtId="4" fontId="30" fillId="14" borderId="117">
      <alignment horizontal="right" vertical="center"/>
    </xf>
    <xf numFmtId="0" fontId="34" fillId="0" borderId="108" applyNumberFormat="0" applyFill="0" applyAlignment="0" applyProtection="0"/>
    <xf numFmtId="4" fontId="30" fillId="14" borderId="11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0" fontId="69" fillId="46" borderId="56" applyNumberFormat="0" applyAlignment="0" applyProtection="0"/>
    <xf numFmtId="0" fontId="30" fillId="9" borderId="116">
      <alignment horizontal="right" vertical="center"/>
    </xf>
    <xf numFmtId="0" fontId="34" fillId="14" borderId="111">
      <alignment horizontal="left" vertical="center" wrapText="1" indent="2"/>
    </xf>
    <xf numFmtId="4" fontId="34" fillId="0" borderId="108">
      <alignment horizontal="right" vertical="center"/>
    </xf>
    <xf numFmtId="0" fontId="81" fillId="86" borderId="112" applyNumberFormat="0" applyAlignment="0" applyProtection="0"/>
    <xf numFmtId="0" fontId="30" fillId="14" borderId="108">
      <alignment horizontal="right" vertical="center"/>
    </xf>
    <xf numFmtId="0" fontId="88"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30" fillId="14" borderId="108">
      <alignment horizontal="right" vertical="center"/>
    </xf>
    <xf numFmtId="0" fontId="34" fillId="9" borderId="109">
      <alignment horizontal="left" vertical="center"/>
    </xf>
    <xf numFmtId="0" fontId="34" fillId="16" borderId="108"/>
    <xf numFmtId="0" fontId="30" fillId="14" borderId="108">
      <alignment horizontal="right" vertical="center"/>
    </xf>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0" fontId="84" fillId="86" borderId="105" applyNumberFormat="0" applyAlignment="0" applyProtection="0"/>
    <xf numFmtId="0" fontId="2" fillId="54" borderId="0" applyNumberFormat="0" applyBorder="0" applyAlignment="0" applyProtection="0"/>
    <xf numFmtId="0" fontId="96" fillId="73" borderId="113" applyNumberFormat="0" applyAlignment="0" applyProtection="0"/>
    <xf numFmtId="4" fontId="34" fillId="0" borderId="108" applyFill="0" applyBorder="0" applyProtection="0">
      <alignment horizontal="right" vertical="center"/>
    </xf>
    <xf numFmtId="0" fontId="84" fillId="86" borderId="113" applyNumberFormat="0" applyAlignment="0" applyProtection="0"/>
    <xf numFmtId="175" fontId="34" fillId="90" borderId="108" applyNumberFormat="0" applyFont="0" applyBorder="0" applyAlignment="0" applyProtection="0">
      <alignment horizontal="right" vertical="center"/>
    </xf>
    <xf numFmtId="0" fontId="74" fillId="9" borderId="116">
      <alignment horizontal="right" vertical="center"/>
    </xf>
    <xf numFmtId="4" fontId="30" fillId="14" borderId="108">
      <alignment horizontal="right" vertical="center"/>
    </xf>
    <xf numFmtId="0" fontId="96" fillId="73" borderId="105" applyNumberFormat="0" applyAlignment="0" applyProtection="0"/>
    <xf numFmtId="4" fontId="34" fillId="0" borderId="116">
      <alignment horizontal="right" vertical="center"/>
    </xf>
    <xf numFmtId="0" fontId="34" fillId="16" borderId="108"/>
    <xf numFmtId="0" fontId="96" fillId="73" borderId="105" applyNumberFormat="0" applyAlignment="0" applyProtection="0"/>
    <xf numFmtId="0" fontId="34" fillId="16" borderId="108"/>
    <xf numFmtId="0" fontId="74" fillId="9" borderId="108">
      <alignment horizontal="right" vertical="center"/>
    </xf>
    <xf numFmtId="49" fontId="32" fillId="0" borderId="108" applyNumberFormat="0" applyFill="0" applyBorder="0" applyProtection="0">
      <alignment horizontal="left" vertical="center"/>
    </xf>
    <xf numFmtId="0" fontId="34" fillId="9" borderId="109">
      <alignment horizontal="left" vertical="center"/>
    </xf>
    <xf numFmtId="49" fontId="34" fillId="0" borderId="108" applyNumberFormat="0" applyFont="0" applyFill="0" applyBorder="0" applyProtection="0">
      <alignment horizontal="left" vertical="center" indent="2"/>
    </xf>
    <xf numFmtId="0" fontId="88" fillId="0" borderId="106" applyNumberFormat="0" applyFill="0" applyAlignment="0" applyProtection="0"/>
    <xf numFmtId="0" fontId="34" fillId="0" borderId="111">
      <alignment horizontal="left" vertical="center" wrapText="1" indent="2"/>
    </xf>
    <xf numFmtId="0" fontId="34" fillId="0" borderId="108" applyNumberFormat="0" applyFill="0" applyAlignment="0" applyProtection="0"/>
    <xf numFmtId="0" fontId="30" fillId="9" borderId="108">
      <alignment horizontal="right" vertical="center"/>
    </xf>
    <xf numFmtId="4" fontId="34" fillId="16" borderId="108"/>
    <xf numFmtId="0" fontId="35" fillId="89" borderId="107" applyNumberFormat="0" applyFont="0" applyAlignment="0" applyProtection="0"/>
    <xf numFmtId="0" fontId="34" fillId="0" borderId="108" applyNumberFormat="0" applyFill="0" applyAlignment="0" applyProtection="0"/>
    <xf numFmtId="4" fontId="30" fillId="14" borderId="109">
      <alignment horizontal="right" vertical="center"/>
    </xf>
    <xf numFmtId="0" fontId="88"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96" fillId="73" borderId="105" applyNumberFormat="0" applyAlignment="0" applyProtection="0"/>
    <xf numFmtId="0" fontId="103" fillId="0" borderId="114" applyNumberFormat="0" applyFill="0" applyAlignment="0" applyProtection="0"/>
    <xf numFmtId="4" fontId="30" fillId="14" borderId="124">
      <alignment horizontal="right" vertical="center"/>
    </xf>
    <xf numFmtId="0" fontId="30" fillId="14" borderId="109">
      <alignment horizontal="right" vertical="center"/>
    </xf>
    <xf numFmtId="0" fontId="35" fillId="89" borderId="115" applyNumberFormat="0" applyFont="0" applyAlignment="0" applyProtection="0"/>
    <xf numFmtId="0" fontId="83" fillId="86" borderId="121" applyNumberFormat="0" applyAlignment="0" applyProtection="0"/>
    <xf numFmtId="0" fontId="100" fillId="86" borderId="112" applyNumberFormat="0" applyAlignment="0" applyProtection="0"/>
    <xf numFmtId="0" fontId="34" fillId="0" borderId="111">
      <alignment horizontal="left" vertical="center" wrapText="1" indent="2"/>
    </xf>
    <xf numFmtId="0" fontId="2" fillId="56" borderId="0" applyNumberFormat="0" applyBorder="0" applyAlignment="0" applyProtection="0"/>
    <xf numFmtId="0" fontId="103" fillId="0" borderId="106" applyNumberFormat="0" applyFill="0" applyAlignment="0" applyProtection="0"/>
    <xf numFmtId="0" fontId="30" fillId="14" borderId="110">
      <alignment horizontal="right" vertical="center"/>
    </xf>
    <xf numFmtId="0" fontId="74" fillId="9" borderId="116">
      <alignment horizontal="right" vertical="center"/>
    </xf>
    <xf numFmtId="0" fontId="35" fillId="89" borderId="115" applyNumberFormat="0" applyFont="0" applyAlignment="0" applyProtection="0"/>
    <xf numFmtId="0" fontId="100" fillId="86" borderId="112" applyNumberFormat="0" applyAlignment="0" applyProtection="0"/>
    <xf numFmtId="0" fontId="69" fillId="46" borderId="56" applyNumberFormat="0" applyAlignment="0" applyProtection="0"/>
    <xf numFmtId="0" fontId="83" fillId="86" borderId="105" applyNumberFormat="0" applyAlignment="0" applyProtection="0"/>
    <xf numFmtId="0" fontId="2" fillId="48" borderId="0" applyNumberFormat="0" applyBorder="0" applyAlignment="0" applyProtection="0"/>
    <xf numFmtId="4" fontId="34" fillId="0" borderId="108">
      <alignment horizontal="right" vertical="center"/>
    </xf>
    <xf numFmtId="0" fontId="81" fillId="86" borderId="104" applyNumberFormat="0" applyAlignment="0" applyProtection="0"/>
    <xf numFmtId="0" fontId="30" fillId="14" borderId="108">
      <alignment horizontal="right" vertical="center"/>
    </xf>
    <xf numFmtId="0" fontId="34" fillId="14" borderId="111">
      <alignment horizontal="left" vertical="center" wrapText="1" indent="2"/>
    </xf>
    <xf numFmtId="0" fontId="72" fillId="58" borderId="0" applyNumberFormat="0" applyBorder="0" applyAlignment="0" applyProtection="0"/>
    <xf numFmtId="0" fontId="2" fillId="54" borderId="0" applyNumberFormat="0" applyBorder="0" applyAlignment="0" applyProtection="0"/>
    <xf numFmtId="0" fontId="78" fillId="89" borderId="107" applyNumberFormat="0" applyFont="0" applyAlignment="0" applyProtection="0"/>
    <xf numFmtId="4" fontId="34" fillId="0" borderId="108">
      <alignment horizontal="right" vertical="center"/>
    </xf>
    <xf numFmtId="0" fontId="30" fillId="14" borderId="108">
      <alignment horizontal="right" vertical="center"/>
    </xf>
    <xf numFmtId="4" fontId="30" fillId="9" borderId="108">
      <alignment horizontal="right" vertical="center"/>
    </xf>
    <xf numFmtId="0" fontId="2" fillId="60" borderId="0" applyNumberFormat="0" applyBorder="0" applyAlignment="0" applyProtection="0"/>
    <xf numFmtId="0" fontId="100" fillId="86" borderId="104" applyNumberFormat="0" applyAlignment="0" applyProtection="0"/>
    <xf numFmtId="0" fontId="34" fillId="0" borderId="111">
      <alignment horizontal="left" vertical="center" wrapText="1" indent="2"/>
    </xf>
    <xf numFmtId="0" fontId="87" fillId="73" borderId="113" applyNumberFormat="0" applyAlignment="0" applyProtection="0"/>
    <xf numFmtId="0" fontId="100" fillId="86" borderId="120" applyNumberFormat="0" applyAlignment="0" applyProtection="0"/>
    <xf numFmtId="0" fontId="88" fillId="0" borderId="106" applyNumberFormat="0" applyFill="0" applyAlignment="0" applyProtection="0"/>
    <xf numFmtId="0" fontId="30" fillId="14" borderId="124">
      <alignment horizontal="right" vertical="center"/>
    </xf>
    <xf numFmtId="0" fontId="81" fillId="86" borderId="104" applyNumberFormat="0" applyAlignment="0" applyProtection="0"/>
    <xf numFmtId="0" fontId="30" fillId="14" borderId="108">
      <alignment horizontal="right" vertical="center"/>
    </xf>
    <xf numFmtId="0" fontId="100" fillId="86" borderId="104" applyNumberFormat="0" applyAlignment="0" applyProtection="0"/>
    <xf numFmtId="0" fontId="87" fillId="73" borderId="105" applyNumberFormat="0" applyAlignment="0" applyProtection="0"/>
    <xf numFmtId="0" fontId="96" fillId="73" borderId="105" applyNumberFormat="0" applyAlignment="0" applyProtection="0"/>
    <xf numFmtId="0" fontId="68" fillId="46" borderId="57"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4" fontId="30" fillId="9" borderId="108">
      <alignment horizontal="right" vertical="center"/>
    </xf>
    <xf numFmtId="0" fontId="103" fillId="0" borderId="122" applyNumberFormat="0" applyFill="0" applyAlignment="0" applyProtection="0"/>
    <xf numFmtId="0" fontId="68" fillId="46" borderId="57" applyNumberFormat="0" applyAlignment="0" applyProtection="0"/>
    <xf numFmtId="0" fontId="34" fillId="0" borderId="111">
      <alignment horizontal="left" vertical="center" wrapText="1" indent="2"/>
    </xf>
    <xf numFmtId="0" fontId="84" fillId="86" borderId="105" applyNumberFormat="0" applyAlignment="0" applyProtection="0"/>
    <xf numFmtId="4" fontId="34" fillId="0" borderId="108" applyFill="0" applyBorder="0" applyProtection="0">
      <alignment horizontal="right" vertical="center"/>
    </xf>
    <xf numFmtId="4" fontId="34" fillId="0" borderId="108" applyFill="0" applyBorder="0" applyProtection="0">
      <alignment horizontal="right" vertical="center"/>
    </xf>
    <xf numFmtId="4" fontId="30" fillId="14" borderId="108">
      <alignment horizontal="right" vertical="center"/>
    </xf>
    <xf numFmtId="0" fontId="72" fillId="58" borderId="0" applyNumberFormat="0" applyBorder="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103" fillId="0" borderId="106" applyNumberFormat="0" applyFill="0" applyAlignment="0" applyProtection="0"/>
    <xf numFmtId="0" fontId="87" fillId="73" borderId="105" applyNumberFormat="0" applyAlignment="0" applyProtection="0"/>
    <xf numFmtId="0" fontId="74" fillId="9" borderId="108">
      <alignment horizontal="right" vertical="center"/>
    </xf>
    <xf numFmtId="0" fontId="30" fillId="14" borderId="110">
      <alignment horizontal="right" vertical="center"/>
    </xf>
    <xf numFmtId="0" fontId="2" fillId="56" borderId="0" applyNumberFormat="0" applyBorder="0" applyAlignment="0" applyProtection="0"/>
    <xf numFmtId="0" fontId="34" fillId="0" borderId="108">
      <alignment horizontal="right" vertical="center"/>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2" fillId="53" borderId="0" applyNumberFormat="0" applyBorder="0" applyAlignment="0" applyProtection="0"/>
    <xf numFmtId="0" fontId="81" fillId="86" borderId="112" applyNumberFormat="0" applyAlignment="0" applyProtection="0"/>
    <xf numFmtId="0" fontId="30" fillId="14" borderId="116">
      <alignment horizontal="right" vertical="center"/>
    </xf>
    <xf numFmtId="0" fontId="83" fillId="86" borderId="113" applyNumberFormat="0" applyAlignment="0" applyProtection="0"/>
    <xf numFmtId="0" fontId="78" fillId="89" borderId="107" applyNumberFormat="0" applyFont="0" applyAlignment="0" applyProtection="0"/>
    <xf numFmtId="0" fontId="30" fillId="14" borderId="108">
      <alignment horizontal="right" vertical="center"/>
    </xf>
    <xf numFmtId="0" fontId="100" fillId="86" borderId="104" applyNumberFormat="0" applyAlignment="0" applyProtection="0"/>
    <xf numFmtId="4" fontId="74" fillId="9" borderId="116">
      <alignment horizontal="right" vertical="center"/>
    </xf>
    <xf numFmtId="0" fontId="100" fillId="86" borderId="104" applyNumberFormat="0" applyAlignment="0" applyProtection="0"/>
    <xf numFmtId="0" fontId="30" fillId="14" borderId="108">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0" fillId="86" borderId="104" applyNumberFormat="0" applyAlignment="0" applyProtection="0"/>
    <xf numFmtId="0" fontId="74" fillId="9" borderId="108">
      <alignment horizontal="right" vertical="center"/>
    </xf>
    <xf numFmtId="0" fontId="2" fillId="53" borderId="0" applyNumberFormat="0" applyBorder="0" applyAlignment="0" applyProtection="0"/>
    <xf numFmtId="0" fontId="2" fillId="51" borderId="0" applyNumberFormat="0" applyBorder="0" applyAlignment="0" applyProtection="0"/>
    <xf numFmtId="0" fontId="30" fillId="14" borderId="108">
      <alignment horizontal="right" vertical="center"/>
    </xf>
    <xf numFmtId="0" fontId="103" fillId="0" borderId="106" applyNumberFormat="0" applyFill="0" applyAlignment="0" applyProtection="0"/>
    <xf numFmtId="0" fontId="30" fillId="14" borderId="108">
      <alignment horizontal="right" vertical="center"/>
    </xf>
    <xf numFmtId="0" fontId="13" fillId="0" borderId="58" applyNumberFormat="0" applyFill="0" applyAlignment="0" applyProtection="0"/>
    <xf numFmtId="4" fontId="30" fillId="14" borderId="108">
      <alignment horizontal="right" vertical="center"/>
    </xf>
    <xf numFmtId="0" fontId="103" fillId="0" borderId="122" applyNumberFormat="0" applyFill="0" applyAlignment="0" applyProtection="0"/>
    <xf numFmtId="0" fontId="83" fillId="86" borderId="121" applyNumberFormat="0" applyAlignment="0" applyProtection="0"/>
    <xf numFmtId="0" fontId="30" fillId="14" borderId="110">
      <alignment horizontal="right" vertical="center"/>
    </xf>
    <xf numFmtId="0" fontId="2" fillId="50" borderId="0" applyNumberFormat="0" applyBorder="0" applyAlignment="0" applyProtection="0"/>
    <xf numFmtId="0" fontId="84" fillId="86" borderId="105" applyNumberFormat="0" applyAlignment="0" applyProtection="0"/>
    <xf numFmtId="0" fontId="30" fillId="14" borderId="108">
      <alignment horizontal="right" vertical="center"/>
    </xf>
    <xf numFmtId="0" fontId="2" fillId="57" borderId="0" applyNumberFormat="0" applyBorder="0" applyAlignment="0" applyProtection="0"/>
    <xf numFmtId="0" fontId="30" fillId="14" borderId="108">
      <alignment horizontal="right" vertical="center"/>
    </xf>
    <xf numFmtId="0" fontId="88" fillId="0" borderId="106" applyNumberFormat="0" applyFill="0" applyAlignment="0" applyProtection="0"/>
    <xf numFmtId="0" fontId="34" fillId="0" borderId="111">
      <alignment horizontal="left" vertical="center" wrapText="1" indent="2"/>
    </xf>
    <xf numFmtId="0" fontId="30" fillId="14" borderId="110">
      <alignment horizontal="right" vertical="center"/>
    </xf>
    <xf numFmtId="0" fontId="84" fillId="86" borderId="105" applyNumberFormat="0" applyAlignment="0" applyProtection="0"/>
    <xf numFmtId="0" fontId="30" fillId="9" borderId="108">
      <alignment horizontal="right" vertical="center"/>
    </xf>
    <xf numFmtId="0" fontId="96" fillId="73" borderId="113" applyNumberFormat="0" applyAlignment="0" applyProtection="0"/>
    <xf numFmtId="4" fontId="30" fillId="9" borderId="116">
      <alignment horizontal="right" vertical="center"/>
    </xf>
    <xf numFmtId="0" fontId="35" fillId="89" borderId="107" applyNumberFormat="0" applyFont="0" applyAlignment="0" applyProtection="0"/>
    <xf numFmtId="0" fontId="103" fillId="0" borderId="114" applyNumberFormat="0" applyFill="0" applyAlignment="0" applyProtection="0"/>
    <xf numFmtId="0" fontId="30" fillId="14" borderId="108">
      <alignment horizontal="right" vertical="center"/>
    </xf>
    <xf numFmtId="0" fontId="78" fillId="89" borderId="107" applyNumberFormat="0" applyFont="0" applyAlignment="0" applyProtection="0"/>
    <xf numFmtId="0" fontId="87" fillId="73" borderId="105" applyNumberFormat="0" applyAlignment="0" applyProtection="0"/>
    <xf numFmtId="0" fontId="2" fillId="51" borderId="0" applyNumberFormat="0" applyBorder="0" applyAlignment="0" applyProtection="0"/>
    <xf numFmtId="0" fontId="84" fillId="86" borderId="105" applyNumberFormat="0" applyAlignment="0" applyProtection="0"/>
    <xf numFmtId="0" fontId="70" fillId="0" borderId="0" applyNumberFormat="0" applyFill="0" applyBorder="0" applyAlignment="0" applyProtection="0"/>
    <xf numFmtId="0" fontId="83" fillId="86" borderId="121" applyNumberFormat="0" applyAlignment="0" applyProtection="0"/>
    <xf numFmtId="0" fontId="30" fillId="14" borderId="124">
      <alignment horizontal="right" vertical="center"/>
    </xf>
    <xf numFmtId="0" fontId="74" fillId="9" borderId="108">
      <alignment horizontal="right" vertical="center"/>
    </xf>
    <xf numFmtId="175" fontId="34" fillId="90" borderId="116"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175" fontId="34" fillId="90" borderId="108" applyNumberFormat="0" applyFont="0" applyBorder="0" applyAlignment="0" applyProtection="0">
      <alignment horizontal="right" vertical="center"/>
    </xf>
    <xf numFmtId="0" fontId="30" fillId="14" borderId="108">
      <alignment horizontal="right" vertical="center"/>
    </xf>
    <xf numFmtId="0" fontId="78" fillId="89" borderId="115" applyNumberFormat="0" applyFont="0" applyAlignment="0" applyProtection="0"/>
    <xf numFmtId="0" fontId="96" fillId="73" borderId="105" applyNumberFormat="0" applyAlignment="0" applyProtection="0"/>
    <xf numFmtId="0" fontId="30" fillId="14" borderId="124">
      <alignment horizontal="right" vertical="center"/>
    </xf>
    <xf numFmtId="0" fontId="2" fillId="56" borderId="0" applyNumberFormat="0" applyBorder="0" applyAlignment="0" applyProtection="0"/>
    <xf numFmtId="0" fontId="84" fillId="86" borderId="105" applyNumberFormat="0" applyAlignment="0" applyProtection="0"/>
    <xf numFmtId="0" fontId="96" fillId="73" borderId="105"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83" fillId="86" borderId="105" applyNumberFormat="0" applyAlignment="0" applyProtection="0"/>
    <xf numFmtId="0" fontId="84" fillId="86" borderId="105" applyNumberFormat="0" applyAlignment="0" applyProtection="0"/>
    <xf numFmtId="4" fontId="34" fillId="0" borderId="108">
      <alignment horizontal="right" vertical="center"/>
    </xf>
    <xf numFmtId="4" fontId="30" fillId="9" borderId="108">
      <alignment horizontal="right" vertical="center"/>
    </xf>
    <xf numFmtId="0" fontId="30" fillId="14" borderId="109">
      <alignment horizontal="right" vertical="center"/>
    </xf>
    <xf numFmtId="4" fontId="30" fillId="14" borderId="108">
      <alignment horizontal="right" vertical="center"/>
    </xf>
    <xf numFmtId="0" fontId="30" fillId="14" borderId="109">
      <alignment horizontal="right" vertical="center"/>
    </xf>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4" fillId="0" borderId="108">
      <alignment horizontal="right" vertical="center"/>
    </xf>
    <xf numFmtId="4" fontId="30" fillId="14" borderId="108">
      <alignment horizontal="right" vertical="center"/>
    </xf>
    <xf numFmtId="0" fontId="100" fillId="86" borderId="104" applyNumberFormat="0" applyAlignment="0" applyProtection="0"/>
    <xf numFmtId="0" fontId="34" fillId="0" borderId="111">
      <alignment horizontal="left" vertical="center" wrapText="1" indent="2"/>
    </xf>
    <xf numFmtId="0" fontId="84" fillId="86" borderId="105" applyNumberFormat="0" applyAlignment="0" applyProtection="0"/>
    <xf numFmtId="0" fontId="103" fillId="0" borderId="106" applyNumberFormat="0" applyFill="0" applyAlignment="0" applyProtection="0"/>
    <xf numFmtId="4" fontId="34" fillId="0" borderId="116" applyFill="0" applyBorder="0" applyProtection="0">
      <alignment horizontal="right" vertical="center"/>
    </xf>
    <xf numFmtId="0" fontId="30" fillId="14" borderId="110">
      <alignment horizontal="right" vertical="center"/>
    </xf>
    <xf numFmtId="4" fontId="30" fillId="9" borderId="108">
      <alignment horizontal="right" vertical="center"/>
    </xf>
    <xf numFmtId="49" fontId="32" fillId="0" borderId="116" applyNumberFormat="0" applyFill="0" applyBorder="0" applyProtection="0">
      <alignment horizontal="left" vertical="center"/>
    </xf>
    <xf numFmtId="0" fontId="30" fillId="14" borderId="116">
      <alignment horizontal="right" vertical="center"/>
    </xf>
    <xf numFmtId="4" fontId="34" fillId="0" borderId="108" applyFill="0" applyBorder="0" applyProtection="0">
      <alignment horizontal="right" vertical="center"/>
    </xf>
    <xf numFmtId="175" fontId="34" fillId="90" borderId="108" applyNumberFormat="0" applyFont="0" applyBorder="0" applyAlignment="0" applyProtection="0">
      <alignment horizontal="right" vertical="center"/>
    </xf>
    <xf numFmtId="0" fontId="83" fillId="86" borderId="105" applyNumberFormat="0" applyAlignment="0" applyProtection="0"/>
    <xf numFmtId="0" fontId="83" fillId="86" borderId="105" applyNumberFormat="0" applyAlignment="0" applyProtection="0"/>
    <xf numFmtId="0" fontId="30" fillId="14" borderId="108">
      <alignment horizontal="righ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100" fillId="86" borderId="120" applyNumberFormat="0" applyAlignment="0" applyProtection="0"/>
    <xf numFmtId="0" fontId="72" fillId="52" borderId="0" applyNumberFormat="0" applyBorder="0" applyAlignment="0" applyProtection="0"/>
    <xf numFmtId="4" fontId="74" fillId="9" borderId="108">
      <alignment horizontal="right" vertical="center"/>
    </xf>
    <xf numFmtId="0" fontId="34" fillId="16" borderId="116"/>
    <xf numFmtId="0" fontId="84" fillId="86" borderId="105" applyNumberFormat="0" applyAlignment="0" applyProtection="0"/>
    <xf numFmtId="4" fontId="34" fillId="16" borderId="108"/>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4" fontId="30" fillId="14" borderId="110">
      <alignment horizontal="right" vertical="center"/>
    </xf>
    <xf numFmtId="4" fontId="30" fillId="9" borderId="116">
      <alignment horizontal="right" vertical="center"/>
    </xf>
    <xf numFmtId="0" fontId="81" fillId="86" borderId="104" applyNumberFormat="0" applyAlignment="0" applyProtection="0"/>
    <xf numFmtId="0" fontId="34" fillId="14" borderId="111">
      <alignment horizontal="left" vertical="center" wrapText="1" indent="2"/>
    </xf>
    <xf numFmtId="175" fontId="34" fillId="90" borderId="116" applyNumberFormat="0" applyFont="0" applyBorder="0" applyAlignment="0" applyProtection="0">
      <alignment horizontal="right" vertical="center"/>
    </xf>
    <xf numFmtId="4" fontId="30" fillId="14" borderId="110">
      <alignment horizontal="right" vertical="center"/>
    </xf>
    <xf numFmtId="0" fontId="34" fillId="14" borderId="111">
      <alignment horizontal="left" vertical="center" wrapText="1" indent="2"/>
    </xf>
    <xf numFmtId="0" fontId="100" fillId="86" borderId="104" applyNumberFormat="0" applyAlignment="0" applyProtection="0"/>
    <xf numFmtId="0" fontId="69" fillId="46" borderId="56" applyNumberFormat="0" applyAlignment="0" applyProtection="0"/>
    <xf numFmtId="4" fontId="34" fillId="0" borderId="108">
      <alignment horizontal="right" vertical="center"/>
    </xf>
    <xf numFmtId="0" fontId="78" fillId="89" borderId="107" applyNumberFormat="0" applyFont="0" applyAlignment="0" applyProtection="0"/>
    <xf numFmtId="0" fontId="2" fillId="62" borderId="0" applyNumberFormat="0" applyBorder="0" applyAlignment="0" applyProtection="0"/>
    <xf numFmtId="0" fontId="84" fillId="86" borderId="105" applyNumberFormat="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68" fillId="46" borderId="57" applyNumberFormat="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78" fillId="89" borderId="115" applyNumberFormat="0" applyFont="0" applyAlignment="0" applyProtection="0"/>
    <xf numFmtId="0" fontId="87" fillId="73" borderId="105" applyNumberFormat="0" applyAlignment="0" applyProtection="0"/>
    <xf numFmtId="4" fontId="34" fillId="0" borderId="108" applyFill="0" applyBorder="0" applyProtection="0">
      <alignment horizontal="right" vertical="center"/>
    </xf>
    <xf numFmtId="0" fontId="88" fillId="0" borderId="114" applyNumberFormat="0" applyFill="0" applyAlignment="0" applyProtection="0"/>
    <xf numFmtId="4" fontId="34" fillId="0" borderId="108">
      <alignment horizontal="right" vertical="center"/>
    </xf>
    <xf numFmtId="0" fontId="84" fillId="86" borderId="105" applyNumberFormat="0" applyAlignment="0" applyProtection="0"/>
    <xf numFmtId="0" fontId="34" fillId="14" borderId="127">
      <alignment horizontal="left" vertical="center" wrapText="1" indent="2"/>
    </xf>
    <xf numFmtId="0" fontId="30" fillId="14" borderId="108">
      <alignment horizontal="right" vertical="center"/>
    </xf>
    <xf numFmtId="0" fontId="34" fillId="9" borderId="109">
      <alignment horizontal="left" vertical="center"/>
    </xf>
    <xf numFmtId="0" fontId="78" fillId="89" borderId="123" applyNumberFormat="0" applyFont="0" applyAlignment="0" applyProtection="0"/>
    <xf numFmtId="0" fontId="84" fillId="86" borderId="105" applyNumberFormat="0" applyAlignment="0" applyProtection="0"/>
    <xf numFmtId="0" fontId="70" fillId="0" borderId="0" applyNumberFormat="0" applyFill="0" applyBorder="0" applyAlignment="0" applyProtection="0"/>
    <xf numFmtId="0" fontId="74" fillId="9" borderId="108">
      <alignment horizontal="right" vertical="center"/>
    </xf>
    <xf numFmtId="0" fontId="78" fillId="89" borderId="107" applyNumberFormat="0" applyFont="0" applyAlignment="0" applyProtection="0"/>
    <xf numFmtId="0" fontId="30" fillId="14" borderId="110">
      <alignment horizontal="right" vertical="center"/>
    </xf>
    <xf numFmtId="0" fontId="103" fillId="0" borderId="106" applyNumberFormat="0" applyFill="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34" fillId="0" borderId="108">
      <alignment horizontal="right" vertical="center"/>
    </xf>
    <xf numFmtId="0" fontId="87" fillId="73" borderId="105" applyNumberFormat="0" applyAlignment="0" applyProtection="0"/>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34" fillId="0" borderId="108" applyNumberFormat="0" applyFill="0" applyAlignment="0" applyProtection="0"/>
    <xf numFmtId="0" fontId="30" fillId="9" borderId="108">
      <alignment horizontal="right" vertical="center"/>
    </xf>
    <xf numFmtId="0" fontId="74" fillId="9" borderId="116">
      <alignment horizontal="right" vertical="center"/>
    </xf>
    <xf numFmtId="4" fontId="34" fillId="16" borderId="116"/>
    <xf numFmtId="0" fontId="34" fillId="14" borderId="111">
      <alignment horizontal="left" vertical="center" wrapText="1" indent="2"/>
    </xf>
    <xf numFmtId="49" fontId="34" fillId="0" borderId="116" applyNumberFormat="0" applyFont="0" applyFill="0" applyBorder="0" applyProtection="0">
      <alignment horizontal="left" vertical="center" indent="2"/>
    </xf>
    <xf numFmtId="0" fontId="34" fillId="0" borderId="108">
      <alignment horizontal="right" vertical="center"/>
    </xf>
    <xf numFmtId="0" fontId="35" fillId="89" borderId="107" applyNumberFormat="0" applyFont="0" applyAlignment="0" applyProtection="0"/>
    <xf numFmtId="0" fontId="2" fillId="60" borderId="0" applyNumberFormat="0" applyBorder="0" applyAlignment="0" applyProtection="0"/>
    <xf numFmtId="0" fontId="34" fillId="0" borderId="108" applyNumberFormat="0" applyFill="0" applyAlignment="0" applyProtection="0"/>
    <xf numFmtId="4" fontId="34" fillId="0" borderId="108" applyFill="0" applyBorder="0" applyProtection="0">
      <alignment horizontal="right" vertical="center"/>
    </xf>
    <xf numFmtId="0" fontId="84" fillId="86" borderId="113" applyNumberFormat="0" applyAlignment="0" applyProtection="0"/>
    <xf numFmtId="0" fontId="84" fillId="86" borderId="121" applyNumberFormat="0" applyAlignment="0" applyProtection="0"/>
    <xf numFmtId="0" fontId="100" fillId="86" borderId="112" applyNumberFormat="0" applyAlignment="0" applyProtection="0"/>
    <xf numFmtId="0" fontId="78" fillId="89" borderId="107" applyNumberFormat="0" applyFont="0" applyAlignment="0" applyProtection="0"/>
    <xf numFmtId="0" fontId="30" fillId="14" borderId="110">
      <alignment horizontal="right" vertical="center"/>
    </xf>
    <xf numFmtId="0" fontId="2" fillId="50" borderId="0" applyNumberFormat="0" applyBorder="0" applyAlignment="0" applyProtection="0"/>
    <xf numFmtId="0" fontId="81" fillId="86" borderId="104" applyNumberFormat="0" applyAlignment="0" applyProtection="0"/>
    <xf numFmtId="49" fontId="34" fillId="0" borderId="109" applyNumberFormat="0" applyFont="0" applyFill="0" applyBorder="0" applyProtection="0">
      <alignment horizontal="left" vertical="center" indent="5"/>
    </xf>
    <xf numFmtId="0" fontId="74" fillId="9" borderId="108">
      <alignment horizontal="right" vertical="center"/>
    </xf>
    <xf numFmtId="4" fontId="34" fillId="0" borderId="108">
      <alignment horizontal="right" vertical="center"/>
    </xf>
    <xf numFmtId="0" fontId="30" fillId="9" borderId="108">
      <alignment horizontal="right" vertical="center"/>
    </xf>
    <xf numFmtId="4" fontId="30" fillId="14" borderId="110">
      <alignment horizontal="right" vertical="center"/>
    </xf>
    <xf numFmtId="0" fontId="87" fillId="73" borderId="105" applyNumberFormat="0" applyAlignment="0" applyProtection="0"/>
    <xf numFmtId="4" fontId="30" fillId="14" borderId="109">
      <alignment horizontal="right" vertical="center"/>
    </xf>
    <xf numFmtId="0" fontId="34" fillId="0" borderId="111">
      <alignment horizontal="left" vertical="center" wrapText="1" indent="2"/>
    </xf>
    <xf numFmtId="0" fontId="87" fillId="73" borderId="105" applyNumberFormat="0" applyAlignment="0" applyProtection="0"/>
    <xf numFmtId="0" fontId="34" fillId="0" borderId="111">
      <alignment horizontal="left" vertical="center" wrapText="1" indent="2"/>
    </xf>
    <xf numFmtId="4" fontId="30" fillId="9" borderId="108">
      <alignment horizontal="right" vertical="center"/>
    </xf>
    <xf numFmtId="0" fontId="103" fillId="0" borderId="114" applyNumberFormat="0" applyFill="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4" fontId="74" fillId="9" borderId="124">
      <alignment horizontal="right" vertical="center"/>
    </xf>
    <xf numFmtId="0" fontId="103" fillId="0" borderId="106" applyNumberFormat="0" applyFill="0" applyAlignment="0" applyProtection="0"/>
    <xf numFmtId="4" fontId="30" fillId="14" borderId="109">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4" fontId="30" fillId="9" borderId="108">
      <alignment horizontal="right" vertical="center"/>
    </xf>
    <xf numFmtId="49" fontId="34" fillId="0" borderId="124" applyNumberFormat="0" applyFont="0" applyFill="0" applyBorder="0" applyProtection="0">
      <alignment horizontal="left" vertical="center" indent="2"/>
    </xf>
    <xf numFmtId="0" fontId="83" fillId="86"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0" borderId="111">
      <alignment horizontal="left" vertical="center" wrapText="1" indent="2"/>
    </xf>
    <xf numFmtId="0" fontId="2" fillId="57" borderId="0" applyNumberFormat="0" applyBorder="0" applyAlignment="0" applyProtection="0"/>
    <xf numFmtId="4" fontId="30" fillId="14" borderId="110">
      <alignment horizontal="right" vertical="center"/>
    </xf>
    <xf numFmtId="4" fontId="34" fillId="16" borderId="108"/>
    <xf numFmtId="0" fontId="96" fillId="73" borderId="105" applyNumberFormat="0" applyAlignment="0" applyProtection="0"/>
    <xf numFmtId="0" fontId="87" fillId="73" borderId="105" applyNumberFormat="0" applyAlignment="0" applyProtection="0"/>
    <xf numFmtId="0" fontId="34" fillId="0" borderId="108" applyNumberFormat="0" applyFill="0" applyAlignment="0" applyProtection="0"/>
    <xf numFmtId="0" fontId="2" fillId="62" borderId="0" applyNumberFormat="0" applyBorder="0" applyAlignment="0" applyProtection="0"/>
    <xf numFmtId="49" fontId="32" fillId="0" borderId="108" applyNumberFormat="0" applyFill="0" applyBorder="0" applyProtection="0">
      <alignment horizontal="left" vertical="center"/>
    </xf>
    <xf numFmtId="0" fontId="88" fillId="0" borderId="106" applyNumberFormat="0" applyFill="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2" fillId="48" borderId="0" applyNumberFormat="0" applyBorder="0" applyAlignment="0" applyProtection="0"/>
    <xf numFmtId="0" fontId="34" fillId="0" borderId="127">
      <alignment horizontal="left" vertical="center" wrapText="1" indent="2"/>
    </xf>
    <xf numFmtId="0" fontId="103" fillId="0" borderId="114" applyNumberFormat="0" applyFill="0" applyAlignment="0" applyProtection="0"/>
    <xf numFmtId="4" fontId="30" fillId="14" borderId="108">
      <alignment horizontal="right" vertical="center"/>
    </xf>
    <xf numFmtId="0" fontId="74" fillId="9" borderId="108">
      <alignment horizontal="right" vertical="center"/>
    </xf>
    <xf numFmtId="0" fontId="81" fillId="86" borderId="112" applyNumberFormat="0" applyAlignment="0" applyProtection="0"/>
    <xf numFmtId="0" fontId="81" fillId="86" borderId="104" applyNumberFormat="0" applyAlignment="0" applyProtection="0"/>
    <xf numFmtId="0" fontId="34" fillId="16" borderId="108"/>
    <xf numFmtId="0" fontId="96" fillId="73" borderId="105" applyNumberFormat="0" applyAlignment="0" applyProtection="0"/>
    <xf numFmtId="0" fontId="103" fillId="0" borderId="106" applyNumberFormat="0" applyFill="0" applyAlignment="0" applyProtection="0"/>
    <xf numFmtId="4" fontId="30" fillId="14" borderId="108">
      <alignment horizontal="right" vertical="center"/>
    </xf>
    <xf numFmtId="0" fontId="30" fillId="14" borderId="108">
      <alignment horizontal="right" vertical="center"/>
    </xf>
    <xf numFmtId="0" fontId="72" fillId="61" borderId="0" applyNumberFormat="0" applyBorder="0" applyAlignment="0" applyProtection="0"/>
    <xf numFmtId="0" fontId="30" fillId="14" borderId="110">
      <alignment horizontal="right" vertical="center"/>
    </xf>
    <xf numFmtId="0" fontId="34" fillId="0" borderId="119">
      <alignment horizontal="left" vertical="center" wrapText="1" indent="2"/>
    </xf>
    <xf numFmtId="0" fontId="87" fillId="73" borderId="105" applyNumberFormat="0" applyAlignment="0" applyProtection="0"/>
    <xf numFmtId="0" fontId="34" fillId="14" borderId="111">
      <alignment horizontal="left" vertical="center" wrapText="1" indent="2"/>
    </xf>
    <xf numFmtId="0" fontId="103" fillId="0" borderId="114" applyNumberFormat="0" applyFill="0" applyAlignment="0" applyProtection="0"/>
    <xf numFmtId="0" fontId="84" fillId="86" borderId="105" applyNumberFormat="0" applyAlignment="0" applyProtection="0"/>
    <xf numFmtId="0" fontId="34" fillId="14" borderId="111">
      <alignment horizontal="left" vertical="center" wrapText="1" indent="2"/>
    </xf>
    <xf numFmtId="4" fontId="30" fillId="14" borderId="108">
      <alignment horizontal="right" vertical="center"/>
    </xf>
    <xf numFmtId="0" fontId="88" fillId="0" borderId="106" applyNumberFormat="0" applyFill="0" applyAlignment="0" applyProtection="0"/>
    <xf numFmtId="4" fontId="30" fillId="9" borderId="108">
      <alignment horizontal="right" vertical="center"/>
    </xf>
    <xf numFmtId="0" fontId="34" fillId="16" borderId="108"/>
    <xf numFmtId="0" fontId="13" fillId="0" borderId="58" applyNumberFormat="0" applyFill="0" applyAlignment="0" applyProtection="0"/>
    <xf numFmtId="0" fontId="81" fillId="86" borderId="104"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96" fillId="73" borderId="105" applyNumberFormat="0" applyAlignment="0" applyProtection="0"/>
    <xf numFmtId="0" fontId="72" fillId="64" borderId="0" applyNumberFormat="0" applyBorder="0" applyAlignment="0" applyProtection="0"/>
    <xf numFmtId="0" fontId="2" fillId="51" borderId="0" applyNumberFormat="0" applyBorder="0" applyAlignment="0" applyProtection="0"/>
    <xf numFmtId="0" fontId="30" fillId="14" borderId="110">
      <alignment horizontal="right" vertical="center"/>
    </xf>
    <xf numFmtId="0" fontId="103" fillId="0" borderId="106" applyNumberFormat="0" applyFill="0" applyAlignment="0" applyProtection="0"/>
    <xf numFmtId="0" fontId="2" fillId="60" borderId="0" applyNumberFormat="0" applyBorder="0" applyAlignment="0" applyProtection="0"/>
    <xf numFmtId="0" fontId="84" fillId="86" borderId="105" applyNumberFormat="0" applyAlignment="0" applyProtection="0"/>
    <xf numFmtId="0" fontId="2" fillId="53" borderId="0" applyNumberFormat="0" applyBorder="0" applyAlignment="0" applyProtection="0"/>
    <xf numFmtId="0" fontId="100" fillId="86" borderId="104" applyNumberFormat="0" applyAlignment="0" applyProtection="0"/>
    <xf numFmtId="0" fontId="71" fillId="0" borderId="0" applyNumberFormat="0" applyFill="0" applyBorder="0" applyAlignment="0" applyProtection="0"/>
    <xf numFmtId="0" fontId="34" fillId="0" borderId="119">
      <alignment horizontal="left" vertical="center" wrapText="1" indent="2"/>
    </xf>
    <xf numFmtId="0" fontId="72" fillId="49" borderId="0" applyNumberFormat="0" applyBorder="0" applyAlignment="0" applyProtection="0"/>
    <xf numFmtId="0" fontId="96" fillId="73" borderId="113" applyNumberFormat="0" applyAlignment="0" applyProtection="0"/>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0" fontId="30" fillId="9" borderId="116">
      <alignment horizontal="right" vertical="center"/>
    </xf>
    <xf numFmtId="4" fontId="74" fillId="9" borderId="108">
      <alignment horizontal="right" vertical="center"/>
    </xf>
    <xf numFmtId="0" fontId="71" fillId="0" borderId="0" applyNumberFormat="0" applyFill="0" applyBorder="0" applyAlignment="0" applyProtection="0"/>
    <xf numFmtId="0" fontId="30" fillId="14" borderId="108">
      <alignment horizontal="right" vertical="center"/>
    </xf>
    <xf numFmtId="4" fontId="30" fillId="14" borderId="110">
      <alignment horizontal="right" vertical="center"/>
    </xf>
    <xf numFmtId="0" fontId="34" fillId="0" borderId="119">
      <alignment horizontal="left" vertical="center" wrapText="1" indent="2"/>
    </xf>
    <xf numFmtId="0" fontId="100" fillId="86" borderId="112" applyNumberFormat="0" applyAlignment="0" applyProtection="0"/>
    <xf numFmtId="0" fontId="103" fillId="0" borderId="106" applyNumberFormat="0" applyFill="0" applyAlignment="0" applyProtection="0"/>
    <xf numFmtId="4" fontId="34" fillId="0" borderId="124" applyFill="0" applyBorder="0" applyProtection="0">
      <alignment horizontal="right" vertical="center"/>
    </xf>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4" fontId="30" fillId="14" borderId="110">
      <alignment horizontal="righ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96" fillId="73" borderId="105" applyNumberFormat="0" applyAlignment="0" applyProtection="0"/>
    <xf numFmtId="0" fontId="34" fillId="0" borderId="108" applyNumberFormat="0" applyFill="0" applyAlignment="0" applyProtection="0"/>
    <xf numFmtId="0" fontId="72" fillId="58"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2" fillId="54" borderId="0" applyNumberFormat="0" applyBorder="0" applyAlignment="0" applyProtection="0"/>
    <xf numFmtId="0" fontId="34" fillId="9" borderId="117">
      <alignment horizontal="left" vertical="center"/>
    </xf>
    <xf numFmtId="0" fontId="100" fillId="86" borderId="104" applyNumberFormat="0" applyAlignment="0" applyProtection="0"/>
    <xf numFmtId="49" fontId="32" fillId="0" borderId="116" applyNumberFormat="0" applyFill="0" applyBorder="0" applyProtection="0">
      <alignment horizontal="left" vertical="center"/>
    </xf>
    <xf numFmtId="0" fontId="96" fillId="73" borderId="105" applyNumberFormat="0" applyAlignment="0" applyProtection="0"/>
    <xf numFmtId="0" fontId="78" fillId="89" borderId="107" applyNumberFormat="0" applyFont="0" applyAlignment="0" applyProtection="0"/>
    <xf numFmtId="0" fontId="2" fillId="63" borderId="0" applyNumberFormat="0" applyBorder="0" applyAlignment="0" applyProtection="0"/>
    <xf numFmtId="0" fontId="96" fillId="73" borderId="105" applyNumberFormat="0" applyAlignment="0" applyProtection="0"/>
    <xf numFmtId="0" fontId="34" fillId="16" borderId="108"/>
    <xf numFmtId="4" fontId="30" fillId="14" borderId="108">
      <alignment horizontal="right" vertical="center"/>
    </xf>
    <xf numFmtId="0" fontId="35" fillId="89" borderId="115" applyNumberFormat="0" applyFont="0" applyAlignment="0" applyProtection="0"/>
    <xf numFmtId="0" fontId="72" fillId="52" borderId="0" applyNumberFormat="0" applyBorder="0" applyAlignment="0" applyProtection="0"/>
    <xf numFmtId="0" fontId="2" fillId="50" borderId="0" applyNumberFormat="0" applyBorder="0" applyAlignment="0" applyProtection="0"/>
    <xf numFmtId="49" fontId="34" fillId="0" borderId="109" applyNumberFormat="0" applyFont="0" applyFill="0" applyBorder="0" applyProtection="0">
      <alignment horizontal="left" vertical="center" indent="5"/>
    </xf>
    <xf numFmtId="0" fontId="70" fillId="0" borderId="0" applyNumberFormat="0" applyFill="0" applyBorder="0" applyAlignment="0" applyProtection="0"/>
    <xf numFmtId="0" fontId="88" fillId="0" borderId="106" applyNumberFormat="0" applyFill="0" applyAlignment="0" applyProtection="0"/>
    <xf numFmtId="0" fontId="2" fillId="50" borderId="0" applyNumberFormat="0" applyBorder="0" applyAlignment="0" applyProtection="0"/>
    <xf numFmtId="0" fontId="34" fillId="14" borderId="111">
      <alignment horizontal="left" vertical="center" wrapText="1" indent="2"/>
    </xf>
    <xf numFmtId="0" fontId="2" fillId="57" borderId="0" applyNumberFormat="0" applyBorder="0" applyAlignment="0" applyProtection="0"/>
    <xf numFmtId="0" fontId="100" fillId="86" borderId="104" applyNumberFormat="0" applyAlignment="0" applyProtection="0"/>
    <xf numFmtId="0" fontId="84" fillId="86" borderId="105"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15" applyNumberFormat="0" applyFont="0" applyAlignment="0" applyProtection="0"/>
    <xf numFmtId="0" fontId="34" fillId="0" borderId="119">
      <alignment horizontal="left" vertical="center" wrapText="1" indent="2"/>
    </xf>
    <xf numFmtId="0" fontId="72" fillId="55" borderId="0" applyNumberFormat="0" applyBorder="0" applyAlignment="0" applyProtection="0"/>
    <xf numFmtId="0" fontId="74" fillId="9" borderId="108">
      <alignment horizontal="right" vertical="center"/>
    </xf>
    <xf numFmtId="0" fontId="72" fillId="49" borderId="0" applyNumberFormat="0" applyBorder="0" applyAlignment="0" applyProtection="0"/>
    <xf numFmtId="0" fontId="96" fillId="73" borderId="105" applyNumberFormat="0" applyAlignment="0" applyProtection="0"/>
    <xf numFmtId="0" fontId="13" fillId="0" borderId="58" applyNumberFormat="0" applyFill="0" applyAlignment="0" applyProtection="0"/>
    <xf numFmtId="4" fontId="30" fillId="14" borderId="110">
      <alignment horizontal="right" vertical="center"/>
    </xf>
    <xf numFmtId="0" fontId="84" fillId="86" borderId="105" applyNumberFormat="0" applyAlignment="0" applyProtection="0"/>
    <xf numFmtId="0" fontId="2" fillId="51" borderId="0" applyNumberFormat="0" applyBorder="0" applyAlignment="0" applyProtection="0"/>
    <xf numFmtId="4" fontId="30" fillId="14" borderId="116">
      <alignment horizontal="right" vertical="center"/>
    </xf>
    <xf numFmtId="0" fontId="87" fillId="73" borderId="105" applyNumberFormat="0" applyAlignment="0" applyProtection="0"/>
    <xf numFmtId="0" fontId="72" fillId="52" borderId="0" applyNumberFormat="0" applyBorder="0" applyAlignment="0" applyProtection="0"/>
    <xf numFmtId="0" fontId="103" fillId="0" borderId="106" applyNumberFormat="0" applyFill="0" applyAlignment="0" applyProtection="0"/>
    <xf numFmtId="0" fontId="2" fillId="59" borderId="0" applyNumberFormat="0" applyBorder="0" applyAlignment="0" applyProtection="0"/>
    <xf numFmtId="0" fontId="2" fillId="50" borderId="0" applyNumberFormat="0" applyBorder="0" applyAlignment="0" applyProtection="0"/>
    <xf numFmtId="0" fontId="34" fillId="14" borderId="111">
      <alignment horizontal="left" vertical="center" wrapText="1" indent="2"/>
    </xf>
    <xf numFmtId="0" fontId="72" fillId="58" borderId="0" applyNumberFormat="0" applyBorder="0" applyAlignment="0" applyProtection="0"/>
    <xf numFmtId="0" fontId="34" fillId="9" borderId="125">
      <alignment horizontal="left" vertical="center"/>
    </xf>
    <xf numFmtId="0" fontId="78" fillId="89" borderId="107" applyNumberFormat="0" applyFont="0" applyAlignment="0" applyProtection="0"/>
    <xf numFmtId="0" fontId="83" fillId="86" borderId="105" applyNumberFormat="0" applyAlignment="0" applyProtection="0"/>
    <xf numFmtId="0" fontId="30" fillId="14" borderId="108">
      <alignment horizontal="right" vertical="center"/>
    </xf>
    <xf numFmtId="0" fontId="88" fillId="0" borderId="114" applyNumberFormat="0" applyFill="0" applyAlignment="0" applyProtection="0"/>
    <xf numFmtId="0" fontId="68" fillId="46" borderId="57" applyNumberFormat="0" applyAlignment="0" applyProtection="0"/>
    <xf numFmtId="0" fontId="103" fillId="0" borderId="106" applyNumberFormat="0" applyFill="0" applyAlignment="0" applyProtection="0"/>
    <xf numFmtId="0" fontId="74" fillId="9" borderId="108">
      <alignment horizontal="right" vertical="center"/>
    </xf>
    <xf numFmtId="0" fontId="2" fillId="48" borderId="0" applyNumberFormat="0" applyBorder="0" applyAlignment="0" applyProtection="0"/>
    <xf numFmtId="0" fontId="34" fillId="14" borderId="111">
      <alignment horizontal="left" vertical="center" wrapText="1" indent="2"/>
    </xf>
    <xf numFmtId="0" fontId="34" fillId="16" borderId="116"/>
    <xf numFmtId="0" fontId="96" fillId="73" borderId="105" applyNumberFormat="0" applyAlignment="0" applyProtection="0"/>
    <xf numFmtId="0" fontId="34" fillId="16" borderId="108"/>
    <xf numFmtId="0" fontId="30" fillId="14" borderId="108">
      <alignment horizontal="right" vertical="center"/>
    </xf>
    <xf numFmtId="4" fontId="30" fillId="14" borderId="108">
      <alignment horizontal="right" vertical="center"/>
    </xf>
    <xf numFmtId="0" fontId="83" fillId="86" borderId="105" applyNumberFormat="0" applyAlignment="0" applyProtection="0"/>
    <xf numFmtId="4" fontId="34" fillId="0" borderId="108">
      <alignment horizontal="right" vertical="center"/>
    </xf>
    <xf numFmtId="0" fontId="87" fillId="73" borderId="105" applyNumberFormat="0" applyAlignment="0" applyProtection="0"/>
    <xf numFmtId="0" fontId="87" fillId="73" borderId="105" applyNumberFormat="0" applyAlignment="0" applyProtection="0"/>
    <xf numFmtId="0" fontId="72" fillId="55" borderId="0" applyNumberFormat="0" applyBorder="0" applyAlignment="0" applyProtection="0"/>
    <xf numFmtId="0" fontId="83" fillId="86" borderId="113" applyNumberFormat="0" applyAlignment="0" applyProtection="0"/>
    <xf numFmtId="0" fontId="2" fillId="60" borderId="0" applyNumberFormat="0" applyBorder="0" applyAlignment="0" applyProtection="0"/>
    <xf numFmtId="0" fontId="34" fillId="0" borderId="111">
      <alignment horizontal="left" vertical="center" wrapText="1" indent="2"/>
    </xf>
    <xf numFmtId="0" fontId="96" fillId="73" borderId="105" applyNumberFormat="0" applyAlignment="0" applyProtection="0"/>
    <xf numFmtId="49" fontId="34" fillId="0" borderId="117" applyNumberFormat="0" applyFont="0" applyFill="0" applyBorder="0" applyProtection="0">
      <alignment horizontal="left" vertical="center" indent="5"/>
    </xf>
    <xf numFmtId="4" fontId="74" fillId="9" borderId="108">
      <alignment horizontal="right" vertical="center"/>
    </xf>
    <xf numFmtId="0" fontId="35" fillId="89" borderId="107" applyNumberFormat="0" applyFont="0" applyAlignment="0" applyProtection="0"/>
    <xf numFmtId="0" fontId="30" fillId="14" borderId="118">
      <alignment horizontal="right" vertical="center"/>
    </xf>
    <xf numFmtId="175" fontId="34" fillId="90" borderId="108" applyNumberFormat="0" applyFont="0" applyBorder="0" applyAlignment="0" applyProtection="0">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72" fillId="49" borderId="0" applyNumberFormat="0" applyBorder="0" applyAlignment="0" applyProtection="0"/>
    <xf numFmtId="4" fontId="30" fillId="14" borderId="108">
      <alignment horizontal="right" vertical="center"/>
    </xf>
    <xf numFmtId="0" fontId="81" fillId="86" borderId="104" applyNumberFormat="0" applyAlignment="0" applyProtection="0"/>
    <xf numFmtId="4" fontId="74" fillId="9" borderId="108">
      <alignment horizontal="right" vertical="center"/>
    </xf>
    <xf numFmtId="0" fontId="30" fillId="9" borderId="108">
      <alignment horizontal="right" vertical="center"/>
    </xf>
    <xf numFmtId="0" fontId="13" fillId="0" borderId="58" applyNumberFormat="0" applyFill="0" applyAlignment="0" applyProtection="0"/>
    <xf numFmtId="0" fontId="34" fillId="0"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14" borderId="111">
      <alignment horizontal="left" vertical="center" wrapText="1" indent="2"/>
    </xf>
    <xf numFmtId="0" fontId="34" fillId="14" borderId="111">
      <alignment horizontal="left" vertical="center" wrapText="1" indent="2"/>
    </xf>
    <xf numFmtId="0" fontId="78" fillId="89" borderId="123" applyNumberFormat="0" applyFont="0" applyAlignment="0" applyProtection="0"/>
    <xf numFmtId="4" fontId="30" fillId="14" borderId="110">
      <alignment horizontal="right" vertical="center"/>
    </xf>
    <xf numFmtId="0" fontId="30" fillId="14" borderId="109">
      <alignment horizontal="right" vertical="center"/>
    </xf>
    <xf numFmtId="4" fontId="34" fillId="16" borderId="108"/>
    <xf numFmtId="49" fontId="34" fillId="0" borderId="109" applyNumberFormat="0" applyFont="0" applyFill="0" applyBorder="0" applyProtection="0">
      <alignment horizontal="left" vertical="center" indent="5"/>
    </xf>
    <xf numFmtId="0" fontId="100" fillId="86" borderId="104" applyNumberFormat="0" applyAlignment="0" applyProtection="0"/>
    <xf numFmtId="4" fontId="34" fillId="0" borderId="108">
      <alignment horizontal="right" vertical="center"/>
    </xf>
    <xf numFmtId="0" fontId="96" fillId="73" borderId="105" applyNumberFormat="0" applyAlignment="0" applyProtection="0"/>
    <xf numFmtId="0" fontId="2" fillId="59" borderId="0" applyNumberFormat="0" applyBorder="0" applyAlignment="0" applyProtection="0"/>
    <xf numFmtId="0" fontId="100" fillId="86" borderId="104" applyNumberFormat="0" applyAlignment="0" applyProtection="0"/>
    <xf numFmtId="0" fontId="34" fillId="14" borderId="111">
      <alignment horizontal="left" vertical="center" wrapText="1" indent="2"/>
    </xf>
    <xf numFmtId="4" fontId="34" fillId="0" borderId="108" applyFill="0" applyBorder="0" applyProtection="0">
      <alignment horizontal="right" vertical="center"/>
    </xf>
    <xf numFmtId="49" fontId="34" fillId="0" borderId="109" applyNumberFormat="0" applyFont="0" applyFill="0" applyBorder="0" applyProtection="0">
      <alignment horizontal="left" vertical="center" indent="5"/>
    </xf>
    <xf numFmtId="0" fontId="100" fillId="86" borderId="112" applyNumberFormat="0" applyAlignment="0" applyProtection="0"/>
    <xf numFmtId="4" fontId="30" fillId="14" borderId="124">
      <alignment horizontal="right" vertical="center"/>
    </xf>
    <xf numFmtId="0" fontId="88" fillId="0" borderId="106" applyNumberFormat="0" applyFill="0" applyAlignment="0" applyProtection="0"/>
    <xf numFmtId="0" fontId="70" fillId="0" borderId="0" applyNumberFormat="0" applyFill="0" applyBorder="0" applyAlignment="0" applyProtection="0"/>
    <xf numFmtId="4" fontId="34" fillId="16" borderId="108"/>
    <xf numFmtId="0" fontId="83" fillId="86" borderId="105" applyNumberFormat="0" applyAlignment="0" applyProtection="0"/>
    <xf numFmtId="49" fontId="34" fillId="0" borderId="108" applyNumberFormat="0" applyFont="0" applyFill="0" applyBorder="0" applyProtection="0">
      <alignment horizontal="left" vertical="center" indent="2"/>
    </xf>
    <xf numFmtId="0" fontId="83" fillId="86" borderId="105" applyNumberFormat="0" applyAlignment="0" applyProtection="0"/>
    <xf numFmtId="0" fontId="2" fillId="63" borderId="0" applyNumberFormat="0" applyBorder="0" applyAlignment="0" applyProtection="0"/>
    <xf numFmtId="0" fontId="30" fillId="14" borderId="109">
      <alignment horizontal="right" vertical="center"/>
    </xf>
    <xf numFmtId="0" fontId="88" fillId="0" borderId="106" applyNumberFormat="0" applyFill="0" applyAlignment="0" applyProtection="0"/>
    <xf numFmtId="0" fontId="83" fillId="86" borderId="105" applyNumberFormat="0" applyAlignment="0" applyProtection="0"/>
    <xf numFmtId="0" fontId="30" fillId="9" borderId="108">
      <alignment horizontal="right" vertical="center"/>
    </xf>
    <xf numFmtId="0" fontId="2" fillId="54"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13" fillId="0" borderId="58" applyNumberFormat="0" applyFill="0" applyAlignment="0" applyProtection="0"/>
    <xf numFmtId="0" fontId="34" fillId="14" borderId="111">
      <alignment horizontal="left" vertical="center" wrapText="1" indent="2"/>
    </xf>
    <xf numFmtId="4" fontId="34" fillId="16" borderId="124"/>
    <xf numFmtId="0" fontId="2" fillId="57" borderId="0" applyNumberFormat="0" applyBorder="0" applyAlignment="0" applyProtection="0"/>
    <xf numFmtId="0" fontId="84" fillId="86" borderId="105" applyNumberFormat="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2" fillId="63" borderId="0" applyNumberFormat="0" applyBorder="0" applyAlignment="0" applyProtection="0"/>
    <xf numFmtId="0" fontId="30" fillId="14" borderId="108">
      <alignment horizontal="right" vertical="center"/>
    </xf>
    <xf numFmtId="49" fontId="34" fillId="0" borderId="109" applyNumberFormat="0" applyFont="0" applyFill="0" applyBorder="0" applyProtection="0">
      <alignment horizontal="left" vertical="center" indent="5"/>
    </xf>
    <xf numFmtId="0" fontId="74" fillId="9" borderId="116">
      <alignment horizontal="right" vertical="center"/>
    </xf>
    <xf numFmtId="0" fontId="2" fillId="62" borderId="0" applyNumberFormat="0" applyBorder="0" applyAlignment="0" applyProtection="0"/>
    <xf numFmtId="0" fontId="30" fillId="14" borderId="108">
      <alignment horizontal="right" vertical="center"/>
    </xf>
    <xf numFmtId="0" fontId="100" fillId="86" borderId="120" applyNumberFormat="0" applyAlignment="0" applyProtection="0"/>
    <xf numFmtId="0" fontId="2" fillId="56" borderId="0" applyNumberFormat="0" applyBorder="0" applyAlignment="0" applyProtection="0"/>
    <xf numFmtId="0" fontId="71" fillId="0" borderId="0" applyNumberFormat="0" applyFill="0" applyBorder="0" applyAlignment="0" applyProtection="0"/>
    <xf numFmtId="0" fontId="83" fillId="86" borderId="105" applyNumberFormat="0" applyAlignment="0" applyProtection="0"/>
    <xf numFmtId="0" fontId="84" fillId="86" borderId="105" applyNumberFormat="0" applyAlignment="0" applyProtection="0"/>
    <xf numFmtId="4" fontId="74" fillId="9" borderId="108">
      <alignment horizontal="right" vertical="center"/>
    </xf>
    <xf numFmtId="0" fontId="88" fillId="0" borderId="106" applyNumberFormat="0" applyFill="0" applyAlignment="0" applyProtection="0"/>
    <xf numFmtId="175" fontId="34" fillId="90" borderId="108" applyNumberFormat="0" applyFont="0" applyBorder="0" applyAlignment="0" applyProtection="0">
      <alignment horizontal="right" vertical="center"/>
    </xf>
    <xf numFmtId="0" fontId="2" fillId="54"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13" fillId="0" borderId="58" applyNumberFormat="0" applyFill="0" applyAlignment="0" applyProtection="0"/>
    <xf numFmtId="0" fontId="78" fillId="89" borderId="123" applyNumberFormat="0" applyFont="0" applyAlignment="0" applyProtection="0"/>
    <xf numFmtId="4" fontId="34" fillId="0" borderId="108" applyFill="0" applyBorder="0" applyProtection="0">
      <alignment horizontal="right" vertical="center"/>
    </xf>
    <xf numFmtId="0" fontId="2" fillId="53" borderId="0" applyNumberFormat="0" applyBorder="0" applyAlignment="0" applyProtection="0"/>
    <xf numFmtId="0" fontId="30" fillId="14" borderId="116">
      <alignment horizontal="right" vertical="center"/>
    </xf>
    <xf numFmtId="0" fontId="2" fillId="51" borderId="0" applyNumberFormat="0" applyBorder="0" applyAlignment="0" applyProtection="0"/>
    <xf numFmtId="0" fontId="34" fillId="0" borderId="111">
      <alignment horizontal="left" vertical="center" wrapText="1" indent="2"/>
    </xf>
    <xf numFmtId="0" fontId="2" fillId="56" borderId="0" applyNumberFormat="0" applyBorder="0" applyAlignment="0" applyProtection="0"/>
    <xf numFmtId="0" fontId="72" fillId="61" borderId="0" applyNumberFormat="0" applyBorder="0" applyAlignment="0" applyProtection="0"/>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30" fillId="9" borderId="116">
      <alignment horizontal="right" vertical="center"/>
    </xf>
    <xf numFmtId="0" fontId="100" fillId="86" borderId="104" applyNumberFormat="0" applyAlignment="0" applyProtection="0"/>
    <xf numFmtId="0" fontId="30" fillId="14" borderId="108">
      <alignment horizontal="right" vertical="center"/>
    </xf>
    <xf numFmtId="0" fontId="2" fillId="48" borderId="0" applyNumberFormat="0" applyBorder="0" applyAlignment="0" applyProtection="0"/>
    <xf numFmtId="0" fontId="84" fillId="86" borderId="121" applyNumberFormat="0" applyAlignment="0" applyProtection="0"/>
    <xf numFmtId="0" fontId="72" fillId="58" borderId="0" applyNumberFormat="0" applyBorder="0" applyAlignment="0" applyProtection="0"/>
    <xf numFmtId="0" fontId="103" fillId="0" borderId="106" applyNumberFormat="0" applyFill="0" applyAlignment="0" applyProtection="0"/>
    <xf numFmtId="0" fontId="2" fillId="57" borderId="0" applyNumberFormat="0" applyBorder="0" applyAlignment="0" applyProtection="0"/>
    <xf numFmtId="49" fontId="34" fillId="0" borderId="109" applyNumberFormat="0" applyFont="0" applyFill="0" applyBorder="0" applyProtection="0">
      <alignment horizontal="left" vertical="center" indent="5"/>
    </xf>
    <xf numFmtId="0" fontId="2" fillId="47" borderId="0" applyNumberFormat="0" applyBorder="0" applyAlignment="0" applyProtection="0"/>
    <xf numFmtId="0" fontId="96" fillId="73" borderId="113" applyNumberFormat="0" applyAlignment="0" applyProtection="0"/>
    <xf numFmtId="0" fontId="34" fillId="0" borderId="108" applyNumberFormat="0" applyFill="0" applyAlignment="0" applyProtection="0"/>
    <xf numFmtId="0" fontId="2" fillId="60" borderId="0" applyNumberFormat="0" applyBorder="0" applyAlignment="0" applyProtection="0"/>
    <xf numFmtId="0" fontId="83" fillId="86" borderId="105" applyNumberFormat="0" applyAlignment="0" applyProtection="0"/>
    <xf numFmtId="175" fontId="34" fillId="90" borderId="124" applyNumberFormat="0" applyFont="0" applyBorder="0" applyAlignment="0" applyProtection="0">
      <alignment horizontal="right" vertical="center"/>
    </xf>
    <xf numFmtId="0" fontId="96" fillId="73" borderId="105" applyNumberFormat="0" applyAlignment="0" applyProtection="0"/>
    <xf numFmtId="0" fontId="30" fillId="14" borderId="108">
      <alignment horizontal="right" vertical="center"/>
    </xf>
    <xf numFmtId="0" fontId="2" fillId="47" borderId="0" applyNumberFormat="0" applyBorder="0" applyAlignment="0" applyProtection="0"/>
    <xf numFmtId="0" fontId="78" fillId="89" borderId="107" applyNumberFormat="0" applyFont="0" applyAlignment="0" applyProtection="0"/>
    <xf numFmtId="0" fontId="30" fillId="14" borderId="110">
      <alignment horizontal="right" vertical="center"/>
    </xf>
    <xf numFmtId="4" fontId="30" fillId="14" borderId="109">
      <alignment horizontal="right" vertical="center"/>
    </xf>
    <xf numFmtId="0" fontId="13" fillId="0" borderId="58" applyNumberFormat="0" applyFill="0" applyAlignment="0" applyProtection="0"/>
    <xf numFmtId="0" fontId="30" fillId="14" borderId="109">
      <alignment horizontal="right" vertical="center"/>
    </xf>
    <xf numFmtId="0" fontId="70" fillId="0" borderId="0" applyNumberFormat="0" applyFill="0" applyBorder="0" applyAlignment="0" applyProtection="0"/>
    <xf numFmtId="4" fontId="34" fillId="0" borderId="108" applyFill="0" applyBorder="0" applyProtection="0">
      <alignment horizontal="right" vertical="center"/>
    </xf>
    <xf numFmtId="4" fontId="30" fillId="14" borderId="108">
      <alignment horizontal="right" vertical="center"/>
    </xf>
    <xf numFmtId="0" fontId="35" fillId="89" borderId="107" applyNumberFormat="0" applyFont="0" applyAlignment="0" applyProtection="0"/>
    <xf numFmtId="0" fontId="78" fillId="89" borderId="107" applyNumberFormat="0" applyFont="0" applyAlignment="0" applyProtection="0"/>
    <xf numFmtId="0" fontId="30" fillId="14" borderId="110">
      <alignment horizontal="right" vertical="center"/>
    </xf>
    <xf numFmtId="0" fontId="81" fillId="86" borderId="112" applyNumberFormat="0" applyAlignment="0" applyProtection="0"/>
    <xf numFmtId="0" fontId="68" fillId="46" borderId="57" applyNumberFormat="0" applyAlignment="0" applyProtection="0"/>
    <xf numFmtId="0" fontId="96" fillId="73" borderId="105" applyNumberFormat="0" applyAlignment="0" applyProtection="0"/>
    <xf numFmtId="4" fontId="34" fillId="0" borderId="108">
      <alignment horizontal="right" vertical="center"/>
    </xf>
    <xf numFmtId="0" fontId="83" fillId="86" borderId="105" applyNumberFormat="0" applyAlignment="0" applyProtection="0"/>
    <xf numFmtId="0" fontId="30" fillId="14" borderId="124">
      <alignment horizontal="right" vertical="center"/>
    </xf>
    <xf numFmtId="0" fontId="68" fillId="46" borderId="57" applyNumberFormat="0" applyAlignment="0" applyProtection="0"/>
    <xf numFmtId="0" fontId="100" fillId="86" borderId="104" applyNumberFormat="0" applyAlignment="0" applyProtection="0"/>
    <xf numFmtId="0" fontId="34" fillId="9" borderId="109">
      <alignment horizontal="left" vertical="center"/>
    </xf>
    <xf numFmtId="0" fontId="100" fillId="86" borderId="104" applyNumberFormat="0" applyAlignment="0" applyProtection="0"/>
    <xf numFmtId="0" fontId="72" fillId="58" borderId="0" applyNumberFormat="0" applyBorder="0" applyAlignment="0" applyProtection="0"/>
    <xf numFmtId="0" fontId="2" fillId="60" borderId="0" applyNumberFormat="0" applyBorder="0" applyAlignment="0" applyProtection="0"/>
    <xf numFmtId="0" fontId="35" fillId="89" borderId="107" applyNumberFormat="0" applyFont="0" applyAlignment="0" applyProtection="0"/>
    <xf numFmtId="0" fontId="30" fillId="14" borderId="108">
      <alignment horizontal="right" vertical="center"/>
    </xf>
    <xf numFmtId="0" fontId="103" fillId="0" borderId="106" applyNumberFormat="0" applyFill="0" applyAlignment="0" applyProtection="0"/>
    <xf numFmtId="0" fontId="34" fillId="0" borderId="111">
      <alignment horizontal="left" vertical="center" wrapText="1" indent="2"/>
    </xf>
    <xf numFmtId="0" fontId="96" fillId="73" borderId="105" applyNumberFormat="0" applyAlignment="0" applyProtection="0"/>
    <xf numFmtId="0" fontId="2" fillId="59"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96" fillId="73" borderId="113" applyNumberFormat="0" applyAlignment="0" applyProtection="0"/>
    <xf numFmtId="4" fontId="74" fillId="9" borderId="116">
      <alignment horizontal="right" vertical="center"/>
    </xf>
    <xf numFmtId="0" fontId="84" fillId="86" borderId="105" applyNumberFormat="0" applyAlignment="0" applyProtection="0"/>
    <xf numFmtId="0" fontId="84" fillId="86" borderId="121" applyNumberFormat="0" applyAlignment="0" applyProtection="0"/>
    <xf numFmtId="4" fontId="30" fillId="14" borderId="110">
      <alignment horizontal="right" vertical="center"/>
    </xf>
    <xf numFmtId="0" fontId="2" fillId="50" borderId="0" applyNumberFormat="0" applyBorder="0" applyAlignment="0" applyProtection="0"/>
    <xf numFmtId="0" fontId="30" fillId="14" borderId="108">
      <alignment horizontal="right" vertical="center"/>
    </xf>
    <xf numFmtId="4" fontId="30" fillId="14" borderId="108">
      <alignment horizontal="right" vertical="center"/>
    </xf>
    <xf numFmtId="0" fontId="30" fillId="9" borderId="116">
      <alignment horizontal="right" vertical="center"/>
    </xf>
    <xf numFmtId="4" fontId="30" fillId="14" borderId="116">
      <alignment horizontal="right" vertical="center"/>
    </xf>
    <xf numFmtId="0" fontId="30" fillId="14" borderId="110">
      <alignment horizontal="right" vertical="center"/>
    </xf>
    <xf numFmtId="4" fontId="30" fillId="14" borderId="116">
      <alignment horizontal="righ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2" fillId="60" borderId="0" applyNumberFormat="0" applyBorder="0" applyAlignment="0" applyProtection="0"/>
    <xf numFmtId="0" fontId="72" fillId="52" borderId="0" applyNumberFormat="0" applyBorder="0" applyAlignment="0" applyProtection="0"/>
    <xf numFmtId="0" fontId="34" fillId="14" borderId="127">
      <alignment horizontal="left" vertical="center" wrapText="1" indent="2"/>
    </xf>
    <xf numFmtId="0" fontId="2" fillId="48" borderId="0" applyNumberFormat="0" applyBorder="0" applyAlignment="0" applyProtection="0"/>
    <xf numFmtId="0" fontId="100" fillId="86" borderId="104" applyNumberFormat="0" applyAlignment="0" applyProtection="0"/>
    <xf numFmtId="0" fontId="83" fillId="86" borderId="105" applyNumberFormat="0" applyAlignment="0" applyProtection="0"/>
    <xf numFmtId="0" fontId="2" fillId="56" borderId="0" applyNumberFormat="0" applyBorder="0" applyAlignment="0" applyProtection="0"/>
    <xf numFmtId="0" fontId="35" fillId="89" borderId="107" applyNumberFormat="0" applyFont="0" applyAlignment="0" applyProtection="0"/>
    <xf numFmtId="0" fontId="2" fillId="60" borderId="0" applyNumberFormat="0" applyBorder="0" applyAlignment="0" applyProtection="0"/>
    <xf numFmtId="0" fontId="30" fillId="14" borderId="108">
      <alignment horizontal="right" vertical="center"/>
    </xf>
    <xf numFmtId="0" fontId="81" fillId="86" borderId="104" applyNumberFormat="0" applyAlignment="0" applyProtection="0"/>
    <xf numFmtId="0" fontId="96" fillId="73" borderId="105" applyNumberFormat="0" applyAlignment="0" applyProtection="0"/>
    <xf numFmtId="0" fontId="2" fillId="62" borderId="0" applyNumberFormat="0" applyBorder="0" applyAlignment="0" applyProtection="0"/>
    <xf numFmtId="0" fontId="96" fillId="73" borderId="105" applyNumberFormat="0" applyAlignment="0" applyProtection="0"/>
    <xf numFmtId="4" fontId="74" fillId="9" borderId="108">
      <alignment horizontal="right" vertical="center"/>
    </xf>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0" fillId="14" borderId="108">
      <alignment horizontal="right" vertical="center"/>
    </xf>
    <xf numFmtId="0" fontId="30" fillId="9" borderId="108">
      <alignment horizontal="right" vertical="center"/>
    </xf>
    <xf numFmtId="0" fontId="87" fillId="73" borderId="105" applyNumberFormat="0" applyAlignment="0" applyProtection="0"/>
    <xf numFmtId="0" fontId="34" fillId="16" borderId="108"/>
    <xf numFmtId="4" fontId="30" fillId="9" borderId="108">
      <alignment horizontal="right" vertical="center"/>
    </xf>
    <xf numFmtId="0" fontId="34" fillId="16" borderId="108"/>
    <xf numFmtId="0" fontId="34" fillId="0" borderId="108" applyNumberFormat="0" applyFill="0" applyAlignment="0" applyProtection="0"/>
    <xf numFmtId="0" fontId="100" fillId="86" borderId="120" applyNumberFormat="0" applyAlignment="0" applyProtection="0"/>
    <xf numFmtId="0" fontId="30" fillId="14" borderId="108">
      <alignment horizontal="right" vertical="center"/>
    </xf>
    <xf numFmtId="0" fontId="2" fillId="47" borderId="0" applyNumberFormat="0" applyBorder="0" applyAlignment="0" applyProtection="0"/>
    <xf numFmtId="0" fontId="103" fillId="0" borderId="114" applyNumberFormat="0" applyFill="0" applyAlignment="0" applyProtection="0"/>
    <xf numFmtId="0" fontId="81" fillId="86" borderId="112" applyNumberFormat="0" applyAlignment="0" applyProtection="0"/>
    <xf numFmtId="4" fontId="30" fillId="14" borderId="110">
      <alignment horizontal="right" vertical="center"/>
    </xf>
    <xf numFmtId="4" fontId="30" fillId="14" borderId="110">
      <alignment horizontal="right" vertical="center"/>
    </xf>
    <xf numFmtId="0" fontId="78" fillId="89" borderId="107" applyNumberFormat="0" applyFont="0" applyAlignment="0" applyProtection="0"/>
    <xf numFmtId="0" fontId="100" fillId="86" borderId="104" applyNumberFormat="0" applyAlignment="0" applyProtection="0"/>
    <xf numFmtId="0" fontId="30" fillId="14" borderId="108">
      <alignment horizontal="right" vertical="center"/>
    </xf>
    <xf numFmtId="4" fontId="74" fillId="9" borderId="116">
      <alignment horizontal="right" vertical="center"/>
    </xf>
    <xf numFmtId="4" fontId="30" fillId="14" borderId="108">
      <alignment horizontal="right" vertical="center"/>
    </xf>
    <xf numFmtId="4" fontId="30" fillId="14" borderId="117">
      <alignment horizontal="right" vertical="center"/>
    </xf>
    <xf numFmtId="4" fontId="34" fillId="16" borderId="108"/>
    <xf numFmtId="0" fontId="2" fillId="62" borderId="0" applyNumberFormat="0" applyBorder="0" applyAlignment="0" applyProtection="0"/>
    <xf numFmtId="0" fontId="30" fillId="14" borderId="108">
      <alignment horizontal="right" vertical="center"/>
    </xf>
    <xf numFmtId="0" fontId="96" fillId="73" borderId="105" applyNumberFormat="0" applyAlignment="0" applyProtection="0"/>
    <xf numFmtId="0" fontId="30" fillId="14" borderId="110">
      <alignment horizontal="right" vertical="center"/>
    </xf>
    <xf numFmtId="0" fontId="84" fillId="86" borderId="105" applyNumberFormat="0" applyAlignment="0" applyProtection="0"/>
    <xf numFmtId="0" fontId="2" fillId="50" borderId="0" applyNumberFormat="0" applyBorder="0" applyAlignment="0" applyProtection="0"/>
    <xf numFmtId="49" fontId="32" fillId="0" borderId="116" applyNumberFormat="0" applyFill="0" applyBorder="0" applyProtection="0">
      <alignment horizontal="left" vertical="center"/>
    </xf>
    <xf numFmtId="0" fontId="74" fillId="9" borderId="108">
      <alignment horizontal="right" vertical="center"/>
    </xf>
    <xf numFmtId="0" fontId="84" fillId="86" borderId="105" applyNumberFormat="0" applyAlignment="0" applyProtection="0"/>
    <xf numFmtId="0" fontId="81" fillId="86" borderId="112" applyNumberFormat="0" applyAlignment="0" applyProtection="0"/>
    <xf numFmtId="0" fontId="74" fillId="9" borderId="108">
      <alignment horizontal="right" vertical="center"/>
    </xf>
    <xf numFmtId="0" fontId="30" fillId="14" borderId="109">
      <alignment horizontal="right" vertical="center"/>
    </xf>
    <xf numFmtId="0" fontId="34" fillId="0"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4" fontId="30" fillId="9" borderId="108">
      <alignment horizontal="right" vertical="center"/>
    </xf>
    <xf numFmtId="49" fontId="34" fillId="0" borderId="108" applyNumberFormat="0" applyFont="0" applyFill="0" applyBorder="0" applyProtection="0">
      <alignment horizontal="left" vertical="center" indent="2"/>
    </xf>
    <xf numFmtId="0" fontId="35" fillId="89" borderId="107" applyNumberFormat="0" applyFont="0" applyAlignment="0" applyProtection="0"/>
    <xf numFmtId="0" fontId="103" fillId="0" borderId="106" applyNumberFormat="0" applyFill="0" applyAlignment="0" applyProtection="0"/>
    <xf numFmtId="0" fontId="35" fillId="89" borderId="107" applyNumberFormat="0" applyFont="0" applyAlignment="0" applyProtection="0"/>
    <xf numFmtId="0" fontId="34" fillId="14" borderId="111">
      <alignment horizontal="left" vertical="center" wrapText="1" indent="2"/>
    </xf>
    <xf numFmtId="4" fontId="30" fillId="14" borderId="110">
      <alignment horizontal="right" vertical="center"/>
    </xf>
    <xf numFmtId="0" fontId="78" fillId="89" borderId="115" applyNumberFormat="0" applyFont="0" applyAlignment="0" applyProtection="0"/>
    <xf numFmtId="0" fontId="87" fillId="73" borderId="121" applyNumberFormat="0" applyAlignment="0" applyProtection="0"/>
    <xf numFmtId="0" fontId="88" fillId="0" borderId="106" applyNumberFormat="0" applyFill="0" applyAlignment="0" applyProtection="0"/>
    <xf numFmtId="0" fontId="83" fillId="86" borderId="113" applyNumberFormat="0" applyAlignment="0" applyProtection="0"/>
    <xf numFmtId="0" fontId="87" fillId="73" borderId="105" applyNumberFormat="0" applyAlignment="0" applyProtection="0"/>
    <xf numFmtId="0" fontId="88" fillId="0" borderId="114" applyNumberFormat="0" applyFill="0" applyAlignment="0" applyProtection="0"/>
    <xf numFmtId="4" fontId="30" fillId="9" borderId="108">
      <alignment horizontal="right" vertical="center"/>
    </xf>
    <xf numFmtId="0" fontId="100" fillId="86" borderId="104" applyNumberFormat="0" applyAlignment="0" applyProtection="0"/>
    <xf numFmtId="0" fontId="88" fillId="0" borderId="122" applyNumberFormat="0" applyFill="0" applyAlignment="0" applyProtection="0"/>
    <xf numFmtId="0" fontId="88" fillId="0" borderId="106" applyNumberFormat="0" applyFill="0" applyAlignment="0" applyProtection="0"/>
    <xf numFmtId="0" fontId="84" fillId="86" borderId="105" applyNumberFormat="0" applyAlignment="0" applyProtection="0"/>
    <xf numFmtId="0" fontId="96" fillId="73" borderId="113" applyNumberFormat="0" applyAlignment="0" applyProtection="0"/>
    <xf numFmtId="0" fontId="30" fillId="14" borderId="108">
      <alignment horizontal="right" vertical="center"/>
    </xf>
    <xf numFmtId="4" fontId="74" fillId="9" borderId="108">
      <alignment horizontal="right" vertical="center"/>
    </xf>
    <xf numFmtId="175" fontId="34" fillId="90" borderId="108" applyNumberFormat="0" applyFont="0" applyBorder="0" applyAlignment="0" applyProtection="0">
      <alignment horizontal="right" vertical="center"/>
    </xf>
    <xf numFmtId="4" fontId="30" fillId="9" borderId="108">
      <alignment horizontal="right" vertical="center"/>
    </xf>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9" borderId="109">
      <alignment horizontal="left" vertical="center"/>
    </xf>
    <xf numFmtId="4" fontId="30" fillId="14" borderId="109">
      <alignment horizontal="right" vertical="center"/>
    </xf>
    <xf numFmtId="0" fontId="2" fillId="50" borderId="0" applyNumberFormat="0" applyBorder="0" applyAlignment="0" applyProtection="0"/>
    <xf numFmtId="49" fontId="32" fillId="0" borderId="108" applyNumberFormat="0" applyFill="0" applyBorder="0" applyProtection="0">
      <alignment horizontal="left" vertical="center"/>
    </xf>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30" fillId="14" borderId="109">
      <alignment horizontal="right" vertical="center"/>
    </xf>
    <xf numFmtId="4" fontId="30" fillId="14" borderId="110">
      <alignment horizontal="right" vertical="center"/>
    </xf>
    <xf numFmtId="49" fontId="34" fillId="0" borderId="108" applyNumberFormat="0" applyFont="0" applyFill="0" applyBorder="0" applyProtection="0">
      <alignment horizontal="left" vertical="center" indent="2"/>
    </xf>
    <xf numFmtId="0" fontId="2" fillId="62"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16">
      <alignment horizontal="right" vertical="center"/>
    </xf>
    <xf numFmtId="4" fontId="34" fillId="0" borderId="124" applyFill="0" applyBorder="0" applyProtection="0">
      <alignment horizontal="right" vertical="center"/>
    </xf>
    <xf numFmtId="0" fontId="30" fillId="14" borderId="108">
      <alignment horizontal="right" vertical="center"/>
    </xf>
    <xf numFmtId="49" fontId="34" fillId="0" borderId="116" applyNumberFormat="0" applyFont="0" applyFill="0" applyBorder="0" applyProtection="0">
      <alignment horizontal="left" vertical="center" indent="2"/>
    </xf>
    <xf numFmtId="0" fontId="30" fillId="9" borderId="124">
      <alignment horizontal="right" vertical="center"/>
    </xf>
    <xf numFmtId="0" fontId="34" fillId="0" borderId="124">
      <alignment horizontal="right" vertical="center"/>
    </xf>
    <xf numFmtId="49" fontId="34" fillId="0" borderId="109" applyNumberFormat="0" applyFont="0" applyFill="0" applyBorder="0" applyProtection="0">
      <alignment horizontal="left" vertical="center" indent="5"/>
    </xf>
    <xf numFmtId="0" fontId="2" fillId="53" borderId="0" applyNumberFormat="0" applyBorder="0" applyAlignment="0" applyProtection="0"/>
    <xf numFmtId="0" fontId="103" fillId="0" borderId="106" applyNumberFormat="0" applyFill="0" applyAlignment="0" applyProtection="0"/>
    <xf numFmtId="0" fontId="100" fillId="86" borderId="104" applyNumberFormat="0" applyAlignment="0" applyProtection="0"/>
    <xf numFmtId="4" fontId="30" fillId="14" borderId="124">
      <alignment horizontal="right" vertical="center"/>
    </xf>
    <xf numFmtId="0" fontId="103" fillId="0" borderId="122" applyNumberFormat="0" applyFill="0" applyAlignment="0" applyProtection="0"/>
    <xf numFmtId="4" fontId="30" fillId="14" borderId="117">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34" fillId="0" borderId="108" applyNumberFormat="0" applyFill="0" applyAlignment="0" applyProtection="0"/>
    <xf numFmtId="0" fontId="34" fillId="0" borderId="111">
      <alignment horizontal="left" vertical="center" wrapText="1" indent="2"/>
    </xf>
    <xf numFmtId="0" fontId="30" fillId="14" borderId="108">
      <alignment horizontal="right" vertical="center"/>
    </xf>
    <xf numFmtId="4" fontId="30" fillId="14" borderId="109">
      <alignment horizontal="right" vertical="center"/>
    </xf>
    <xf numFmtId="0" fontId="34" fillId="16" borderId="108"/>
    <xf numFmtId="0" fontId="72" fillId="49" borderId="0" applyNumberFormat="0" applyBorder="0" applyAlignment="0" applyProtection="0"/>
    <xf numFmtId="0" fontId="103" fillId="0" borderId="106" applyNumberFormat="0" applyFill="0" applyAlignment="0" applyProtection="0"/>
    <xf numFmtId="0" fontId="84" fillId="86" borderId="105" applyNumberFormat="0" applyAlignment="0" applyProtection="0"/>
    <xf numFmtId="0" fontId="30" fillId="9" borderId="108">
      <alignment horizontal="right" vertical="center"/>
    </xf>
    <xf numFmtId="4" fontId="30" fillId="9" borderId="108">
      <alignment horizontal="right" vertical="center"/>
    </xf>
    <xf numFmtId="4" fontId="34" fillId="0" borderId="108" applyFill="0" applyBorder="0" applyProtection="0">
      <alignment horizontal="right" vertical="center"/>
    </xf>
    <xf numFmtId="0" fontId="72" fillId="55" borderId="0" applyNumberFormat="0" applyBorder="0" applyAlignment="0" applyProtection="0"/>
    <xf numFmtId="0" fontId="35" fillId="89" borderId="107" applyNumberFormat="0" applyFont="0" applyAlignment="0" applyProtection="0"/>
    <xf numFmtId="0" fontId="78" fillId="89" borderId="115" applyNumberFormat="0" applyFont="0" applyAlignment="0" applyProtection="0"/>
    <xf numFmtId="0" fontId="70" fillId="0" borderId="0" applyNumberFormat="0" applyFill="0" applyBorder="0" applyAlignment="0" applyProtection="0"/>
    <xf numFmtId="4" fontId="30" fillId="14" borderId="110">
      <alignment horizontal="right" vertical="center"/>
    </xf>
    <xf numFmtId="0" fontId="74" fillId="9" borderId="108">
      <alignment horizontal="right" vertical="center"/>
    </xf>
    <xf numFmtId="0" fontId="30" fillId="9" borderId="108">
      <alignment horizontal="right" vertical="center"/>
    </xf>
    <xf numFmtId="4" fontId="30" fillId="14" borderId="110">
      <alignment horizontal="right" vertical="center"/>
    </xf>
    <xf numFmtId="4" fontId="30" fillId="14" borderId="109">
      <alignment horizontal="right" vertical="center"/>
    </xf>
    <xf numFmtId="4" fontId="34" fillId="0" borderId="108">
      <alignment horizontal="right" vertical="center"/>
    </xf>
    <xf numFmtId="0" fontId="84" fillId="86" borderId="113" applyNumberFormat="0" applyAlignment="0" applyProtection="0"/>
    <xf numFmtId="0" fontId="30" fillId="14" borderId="108">
      <alignment horizontal="right" vertical="center"/>
    </xf>
    <xf numFmtId="0" fontId="13" fillId="0" borderId="58" applyNumberFormat="0" applyFill="0" applyAlignment="0" applyProtection="0"/>
    <xf numFmtId="0" fontId="70" fillId="0" borderId="0" applyNumberFormat="0" applyFill="0" applyBorder="0" applyAlignment="0" applyProtection="0"/>
    <xf numFmtId="4" fontId="30" fillId="9" borderId="108">
      <alignment horizontal="right" vertical="center"/>
    </xf>
    <xf numFmtId="0" fontId="34" fillId="16" borderId="108"/>
    <xf numFmtId="0" fontId="72" fillId="64" borderId="0" applyNumberFormat="0" applyBorder="0" applyAlignment="0" applyProtection="0"/>
    <xf numFmtId="0" fontId="96" fillId="73" borderId="105" applyNumberFormat="0" applyAlignment="0" applyProtection="0"/>
    <xf numFmtId="0" fontId="30" fillId="14" borderId="109">
      <alignment horizontal="right" vertical="center"/>
    </xf>
    <xf numFmtId="0" fontId="88" fillId="0" borderId="106" applyNumberFormat="0" applyFill="0" applyAlignment="0" applyProtection="0"/>
    <xf numFmtId="49" fontId="34" fillId="0" borderId="109" applyNumberFormat="0" applyFont="0" applyFill="0" applyBorder="0" applyProtection="0">
      <alignment horizontal="left" vertical="center" indent="5"/>
    </xf>
    <xf numFmtId="0" fontId="72" fillId="55"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0" fontId="34" fillId="0" borderId="111">
      <alignment horizontal="left" vertical="center" wrapText="1" indent="2"/>
    </xf>
    <xf numFmtId="4" fontId="34" fillId="0" borderId="108" applyFill="0" applyBorder="0" applyProtection="0">
      <alignment horizontal="right" vertical="center"/>
    </xf>
    <xf numFmtId="0" fontId="34" fillId="0" borderId="108">
      <alignment horizontal="right" vertical="center"/>
    </xf>
    <xf numFmtId="4" fontId="34" fillId="0" borderId="108" applyFill="0" applyBorder="0" applyProtection="0">
      <alignment horizontal="right" vertical="center"/>
    </xf>
    <xf numFmtId="0" fontId="34" fillId="0" borderId="108" applyNumberFormat="0" applyFill="0" applyAlignment="0" applyProtection="0"/>
    <xf numFmtId="0" fontId="30" fillId="14" borderId="110">
      <alignment horizontal="right" vertical="center"/>
    </xf>
    <xf numFmtId="0" fontId="100" fillId="86" borderId="104" applyNumberFormat="0" applyAlignment="0" applyProtection="0"/>
    <xf numFmtId="0" fontId="2" fillId="51" borderId="0" applyNumberFormat="0" applyBorder="0" applyAlignment="0" applyProtection="0"/>
    <xf numFmtId="0" fontId="2" fillId="57" borderId="0" applyNumberFormat="0" applyBorder="0" applyAlignment="0" applyProtection="0"/>
    <xf numFmtId="0" fontId="72" fillId="49" borderId="0" applyNumberFormat="0" applyBorder="0" applyAlignment="0" applyProtection="0"/>
    <xf numFmtId="49" fontId="34" fillId="0" borderId="116" applyNumberFormat="0" applyFont="0" applyFill="0" applyBorder="0" applyProtection="0">
      <alignment horizontal="left" vertical="center" indent="2"/>
    </xf>
    <xf numFmtId="0" fontId="74" fillId="9" borderId="108">
      <alignment horizontal="right" vertical="center"/>
    </xf>
    <xf numFmtId="0" fontId="35" fillId="89" borderId="107" applyNumberFormat="0" applyFont="0" applyAlignment="0" applyProtection="0"/>
    <xf numFmtId="0" fontId="84" fillId="86" borderId="105" applyNumberFormat="0" applyAlignment="0" applyProtection="0"/>
    <xf numFmtId="0" fontId="78" fillId="89" borderId="123" applyNumberFormat="0" applyFont="0" applyAlignment="0" applyProtection="0"/>
    <xf numFmtId="0" fontId="34" fillId="0" borderId="108">
      <alignment horizontal="right" vertical="center"/>
    </xf>
    <xf numFmtId="0" fontId="30" fillId="14" borderId="109">
      <alignment horizontal="right" vertical="center"/>
    </xf>
    <xf numFmtId="0" fontId="78" fillId="89" borderId="107" applyNumberFormat="0" applyFont="0" applyAlignment="0" applyProtection="0"/>
    <xf numFmtId="0" fontId="2" fillId="59" borderId="0" applyNumberFormat="0" applyBorder="0" applyAlignment="0" applyProtection="0"/>
    <xf numFmtId="0" fontId="34" fillId="0" borderId="108">
      <alignment horizontal="right" vertical="center"/>
    </xf>
    <xf numFmtId="0" fontId="103" fillId="0" borderId="106" applyNumberFormat="0" applyFill="0" applyAlignment="0" applyProtection="0"/>
    <xf numFmtId="0" fontId="100" fillId="86" borderId="104" applyNumberFormat="0" applyAlignment="0" applyProtection="0"/>
    <xf numFmtId="0" fontId="103" fillId="0" borderId="106" applyNumberFormat="0" applyFill="0" applyAlignment="0" applyProtection="0"/>
    <xf numFmtId="0" fontId="100" fillId="86" borderId="104" applyNumberFormat="0" applyAlignment="0" applyProtection="0"/>
    <xf numFmtId="4" fontId="30" fillId="14" borderId="108">
      <alignment horizontal="right" vertical="center"/>
    </xf>
    <xf numFmtId="49" fontId="34" fillId="0" borderId="109" applyNumberFormat="0" applyFont="0" applyFill="0" applyBorder="0" applyProtection="0">
      <alignment horizontal="left" vertical="center" indent="5"/>
    </xf>
    <xf numFmtId="4" fontId="74" fillId="9" borderId="108">
      <alignment horizontal="right" vertical="center"/>
    </xf>
    <xf numFmtId="0" fontId="34" fillId="0" borderId="116" applyNumberFormat="0" applyFill="0" applyAlignment="0" applyProtection="0"/>
    <xf numFmtId="0" fontId="30" fillId="14" borderId="124">
      <alignment horizontal="right" vertical="center"/>
    </xf>
    <xf numFmtId="0" fontId="100" fillId="86" borderId="104" applyNumberFormat="0" applyAlignment="0" applyProtection="0"/>
    <xf numFmtId="0" fontId="2" fillId="60" borderId="0" applyNumberFormat="0" applyBorder="0" applyAlignment="0" applyProtection="0"/>
    <xf numFmtId="0" fontId="81" fillId="86" borderId="104" applyNumberFormat="0" applyAlignment="0" applyProtection="0"/>
    <xf numFmtId="0" fontId="35" fillId="89" borderId="107" applyNumberFormat="0" applyFont="0" applyAlignment="0" applyProtection="0"/>
    <xf numFmtId="0" fontId="74" fillId="9" borderId="108">
      <alignment horizontal="right" vertical="center"/>
    </xf>
    <xf numFmtId="0" fontId="35" fillId="89" borderId="107" applyNumberFormat="0" applyFont="0" applyAlignment="0" applyProtection="0"/>
    <xf numFmtId="0" fontId="103" fillId="0" borderId="106" applyNumberFormat="0" applyFill="0" applyAlignment="0" applyProtection="0"/>
    <xf numFmtId="0" fontId="96" fillId="73" borderId="105" applyNumberFormat="0" applyAlignment="0" applyProtection="0"/>
    <xf numFmtId="0" fontId="30" fillId="14" borderId="108">
      <alignment horizontal="right" vertical="center"/>
    </xf>
    <xf numFmtId="0" fontId="81" fillId="86" borderId="104" applyNumberFormat="0" applyAlignment="0" applyProtection="0"/>
    <xf numFmtId="4" fontId="30" fillId="14" borderId="117">
      <alignment horizontal="right" vertical="center"/>
    </xf>
    <xf numFmtId="0" fontId="103" fillId="0" borderId="114" applyNumberFormat="0" applyFill="0" applyAlignment="0" applyProtection="0"/>
    <xf numFmtId="0" fontId="78" fillId="89" borderId="123" applyNumberFormat="0" applyFont="0" applyAlignment="0" applyProtection="0"/>
    <xf numFmtId="0" fontId="30" fillId="14" borderId="109">
      <alignment horizontal="right" vertical="center"/>
    </xf>
    <xf numFmtId="0" fontId="96" fillId="73" borderId="113" applyNumberFormat="0" applyAlignment="0" applyProtection="0"/>
    <xf numFmtId="0" fontId="103" fillId="0" borderId="106" applyNumberFormat="0" applyFill="0" applyAlignment="0" applyProtection="0"/>
    <xf numFmtId="0" fontId="81" fillId="86" borderId="120" applyNumberFormat="0" applyAlignment="0" applyProtection="0"/>
    <xf numFmtId="49" fontId="34" fillId="0" borderId="108" applyNumberFormat="0" applyFont="0" applyFill="0" applyBorder="0" applyProtection="0">
      <alignment horizontal="left" vertical="center" indent="2"/>
    </xf>
    <xf numFmtId="0" fontId="2" fillId="48" borderId="0" applyNumberFormat="0" applyBorder="0" applyAlignment="0" applyProtection="0"/>
    <xf numFmtId="0" fontId="78" fillId="89" borderId="107" applyNumberFormat="0" applyFont="0" applyAlignment="0" applyProtection="0"/>
    <xf numFmtId="4" fontId="30" fillId="14" borderId="108">
      <alignment horizontal="right" vertical="center"/>
    </xf>
    <xf numFmtId="0" fontId="78" fillId="89" borderId="107" applyNumberFormat="0" applyFont="0" applyAlignment="0" applyProtection="0"/>
    <xf numFmtId="0" fontId="88" fillId="0" borderId="106" applyNumberFormat="0" applyFill="0" applyAlignment="0" applyProtection="0"/>
    <xf numFmtId="0" fontId="87" fillId="73" borderId="121" applyNumberFormat="0" applyAlignment="0" applyProtection="0"/>
    <xf numFmtId="0" fontId="34" fillId="0" borderId="108">
      <alignment horizontal="right" vertical="center"/>
    </xf>
    <xf numFmtId="0" fontId="78" fillId="89" borderId="107" applyNumberFormat="0" applyFont="0" applyAlignment="0" applyProtection="0"/>
    <xf numFmtId="0" fontId="30" fillId="14" borderId="108">
      <alignment horizontal="right" vertical="center"/>
    </xf>
    <xf numFmtId="0" fontId="2" fillId="54" borderId="0" applyNumberFormat="0" applyBorder="0" applyAlignment="0" applyProtection="0"/>
    <xf numFmtId="0" fontId="103" fillId="0" borderId="106" applyNumberFormat="0" applyFill="0" applyAlignment="0" applyProtection="0"/>
    <xf numFmtId="175" fontId="34" fillId="90" borderId="116" applyNumberFormat="0" applyFont="0" applyBorder="0" applyAlignment="0" applyProtection="0">
      <alignment horizontal="right" vertical="center"/>
    </xf>
    <xf numFmtId="0" fontId="2" fillId="53" borderId="0" applyNumberFormat="0" applyBorder="0" applyAlignment="0" applyProtection="0"/>
    <xf numFmtId="0" fontId="70" fillId="0" borderId="0" applyNumberFormat="0" applyFill="0" applyBorder="0" applyAlignment="0" applyProtection="0"/>
    <xf numFmtId="4" fontId="30" fillId="14" borderId="108">
      <alignment horizontal="right" vertical="center"/>
    </xf>
    <xf numFmtId="0" fontId="84" fillId="86" borderId="105" applyNumberFormat="0" applyAlignment="0" applyProtection="0"/>
    <xf numFmtId="0" fontId="103" fillId="0" borderId="106" applyNumberFormat="0" applyFill="0" applyAlignment="0" applyProtection="0"/>
    <xf numFmtId="0" fontId="34" fillId="14" borderId="111">
      <alignment horizontal="left" vertical="center" wrapText="1" indent="2"/>
    </xf>
    <xf numFmtId="4" fontId="34" fillId="16" borderId="108"/>
    <xf numFmtId="4" fontId="30" fillId="14" borderId="108">
      <alignment horizontal="right" vertical="center"/>
    </xf>
    <xf numFmtId="49" fontId="32" fillId="0" borderId="108" applyNumberFormat="0" applyFill="0" applyBorder="0" applyProtection="0">
      <alignment horizontal="left" vertical="center"/>
    </xf>
    <xf numFmtId="0" fontId="30" fillId="14" borderId="109">
      <alignment horizontal="right" vertical="center"/>
    </xf>
    <xf numFmtId="49" fontId="32" fillId="0" borderId="108" applyNumberFormat="0" applyFill="0" applyBorder="0" applyProtection="0">
      <alignment horizontal="left" vertical="center"/>
    </xf>
    <xf numFmtId="0" fontId="30" fillId="14" borderId="108">
      <alignment horizontal="right" vertical="center"/>
    </xf>
    <xf numFmtId="0" fontId="96" fillId="73" borderId="105" applyNumberFormat="0" applyAlignment="0" applyProtection="0"/>
    <xf numFmtId="0" fontId="96" fillId="73" borderId="105" applyNumberFormat="0" applyAlignment="0" applyProtection="0"/>
    <xf numFmtId="0" fontId="34" fillId="16" borderId="108"/>
    <xf numFmtId="0" fontId="69" fillId="46" borderId="56" applyNumberFormat="0" applyAlignment="0" applyProtection="0"/>
    <xf numFmtId="4" fontId="30" fillId="14" borderId="108">
      <alignment horizontal="right" vertical="center"/>
    </xf>
    <xf numFmtId="0" fontId="81" fillId="86" borderId="104" applyNumberFormat="0" applyAlignment="0" applyProtection="0"/>
    <xf numFmtId="4" fontId="30" fillId="9" borderId="108">
      <alignment horizontal="right" vertical="center"/>
    </xf>
    <xf numFmtId="0" fontId="96" fillId="73" borderId="105" applyNumberFormat="0" applyAlignment="0" applyProtection="0"/>
    <xf numFmtId="0" fontId="34" fillId="0" borderId="108" applyNumberFormat="0" applyFill="0" applyAlignment="0" applyProtection="0"/>
    <xf numFmtId="0" fontId="34" fillId="16" borderId="108"/>
    <xf numFmtId="4" fontId="30" fillId="14" borderId="116">
      <alignment horizontal="right" vertical="center"/>
    </xf>
    <xf numFmtId="0" fontId="83" fillId="86" borderId="105" applyNumberFormat="0" applyAlignment="0" applyProtection="0"/>
    <xf numFmtId="0" fontId="34" fillId="14" borderId="111">
      <alignment horizontal="left" vertical="center" wrapText="1" indent="2"/>
    </xf>
    <xf numFmtId="0" fontId="96" fillId="73" borderId="113" applyNumberFormat="0" applyAlignment="0" applyProtection="0"/>
    <xf numFmtId="0" fontId="87" fillId="73" borderId="105" applyNumberFormat="0" applyAlignment="0" applyProtection="0"/>
    <xf numFmtId="0" fontId="78" fillId="89" borderId="107" applyNumberFormat="0" applyFont="0" applyAlignment="0" applyProtection="0"/>
    <xf numFmtId="0" fontId="78" fillId="89" borderId="107" applyNumberFormat="0" applyFont="0" applyAlignment="0" applyProtection="0"/>
    <xf numFmtId="0" fontId="100" fillId="86" borderId="104" applyNumberFormat="0" applyAlignment="0" applyProtection="0"/>
    <xf numFmtId="0" fontId="87" fillId="73" borderId="105" applyNumberFormat="0" applyAlignment="0" applyProtection="0"/>
    <xf numFmtId="0" fontId="74" fillId="9" borderId="108">
      <alignment horizontal="right" vertical="center"/>
    </xf>
    <xf numFmtId="0" fontId="30" fillId="14" borderId="126">
      <alignment horizontal="right" vertical="center"/>
    </xf>
    <xf numFmtId="4" fontId="30" fillId="14" borderId="116">
      <alignment horizontal="right" vertical="center"/>
    </xf>
    <xf numFmtId="0" fontId="100" fillId="86" borderId="104" applyNumberFormat="0" applyAlignment="0" applyProtection="0"/>
    <xf numFmtId="0" fontId="83" fillId="86" borderId="113" applyNumberFormat="0" applyAlignment="0" applyProtection="0"/>
    <xf numFmtId="0" fontId="88" fillId="0" borderId="106" applyNumberFormat="0" applyFill="0" applyAlignment="0" applyProtection="0"/>
    <xf numFmtId="0" fontId="34" fillId="0" borderId="116" applyNumberFormat="0" applyFill="0" applyAlignment="0" applyProtection="0"/>
    <xf numFmtId="0" fontId="78" fillId="89" borderId="107" applyNumberFormat="0" applyFont="0" applyAlignment="0" applyProtection="0"/>
    <xf numFmtId="0" fontId="30" fillId="9" borderId="108">
      <alignment horizontal="right" vertical="center"/>
    </xf>
    <xf numFmtId="0" fontId="34" fillId="9" borderId="109">
      <alignment horizontal="left" vertical="center"/>
    </xf>
    <xf numFmtId="0" fontId="34" fillId="0" borderId="108">
      <alignment horizontal="right" vertical="center"/>
    </xf>
    <xf numFmtId="0" fontId="78" fillId="89" borderId="107" applyNumberFormat="0" applyFont="0" applyAlignment="0" applyProtection="0"/>
    <xf numFmtId="175" fontId="34" fillId="90" borderId="116" applyNumberFormat="0" applyFont="0" applyBorder="0" applyAlignment="0" applyProtection="0">
      <alignment horizontal="right" vertical="center"/>
    </xf>
    <xf numFmtId="0" fontId="34" fillId="0" borderId="111">
      <alignment horizontal="left" vertical="center" wrapText="1" indent="2"/>
    </xf>
    <xf numFmtId="0" fontId="34" fillId="0" borderId="108">
      <alignment horizontal="right" vertical="center"/>
    </xf>
    <xf numFmtId="0" fontId="30" fillId="14" borderId="118">
      <alignment horizontal="right" vertical="center"/>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72" fillId="55" borderId="0" applyNumberFormat="0" applyBorder="0" applyAlignment="0" applyProtection="0"/>
    <xf numFmtId="0" fontId="84" fillId="86" borderId="105" applyNumberFormat="0" applyAlignment="0" applyProtection="0"/>
    <xf numFmtId="4" fontId="34" fillId="16" borderId="108"/>
    <xf numFmtId="0" fontId="103" fillId="0" borderId="106" applyNumberFormat="0" applyFill="0" applyAlignment="0" applyProtection="0"/>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30" fillId="14" borderId="108">
      <alignment horizontal="right" vertical="center"/>
    </xf>
    <xf numFmtId="0" fontId="2" fillId="50" borderId="0" applyNumberFormat="0" applyBorder="0" applyAlignment="0" applyProtection="0"/>
    <xf numFmtId="0" fontId="30" fillId="9" borderId="116">
      <alignment horizontal="right" vertical="center"/>
    </xf>
    <xf numFmtId="0" fontId="30" fillId="14" borderId="117">
      <alignment horizontal="right" vertical="center"/>
    </xf>
    <xf numFmtId="49" fontId="32" fillId="0" borderId="108" applyNumberFormat="0" applyFill="0" applyBorder="0" applyProtection="0">
      <alignment horizontal="left" vertical="center"/>
    </xf>
    <xf numFmtId="0" fontId="88" fillId="0" borderId="106" applyNumberFormat="0" applyFill="0" applyAlignment="0" applyProtection="0"/>
    <xf numFmtId="0" fontId="84" fillId="86" borderId="113" applyNumberFormat="0" applyAlignment="0" applyProtection="0"/>
    <xf numFmtId="0" fontId="30" fillId="14" borderId="108">
      <alignment horizontal="right" vertical="center"/>
    </xf>
    <xf numFmtId="0" fontId="81" fillId="86" borderId="104" applyNumberFormat="0" applyAlignment="0" applyProtection="0"/>
    <xf numFmtId="0" fontId="71" fillId="0" borderId="0" applyNumberFormat="0" applyFill="0" applyBorder="0" applyAlignment="0" applyProtection="0"/>
    <xf numFmtId="0" fontId="84" fillId="86" borderId="105" applyNumberFormat="0" applyAlignment="0" applyProtection="0"/>
    <xf numFmtId="4" fontId="34" fillId="16" borderId="108"/>
    <xf numFmtId="0" fontId="68" fillId="46" borderId="57" applyNumberFormat="0" applyAlignment="0" applyProtection="0"/>
    <xf numFmtId="0" fontId="34" fillId="0"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4" fontId="34" fillId="16" borderId="108"/>
    <xf numFmtId="4" fontId="34" fillId="0" borderId="108" applyFill="0" applyBorder="0" applyProtection="0">
      <alignment horizontal="right" vertical="center"/>
    </xf>
    <xf numFmtId="4" fontId="34" fillId="0" borderId="108">
      <alignment horizontal="right" vertical="center"/>
    </xf>
    <xf numFmtId="4" fontId="30" fillId="14" borderId="108">
      <alignment horizontal="right" vertical="center"/>
    </xf>
    <xf numFmtId="0" fontId="78" fillId="89" borderId="107" applyNumberFormat="0" applyFont="0" applyAlignment="0" applyProtection="0"/>
    <xf numFmtId="4" fontId="34" fillId="0" borderId="108" applyFill="0" applyBorder="0" applyProtection="0">
      <alignment horizontal="right" vertical="center"/>
    </xf>
    <xf numFmtId="4" fontId="30" fillId="9" borderId="108">
      <alignment horizontal="right" vertical="center"/>
    </xf>
    <xf numFmtId="0" fontId="103" fillId="0" borderId="106" applyNumberFormat="0" applyFill="0" applyAlignment="0" applyProtection="0"/>
    <xf numFmtId="0" fontId="96" fillId="73" borderId="105" applyNumberFormat="0" applyAlignment="0" applyProtection="0"/>
    <xf numFmtId="4" fontId="34" fillId="0" borderId="108" applyFill="0" applyBorder="0" applyProtection="0">
      <alignment horizontal="right" vertical="center"/>
    </xf>
    <xf numFmtId="4" fontId="30" fillId="14" borderId="110">
      <alignment horizontal="right" vertical="center"/>
    </xf>
    <xf numFmtId="0" fontId="30" fillId="14" borderId="118">
      <alignment horizontal="right" vertical="center"/>
    </xf>
    <xf numFmtId="0" fontId="96" fillId="73" borderId="113" applyNumberFormat="0" applyAlignment="0" applyProtection="0"/>
    <xf numFmtId="0" fontId="34" fillId="14" borderId="127">
      <alignment horizontal="left" vertical="center" wrapText="1" indent="2"/>
    </xf>
    <xf numFmtId="4" fontId="30" fillId="14" borderId="109">
      <alignment horizontal="right" vertical="center"/>
    </xf>
    <xf numFmtId="0" fontId="34" fillId="9" borderId="125">
      <alignment horizontal="left" vertical="center"/>
    </xf>
    <xf numFmtId="4" fontId="74" fillId="9" borderId="124">
      <alignment horizontal="right" vertical="center"/>
    </xf>
    <xf numFmtId="4" fontId="30" fillId="14" borderId="108">
      <alignment horizontal="right" vertical="center"/>
    </xf>
    <xf numFmtId="0" fontId="103" fillId="0" borderId="106" applyNumberFormat="0" applyFill="0" applyAlignment="0" applyProtection="0"/>
    <xf numFmtId="0" fontId="2" fillId="57"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34" fillId="0" borderId="124">
      <alignment horizontal="right" vertical="center"/>
    </xf>
    <xf numFmtId="0" fontId="30" fillId="14" borderId="126">
      <alignment horizontal="right" vertical="center"/>
    </xf>
    <xf numFmtId="0" fontId="84" fillId="86" borderId="105" applyNumberFormat="0" applyAlignment="0" applyProtection="0"/>
    <xf numFmtId="0" fontId="68" fillId="46" borderId="57" applyNumberFormat="0" applyAlignment="0" applyProtection="0"/>
    <xf numFmtId="0" fontId="103" fillId="0" borderId="106" applyNumberFormat="0" applyFill="0" applyAlignment="0" applyProtection="0"/>
    <xf numFmtId="4" fontId="30" fillId="14" borderId="110">
      <alignment horizontal="right" vertical="center"/>
    </xf>
    <xf numFmtId="0" fontId="30" fillId="14" borderId="108">
      <alignment horizontal="right" vertical="center"/>
    </xf>
    <xf numFmtId="0" fontId="30" fillId="14" borderId="110">
      <alignment horizontal="right" vertical="center"/>
    </xf>
    <xf numFmtId="0" fontId="30" fillId="14" borderId="108">
      <alignment horizontal="right" vertical="center"/>
    </xf>
    <xf numFmtId="0" fontId="34" fillId="0" borderId="111">
      <alignment horizontal="left" vertical="center" wrapText="1" indent="2"/>
    </xf>
    <xf numFmtId="0" fontId="35" fillId="89" borderId="115" applyNumberFormat="0" applyFont="0" applyAlignment="0" applyProtection="0"/>
    <xf numFmtId="0" fontId="2" fillId="48" borderId="0" applyNumberFormat="0" applyBorder="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4" fontId="30" fillId="14" borderId="108">
      <alignment horizontal="right" vertical="center"/>
    </xf>
    <xf numFmtId="0" fontId="96" fillId="73" borderId="105" applyNumberFormat="0" applyAlignment="0" applyProtection="0"/>
    <xf numFmtId="0" fontId="34" fillId="9" borderId="109">
      <alignment horizontal="left" vertical="center"/>
    </xf>
    <xf numFmtId="0" fontId="103" fillId="0" borderId="106" applyNumberFormat="0" applyFill="0" applyAlignment="0" applyProtection="0"/>
    <xf numFmtId="0" fontId="100" fillId="86" borderId="104" applyNumberFormat="0" applyAlignment="0" applyProtection="0"/>
    <xf numFmtId="0" fontId="30" fillId="14" borderId="117">
      <alignment horizontal="right" vertical="center"/>
    </xf>
    <xf numFmtId="0" fontId="78" fillId="89" borderId="107" applyNumberFormat="0" applyFont="0" applyAlignment="0" applyProtection="0"/>
    <xf numFmtId="0" fontId="81" fillId="86" borderId="112" applyNumberFormat="0" applyAlignment="0" applyProtection="0"/>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0" fontId="83" fillId="86" borderId="105" applyNumberFormat="0" applyAlignment="0" applyProtection="0"/>
    <xf numFmtId="0" fontId="100" fillId="86" borderId="120" applyNumberFormat="0" applyAlignment="0" applyProtection="0"/>
    <xf numFmtId="0" fontId="96" fillId="73" borderId="105" applyNumberFormat="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4" fontId="34" fillId="0" borderId="108" applyFill="0" applyBorder="0" applyProtection="0">
      <alignment horizontal="right" vertical="center"/>
    </xf>
    <xf numFmtId="0" fontId="96" fillId="73" borderId="105" applyNumberFormat="0" applyAlignment="0" applyProtection="0"/>
    <xf numFmtId="0" fontId="78" fillId="89" borderId="107" applyNumberFormat="0" applyFont="0" applyAlignment="0" applyProtection="0"/>
    <xf numFmtId="0" fontId="34" fillId="14" borderId="111">
      <alignment horizontal="left" vertical="center" wrapText="1" indent="2"/>
    </xf>
    <xf numFmtId="49" fontId="32" fillId="0" borderId="108" applyNumberFormat="0" applyFill="0" applyBorder="0" applyProtection="0">
      <alignment horizontal="left" vertical="center"/>
    </xf>
    <xf numFmtId="0" fontId="30" fillId="9" borderId="108">
      <alignment horizontal="right" vertical="center"/>
    </xf>
    <xf numFmtId="4" fontId="34" fillId="16" borderId="108"/>
    <xf numFmtId="0" fontId="103" fillId="0" borderId="106" applyNumberFormat="0" applyFill="0" applyAlignment="0" applyProtection="0"/>
    <xf numFmtId="0" fontId="78" fillId="89" borderId="107" applyNumberFormat="0" applyFont="0" applyAlignment="0" applyProtection="0"/>
    <xf numFmtId="4" fontId="34" fillId="16" borderId="108"/>
    <xf numFmtId="0" fontId="83" fillId="86" borderId="105" applyNumberFormat="0" applyAlignment="0" applyProtection="0"/>
    <xf numFmtId="0" fontId="30" fillId="9" borderId="108">
      <alignment horizontal="right" vertical="center"/>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9" borderId="109">
      <alignment horizontal="left" vertical="center"/>
    </xf>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88" fillId="0" borderId="106" applyNumberFormat="0" applyFill="0" applyAlignment="0" applyProtection="0"/>
    <xf numFmtId="0" fontId="103" fillId="0" borderId="106" applyNumberFormat="0" applyFill="0" applyAlignment="0" applyProtection="0"/>
    <xf numFmtId="0" fontId="34" fillId="16" borderId="108"/>
    <xf numFmtId="4" fontId="34" fillId="16" borderId="108"/>
    <xf numFmtId="0" fontId="96" fillId="73" borderId="105" applyNumberFormat="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0" fontId="2" fillId="0" borderId="0"/>
    <xf numFmtId="0" fontId="30" fillId="14" borderId="116">
      <alignment horizontal="right" vertical="center"/>
    </xf>
    <xf numFmtId="0" fontId="88" fillId="0" borderId="114" applyNumberFormat="0" applyFill="0" applyAlignment="0" applyProtection="0"/>
    <xf numFmtId="0" fontId="30" fillId="14" borderId="108">
      <alignment horizontal="right" vertical="center"/>
    </xf>
    <xf numFmtId="0" fontId="34" fillId="0" borderId="111">
      <alignment horizontal="left" vertical="center" wrapText="1" indent="2"/>
    </xf>
    <xf numFmtId="4" fontId="30" fillId="14" borderId="126">
      <alignment horizontal="right" vertical="center"/>
    </xf>
    <xf numFmtId="0" fontId="68" fillId="46" borderId="57" applyNumberFormat="0" applyAlignment="0" applyProtection="0"/>
    <xf numFmtId="0" fontId="69" fillId="46" borderId="56" applyNumberFormat="0" applyAlignment="0" applyProtection="0"/>
    <xf numFmtId="0" fontId="2" fillId="50" borderId="0" applyNumberFormat="0" applyBorder="0" applyAlignment="0" applyProtection="0"/>
    <xf numFmtId="0" fontId="100" fillId="86" borderId="112"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88" fillId="0" borderId="106" applyNumberFormat="0" applyFill="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1" fillId="0" borderId="0" applyNumberFormat="0" applyFill="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9" fontId="34" fillId="0" borderId="109" applyNumberFormat="0" applyFont="0" applyFill="0" applyBorder="0" applyProtection="0">
      <alignment horizontal="left" vertical="center" indent="5"/>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70" fillId="0" borderId="0" applyNumberFormat="0" applyFill="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84" fillId="86" borderId="121" applyNumberFormat="0" applyAlignment="0" applyProtection="0"/>
    <xf numFmtId="0" fontId="100" fillId="86" borderId="104" applyNumberFormat="0" applyAlignment="0" applyProtection="0"/>
    <xf numFmtId="0" fontId="96" fillId="73" borderId="105" applyNumberFormat="0" applyAlignment="0" applyProtection="0"/>
    <xf numFmtId="0" fontId="96" fillId="73" borderId="105" applyNumberFormat="0" applyAlignment="0" applyProtection="0"/>
    <xf numFmtId="0" fontId="2" fillId="63" borderId="0" applyNumberFormat="0" applyBorder="0" applyAlignment="0" applyProtection="0"/>
    <xf numFmtId="0" fontId="103" fillId="0" borderId="114" applyNumberFormat="0" applyFill="0" applyAlignment="0" applyProtection="0"/>
    <xf numFmtId="0" fontId="30" fillId="9" borderId="124">
      <alignment horizontal="right" vertical="center"/>
    </xf>
    <xf numFmtId="4" fontId="34" fillId="0" borderId="108" applyFill="0" applyBorder="0" applyProtection="0">
      <alignment horizontal="right" vertical="center"/>
    </xf>
    <xf numFmtId="4" fontId="30" fillId="14" borderId="108">
      <alignment horizontal="right" vertical="center"/>
    </xf>
    <xf numFmtId="0" fontId="2" fillId="0" borderId="0"/>
    <xf numFmtId="0" fontId="88" fillId="0" borderId="106" applyNumberFormat="0" applyFill="0" applyAlignment="0" applyProtection="0"/>
    <xf numFmtId="0" fontId="35" fillId="89" borderId="123" applyNumberFormat="0" applyFont="0" applyAlignment="0" applyProtection="0"/>
    <xf numFmtId="0" fontId="96" fillId="73" borderId="113" applyNumberForma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 fontId="30" fillId="9" borderId="108">
      <alignment horizontal="right" vertical="center"/>
    </xf>
    <xf numFmtId="0" fontId="30" fillId="14" borderId="108">
      <alignment horizontal="right" vertical="center"/>
    </xf>
    <xf numFmtId="0" fontId="2" fillId="0" borderId="0"/>
    <xf numFmtId="0" fontId="2" fillId="0" borderId="0"/>
    <xf numFmtId="0" fontId="2" fillId="0" borderId="0"/>
    <xf numFmtId="0" fontId="2" fillId="0" borderId="0"/>
    <xf numFmtId="0" fontId="72" fillId="61" borderId="0" applyNumberFormat="0" applyBorder="0" applyAlignment="0" applyProtection="0"/>
    <xf numFmtId="0" fontId="30" fillId="14" borderId="116">
      <alignment horizontal="right" vertical="center"/>
    </xf>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4" fillId="9" borderId="109">
      <alignment horizontal="left" vertical="center"/>
    </xf>
    <xf numFmtId="4" fontId="74" fillId="9" borderId="116">
      <alignment horizontal="right" vertical="center"/>
    </xf>
    <xf numFmtId="0" fontId="34" fillId="0" borderId="124" applyNumberFormat="0" applyFill="0" applyAlignment="0" applyProtection="0"/>
    <xf numFmtId="0" fontId="2" fillId="50" borderId="0" applyNumberFormat="0" applyBorder="0" applyAlignment="0" applyProtection="0"/>
    <xf numFmtId="4" fontId="30" fillId="14" borderId="110">
      <alignment horizontal="right" vertical="center"/>
    </xf>
    <xf numFmtId="49" fontId="34" fillId="0" borderId="109" applyNumberFormat="0" applyFont="0" applyFill="0" applyBorder="0" applyProtection="0">
      <alignment horizontal="left" vertical="center" indent="5"/>
    </xf>
    <xf numFmtId="0" fontId="100" fillId="86" borderId="104" applyNumberFormat="0" applyAlignment="0" applyProtection="0"/>
    <xf numFmtId="0" fontId="34" fillId="14" borderId="111">
      <alignment horizontal="left" vertical="center" wrapText="1" indent="2"/>
    </xf>
    <xf numFmtId="0" fontId="84" fillId="86" borderId="113" applyNumberFormat="0" applyAlignment="0" applyProtection="0"/>
    <xf numFmtId="0" fontId="71" fillId="0" borderId="0" applyNumberFormat="0" applyFill="0" applyBorder="0" applyAlignment="0" applyProtection="0"/>
    <xf numFmtId="0" fontId="88" fillId="0" borderId="106" applyNumberFormat="0" applyFill="0" applyAlignment="0" applyProtection="0"/>
    <xf numFmtId="0" fontId="30" fillId="14" borderId="108">
      <alignment horizontal="right" vertical="center"/>
    </xf>
    <xf numFmtId="0" fontId="83" fillId="86" borderId="105" applyNumberFormat="0" applyAlignment="0" applyProtection="0"/>
    <xf numFmtId="175" fontId="34" fillId="90" borderId="108" applyNumberFormat="0" applyFont="0" applyBorder="0" applyAlignment="0" applyProtection="0">
      <alignment horizontal="right" vertical="center"/>
    </xf>
    <xf numFmtId="0" fontId="68" fillId="46" borderId="57" applyNumberFormat="0" applyAlignment="0" applyProtection="0"/>
    <xf numFmtId="0" fontId="69" fillId="46" borderId="56" applyNumberFormat="0" applyAlignment="0" applyProtection="0"/>
    <xf numFmtId="4" fontId="74" fillId="9" borderId="108">
      <alignment horizontal="right" vertical="center"/>
    </xf>
    <xf numFmtId="0" fontId="70" fillId="0" borderId="0" applyNumberFormat="0" applyFill="0" applyBorder="0" applyAlignment="0" applyProtection="0"/>
    <xf numFmtId="0" fontId="74" fillId="9" borderId="10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08">
      <alignment horizontal="right" vertical="center"/>
    </xf>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34" fillId="0" borderId="116">
      <alignment horizontal="right" vertical="center"/>
    </xf>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08" applyNumberFormat="0" applyFill="0" applyAlignment="0" applyProtection="0"/>
    <xf numFmtId="0" fontId="96" fillId="73" borderId="105" applyNumberFormat="0" applyAlignment="0" applyProtection="0"/>
    <xf numFmtId="4" fontId="34" fillId="16" borderId="108"/>
    <xf numFmtId="0" fontId="68" fillId="46" borderId="57" applyNumberFormat="0" applyAlignment="0" applyProtection="0"/>
    <xf numFmtId="4" fontId="34" fillId="0" borderId="108">
      <alignment horizontal="right" vertical="center"/>
    </xf>
    <xf numFmtId="0" fontId="13" fillId="0" borderId="58" applyNumberFormat="0" applyFill="0" applyAlignment="0" applyProtection="0"/>
    <xf numFmtId="0" fontId="68" fillId="46" borderId="57" applyNumberFormat="0" applyAlignment="0" applyProtection="0"/>
    <xf numFmtId="0" fontId="2" fillId="63"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2" fillId="60" borderId="0" applyNumberFormat="0" applyBorder="0" applyAlignment="0" applyProtection="0"/>
    <xf numFmtId="0" fontId="2" fillId="51" borderId="0" applyNumberFormat="0" applyBorder="0" applyAlignment="0" applyProtection="0"/>
    <xf numFmtId="49" fontId="34" fillId="0" borderId="117" applyNumberFormat="0" applyFont="0" applyFill="0" applyBorder="0" applyProtection="0">
      <alignment horizontal="left" vertical="center" indent="5"/>
    </xf>
    <xf numFmtId="0" fontId="30" fillId="14" borderId="108">
      <alignment horizontal="right" vertical="center"/>
    </xf>
    <xf numFmtId="4" fontId="30" fillId="14" borderId="110">
      <alignment horizontal="right" vertical="center"/>
    </xf>
    <xf numFmtId="4" fontId="30" fillId="14" borderId="108">
      <alignment horizontal="right" vertical="center"/>
    </xf>
    <xf numFmtId="4" fontId="30" fillId="14" borderId="126">
      <alignment horizontal="right" vertical="center"/>
    </xf>
    <xf numFmtId="0" fontId="103" fillId="0" borderId="106" applyNumberFormat="0" applyFill="0" applyAlignment="0" applyProtection="0"/>
    <xf numFmtId="0" fontId="72" fillId="58" borderId="0" applyNumberFormat="0" applyBorder="0" applyAlignment="0" applyProtection="0"/>
    <xf numFmtId="0" fontId="34" fillId="14" borderId="111">
      <alignment horizontal="left" vertical="center" wrapText="1" indent="2"/>
    </xf>
    <xf numFmtId="0" fontId="34" fillId="0" borderId="108">
      <alignment horizontal="right" vertical="center"/>
    </xf>
    <xf numFmtId="0" fontId="81" fillId="86" borderId="104" applyNumberFormat="0" applyAlignment="0" applyProtection="0"/>
    <xf numFmtId="0" fontId="72" fillId="64" borderId="0" applyNumberFormat="0" applyBorder="0" applyAlignment="0" applyProtection="0"/>
    <xf numFmtId="0" fontId="2" fillId="57" borderId="0" applyNumberFormat="0" applyBorder="0" applyAlignment="0" applyProtection="0"/>
    <xf numFmtId="0" fontId="30" fillId="14" borderId="109">
      <alignment horizontal="right" vertical="center"/>
    </xf>
    <xf numFmtId="0" fontId="2" fillId="62" borderId="0" applyNumberFormat="0" applyBorder="0" applyAlignment="0" applyProtection="0"/>
    <xf numFmtId="4" fontId="34" fillId="0" borderId="108">
      <alignment horizontal="right" vertical="center"/>
    </xf>
    <xf numFmtId="0" fontId="34" fillId="0" borderId="108">
      <alignment horizontal="right" vertical="center"/>
    </xf>
    <xf numFmtId="49" fontId="32" fillId="0" borderId="108" applyNumberFormat="0" applyFill="0" applyBorder="0" applyProtection="0">
      <alignment horizontal="left" vertical="center"/>
    </xf>
    <xf numFmtId="0" fontId="2" fillId="63" borderId="0" applyNumberFormat="0" applyBorder="0" applyAlignment="0" applyProtection="0"/>
    <xf numFmtId="0" fontId="34" fillId="16" borderId="116"/>
    <xf numFmtId="0" fontId="100" fillId="86" borderId="104" applyNumberFormat="0" applyAlignment="0" applyProtection="0"/>
    <xf numFmtId="0" fontId="100" fillId="86" borderId="104" applyNumberFormat="0" applyAlignment="0" applyProtection="0"/>
    <xf numFmtId="4" fontId="30" fillId="9" borderId="108">
      <alignment horizontal="right" vertical="center"/>
    </xf>
    <xf numFmtId="0" fontId="2" fillId="47" borderId="0" applyNumberFormat="0" applyBorder="0" applyAlignment="0" applyProtection="0"/>
    <xf numFmtId="0" fontId="84" fillId="86" borderId="113" applyNumberFormat="0" applyAlignment="0" applyProtection="0"/>
    <xf numFmtId="0" fontId="83" fillId="86" borderId="105" applyNumberFormat="0" applyAlignment="0" applyProtection="0"/>
    <xf numFmtId="4" fontId="30" fillId="9" borderId="108">
      <alignment horizontal="right" vertical="center"/>
    </xf>
    <xf numFmtId="0" fontId="2" fillId="47" borderId="0" applyNumberFormat="0" applyBorder="0" applyAlignment="0" applyProtection="0"/>
    <xf numFmtId="0" fontId="88" fillId="0" borderId="106" applyNumberFormat="0" applyFill="0" applyAlignment="0" applyProtection="0"/>
    <xf numFmtId="0" fontId="2" fillId="57" borderId="0" applyNumberFormat="0" applyBorder="0" applyAlignment="0" applyProtection="0"/>
    <xf numFmtId="4" fontId="30" fillId="14" borderId="108">
      <alignment horizontal="right" vertical="center"/>
    </xf>
    <xf numFmtId="4" fontId="34" fillId="0" borderId="108" applyFill="0" applyBorder="0" applyProtection="0">
      <alignment horizontal="right" vertical="center"/>
    </xf>
    <xf numFmtId="0" fontId="34" fillId="0" borderId="124" applyNumberFormat="0" applyFill="0" applyAlignment="0" applyProtection="0"/>
    <xf numFmtId="0" fontId="96" fillId="73" borderId="105" applyNumberFormat="0" applyAlignment="0" applyProtection="0"/>
    <xf numFmtId="0" fontId="74" fillId="9" borderId="108">
      <alignment horizontal="right" vertical="center"/>
    </xf>
    <xf numFmtId="4" fontId="30" fillId="14" borderId="109">
      <alignment horizontal="right" vertical="center"/>
    </xf>
    <xf numFmtId="0" fontId="78" fillId="89" borderId="123" applyNumberFormat="0" applyFont="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16" borderId="108"/>
    <xf numFmtId="0" fontId="34" fillId="14" borderId="111">
      <alignment horizontal="left" vertical="center" wrapText="1" indent="2"/>
    </xf>
    <xf numFmtId="0" fontId="78" fillId="89" borderId="107" applyNumberFormat="0" applyFont="0" applyAlignment="0" applyProtection="0"/>
    <xf numFmtId="0" fontId="30" fillId="14" borderId="116">
      <alignment horizontal="right" vertical="center"/>
    </xf>
    <xf numFmtId="4" fontId="30" fillId="14" borderId="118">
      <alignment horizontal="right" vertical="center"/>
    </xf>
    <xf numFmtId="0" fontId="84" fillId="86" borderId="113" applyNumberFormat="0" applyAlignment="0" applyProtection="0"/>
    <xf numFmtId="4" fontId="30" fillId="14" borderId="109">
      <alignment horizontal="right" vertical="center"/>
    </xf>
    <xf numFmtId="0" fontId="103" fillId="0" borderId="106" applyNumberFormat="0" applyFill="0" applyAlignment="0" applyProtection="0"/>
    <xf numFmtId="4" fontId="34" fillId="0" borderId="116">
      <alignment horizontal="right" vertical="center"/>
    </xf>
    <xf numFmtId="4" fontId="74" fillId="9" borderId="108">
      <alignment horizontal="right" vertical="center"/>
    </xf>
    <xf numFmtId="0" fontId="96" fillId="73" borderId="105" applyNumberFormat="0" applyAlignment="0" applyProtection="0"/>
    <xf numFmtId="0" fontId="103" fillId="0" borderId="106" applyNumberFormat="0" applyFill="0" applyAlignment="0" applyProtection="0"/>
    <xf numFmtId="4" fontId="34" fillId="16" borderId="108"/>
    <xf numFmtId="0" fontId="30" fillId="9" borderId="108">
      <alignment horizontal="right" vertical="center"/>
    </xf>
    <xf numFmtId="0" fontId="87" fillId="73" borderId="113" applyNumberFormat="0" applyAlignment="0" applyProtection="0"/>
    <xf numFmtId="0" fontId="30" fillId="14" borderId="110">
      <alignment horizontal="right" vertical="center"/>
    </xf>
    <xf numFmtId="0" fontId="30" fillId="14" borderId="118">
      <alignment horizontal="right" vertical="center"/>
    </xf>
    <xf numFmtId="0" fontId="2" fillId="47" borderId="0" applyNumberFormat="0" applyBorder="0" applyAlignment="0" applyProtection="0"/>
    <xf numFmtId="0" fontId="78" fillId="89" borderId="107" applyNumberFormat="0" applyFont="0" applyAlignment="0" applyProtection="0"/>
    <xf numFmtId="0" fontId="103" fillId="0" borderId="106" applyNumberFormat="0" applyFill="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0" fillId="14" borderId="108">
      <alignment horizontal="right" vertical="center"/>
    </xf>
    <xf numFmtId="4" fontId="74" fillId="9" borderId="108">
      <alignment horizontal="right" vertical="center"/>
    </xf>
    <xf numFmtId="0" fontId="2" fillId="47" borderId="0" applyNumberFormat="0" applyBorder="0" applyAlignment="0" applyProtection="0"/>
    <xf numFmtId="49" fontId="34" fillId="0" borderId="109" applyNumberFormat="0" applyFont="0" applyFill="0" applyBorder="0" applyProtection="0">
      <alignment horizontal="left" vertical="center" indent="5"/>
    </xf>
    <xf numFmtId="4" fontId="30" fillId="14" borderId="109">
      <alignment horizontal="right" vertical="center"/>
    </xf>
    <xf numFmtId="0" fontId="34" fillId="9" borderId="109">
      <alignment horizontal="left" vertical="center"/>
    </xf>
    <xf numFmtId="4" fontId="34" fillId="0" borderId="116">
      <alignment horizontal="right" vertical="center"/>
    </xf>
    <xf numFmtId="0" fontId="34" fillId="16" borderId="124"/>
    <xf numFmtId="0" fontId="83" fillId="86" borderId="105" applyNumberFormat="0" applyAlignment="0" applyProtection="0"/>
    <xf numFmtId="0" fontId="34" fillId="16" borderId="108"/>
    <xf numFmtId="0" fontId="100" fillId="86" borderId="104" applyNumberFormat="0" applyAlignment="0" applyProtection="0"/>
    <xf numFmtId="0" fontId="100" fillId="86" borderId="112" applyNumberFormat="0" applyAlignment="0" applyProtection="0"/>
    <xf numFmtId="0" fontId="34" fillId="0" borderId="108" applyNumberFormat="0" applyFill="0" applyAlignment="0" applyProtection="0"/>
    <xf numFmtId="0" fontId="96" fillId="73" borderId="105" applyNumberFormat="0" applyAlignment="0" applyProtection="0"/>
    <xf numFmtId="0" fontId="103" fillId="0" borderId="106" applyNumberFormat="0" applyFill="0" applyAlignment="0" applyProtection="0"/>
    <xf numFmtId="0" fontId="30" fillId="9" borderId="108">
      <alignment horizontal="right" vertical="center"/>
    </xf>
    <xf numFmtId="0" fontId="69" fillId="46" borderId="56" applyNumberFormat="0" applyAlignment="0" applyProtection="0"/>
    <xf numFmtId="0" fontId="74" fillId="9" borderId="108">
      <alignment horizontal="right" vertical="center"/>
    </xf>
    <xf numFmtId="0" fontId="103" fillId="0" borderId="122" applyNumberFormat="0" applyFill="0" applyAlignment="0" applyProtection="0"/>
    <xf numFmtId="0" fontId="96" fillId="73" borderId="105" applyNumberFormat="0" applyAlignment="0" applyProtection="0"/>
    <xf numFmtId="0" fontId="88" fillId="0" borderId="106" applyNumberFormat="0" applyFill="0" applyAlignment="0" applyProtection="0"/>
    <xf numFmtId="0" fontId="34" fillId="16" borderId="116"/>
    <xf numFmtId="0" fontId="71" fillId="0" borderId="0" applyNumberFormat="0" applyFill="0" applyBorder="0" applyAlignment="0" applyProtection="0"/>
    <xf numFmtId="0" fontId="87" fillId="73" borderId="113" applyNumberFormat="0" applyAlignment="0" applyProtection="0"/>
    <xf numFmtId="0" fontId="2" fillId="47" borderId="0" applyNumberFormat="0" applyBorder="0" applyAlignment="0" applyProtection="0"/>
    <xf numFmtId="0" fontId="72" fillId="52" borderId="0" applyNumberFormat="0" applyBorder="0" applyAlignment="0" applyProtection="0"/>
    <xf numFmtId="0" fontId="84" fillId="86" borderId="105" applyNumberFormat="0" applyAlignment="0" applyProtection="0"/>
    <xf numFmtId="0" fontId="34" fillId="14" borderId="127">
      <alignment horizontal="left" vertical="center" wrapText="1" indent="2"/>
    </xf>
    <xf numFmtId="0" fontId="30" fillId="14" borderId="109">
      <alignment horizontal="right" vertical="center"/>
    </xf>
    <xf numFmtId="0" fontId="30" fillId="14" borderId="108">
      <alignment horizontal="right" vertical="center"/>
    </xf>
    <xf numFmtId="0" fontId="103" fillId="0" borderId="106" applyNumberFormat="0" applyFill="0" applyAlignment="0" applyProtection="0"/>
    <xf numFmtId="0" fontId="84" fillId="86" borderId="121" applyNumberFormat="0" applyAlignment="0" applyProtection="0"/>
    <xf numFmtId="0" fontId="72" fillId="64" borderId="0" applyNumberFormat="0" applyBorder="0" applyAlignment="0" applyProtection="0"/>
    <xf numFmtId="0" fontId="35" fillId="89" borderId="107" applyNumberFormat="0" applyFont="0" applyAlignment="0" applyProtection="0"/>
    <xf numFmtId="0" fontId="34" fillId="0" borderId="116">
      <alignment horizontal="right" vertical="center"/>
    </xf>
    <xf numFmtId="0" fontId="72" fillId="61" borderId="0" applyNumberFormat="0" applyBorder="0" applyAlignment="0" applyProtection="0"/>
    <xf numFmtId="0" fontId="34" fillId="0" borderId="124" applyNumberFormat="0" applyFill="0" applyAlignment="0" applyProtection="0"/>
    <xf numFmtId="0" fontId="2" fillId="62" borderId="0" applyNumberFormat="0" applyBorder="0" applyAlignment="0" applyProtection="0"/>
    <xf numFmtId="0" fontId="34" fillId="0" borderId="108">
      <alignment horizontal="right" vertical="center"/>
    </xf>
    <xf numFmtId="0" fontId="88" fillId="0" borderId="122" applyNumberFormat="0" applyFill="0" applyAlignment="0" applyProtection="0"/>
    <xf numFmtId="175" fontId="34" fillId="90" borderId="108" applyNumberFormat="0" applyFont="0" applyBorder="0" applyAlignment="0" applyProtection="0">
      <alignment horizontal="right" vertical="center"/>
    </xf>
    <xf numFmtId="0" fontId="72" fillId="52" borderId="0" applyNumberFormat="0" applyBorder="0" applyAlignment="0" applyProtection="0"/>
    <xf numFmtId="49" fontId="34" fillId="0" borderId="108" applyNumberFormat="0" applyFont="0" applyFill="0" applyBorder="0" applyProtection="0">
      <alignment horizontal="left" vertical="center" indent="2"/>
    </xf>
    <xf numFmtId="0" fontId="103" fillId="0" borderId="106" applyNumberFormat="0" applyFill="0" applyAlignment="0" applyProtection="0"/>
    <xf numFmtId="4" fontId="30" fillId="14" borderId="108">
      <alignment horizontal="right" vertical="center"/>
    </xf>
    <xf numFmtId="0" fontId="34" fillId="16" borderId="108"/>
    <xf numFmtId="0" fontId="81" fillId="86" borderId="104" applyNumberFormat="0" applyAlignment="0" applyProtection="0"/>
    <xf numFmtId="0" fontId="84" fillId="86" borderId="105" applyNumberFormat="0" applyAlignment="0" applyProtection="0"/>
    <xf numFmtId="0" fontId="34" fillId="0" borderId="108">
      <alignment horizontal="right" vertical="center"/>
    </xf>
    <xf numFmtId="0" fontId="103" fillId="0" borderId="106" applyNumberFormat="0" applyFill="0" applyAlignment="0" applyProtection="0"/>
    <xf numFmtId="0" fontId="35" fillId="89" borderId="107" applyNumberFormat="0" applyFont="0" applyAlignment="0" applyProtection="0"/>
    <xf numFmtId="0" fontId="84" fillId="86" borderId="105" applyNumberFormat="0" applyAlignment="0" applyProtection="0"/>
    <xf numFmtId="0" fontId="81" fillId="86" borderId="104" applyNumberForma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34" fillId="9" borderId="109">
      <alignment horizontal="left" vertical="center"/>
    </xf>
    <xf numFmtId="0" fontId="87" fillId="73" borderId="105" applyNumberFormat="0" applyAlignment="0" applyProtection="0"/>
    <xf numFmtId="0" fontId="100" fillId="86" borderId="120"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34" fillId="0" borderId="119">
      <alignment horizontal="left" vertical="center" wrapText="1" indent="2"/>
    </xf>
    <xf numFmtId="0" fontId="84" fillId="86" borderId="113" applyNumberFormat="0" applyAlignment="0" applyProtection="0"/>
    <xf numFmtId="0" fontId="34" fillId="14" borderId="111">
      <alignment horizontal="left" vertical="center" wrapText="1" indent="2"/>
    </xf>
    <xf numFmtId="0" fontId="2" fillId="47"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96" fillId="73" borderId="105" applyNumberFormat="0" applyAlignment="0" applyProtection="0"/>
    <xf numFmtId="0" fontId="34" fillId="16" borderId="116"/>
    <xf numFmtId="0" fontId="69" fillId="46" borderId="56" applyNumberFormat="0" applyAlignment="0" applyProtection="0"/>
    <xf numFmtId="0" fontId="34" fillId="16" borderId="116"/>
    <xf numFmtId="0" fontId="81" fillId="86" borderId="104"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96" fillId="73" borderId="105" applyNumberFormat="0" applyAlignment="0" applyProtection="0"/>
    <xf numFmtId="0" fontId="2" fillId="51" borderId="0" applyNumberFormat="0" applyBorder="0" applyAlignment="0" applyProtection="0"/>
    <xf numFmtId="0" fontId="96" fillId="73" borderId="105" applyNumberFormat="0" applyAlignment="0" applyProtection="0"/>
    <xf numFmtId="0" fontId="34" fillId="14" borderId="111">
      <alignment horizontal="left" vertical="center" wrapText="1" indent="2"/>
    </xf>
    <xf numFmtId="0" fontId="2" fillId="50" borderId="0" applyNumberFormat="0" applyBorder="0" applyAlignment="0" applyProtection="0"/>
    <xf numFmtId="0" fontId="2" fillId="48" borderId="0" applyNumberFormat="0" applyBorder="0" applyAlignment="0" applyProtection="0"/>
    <xf numFmtId="0" fontId="2" fillId="63" borderId="0" applyNumberFormat="0" applyBorder="0" applyAlignment="0" applyProtection="0"/>
    <xf numFmtId="4" fontId="34" fillId="0" borderId="108">
      <alignment horizontal="right" vertical="center"/>
    </xf>
    <xf numFmtId="0" fontId="72" fillId="55" borderId="0" applyNumberFormat="0" applyBorder="0" applyAlignment="0" applyProtection="0"/>
    <xf numFmtId="0" fontId="74" fillId="9" borderId="124">
      <alignment horizontal="right" vertical="center"/>
    </xf>
    <xf numFmtId="0" fontId="2" fillId="56" borderId="0" applyNumberFormat="0" applyBorder="0" applyAlignment="0" applyProtection="0"/>
    <xf numFmtId="0" fontId="71" fillId="0" borderId="0" applyNumberFormat="0" applyFill="0" applyBorder="0" applyAlignment="0" applyProtection="0"/>
    <xf numFmtId="0" fontId="34" fillId="0" borderId="108">
      <alignment horizontal="right" vertical="center"/>
    </xf>
    <xf numFmtId="0" fontId="35" fillId="89" borderId="107" applyNumberFormat="0" applyFont="0" applyAlignment="0" applyProtection="0"/>
    <xf numFmtId="0" fontId="30" fillId="14" borderId="108">
      <alignment horizontal="right" vertical="center"/>
    </xf>
    <xf numFmtId="4" fontId="74" fillId="9" borderId="116">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0" fontId="34" fillId="14" borderId="111">
      <alignment horizontal="left" vertical="center" wrapText="1" indent="2"/>
    </xf>
    <xf numFmtId="0" fontId="87" fillId="73" borderId="121" applyNumberFormat="0" applyAlignment="0" applyProtection="0"/>
    <xf numFmtId="0" fontId="34" fillId="0" borderId="111">
      <alignment horizontal="left" vertical="center" wrapText="1" indent="2"/>
    </xf>
    <xf numFmtId="49" fontId="32" fillId="0" borderId="108" applyNumberFormat="0" applyFill="0" applyBorder="0" applyProtection="0">
      <alignment horizontal="left" vertical="center"/>
    </xf>
    <xf numFmtId="0" fontId="83" fillId="86" borderId="105" applyNumberFormat="0" applyAlignment="0" applyProtection="0"/>
    <xf numFmtId="49" fontId="34" fillId="0" borderId="109"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0" fontId="2" fillId="53" borderId="0" applyNumberFormat="0" applyBorder="0" applyAlignment="0" applyProtection="0"/>
    <xf numFmtId="0" fontId="88" fillId="0" borderId="106" applyNumberFormat="0" applyFill="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 fontId="34" fillId="0" borderId="108">
      <alignment horizontal="right" vertical="center"/>
    </xf>
    <xf numFmtId="4" fontId="34" fillId="0" borderId="116" applyFill="0" applyBorder="0" applyProtection="0">
      <alignment horizontal="right" vertical="center"/>
    </xf>
    <xf numFmtId="0" fontId="72" fillId="52"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0" borderId="108">
      <alignment horizontal="right" vertical="center"/>
    </xf>
    <xf numFmtId="4" fontId="74" fillId="9" borderId="108">
      <alignment horizontal="right" vertical="center"/>
    </xf>
    <xf numFmtId="0" fontId="2" fillId="50" borderId="0" applyNumberFormat="0" applyBorder="0" applyAlignment="0" applyProtection="0"/>
    <xf numFmtId="0" fontId="72" fillId="49" borderId="0" applyNumberFormat="0" applyBorder="0" applyAlignment="0" applyProtection="0"/>
    <xf numFmtId="0" fontId="87" fillId="73" borderId="105" applyNumberFormat="0" applyAlignment="0" applyProtection="0"/>
    <xf numFmtId="0" fontId="88" fillId="0" borderId="114" applyNumberFormat="0" applyFill="0" applyAlignment="0" applyProtection="0"/>
    <xf numFmtId="0" fontId="30" fillId="9" borderId="108">
      <alignment horizontal="right" vertical="center"/>
    </xf>
    <xf numFmtId="0" fontId="30" fillId="14" borderId="108">
      <alignment horizontal="right" vertical="center"/>
    </xf>
    <xf numFmtId="0" fontId="100" fillId="86" borderId="104" applyNumberFormat="0" applyAlignment="0" applyProtection="0"/>
    <xf numFmtId="0" fontId="72" fillId="64" borderId="0" applyNumberFormat="0" applyBorder="0" applyAlignment="0" applyProtection="0"/>
    <xf numFmtId="0" fontId="74" fillId="9" borderId="108">
      <alignment horizontal="right" vertical="center"/>
    </xf>
    <xf numFmtId="4" fontId="34" fillId="16" borderId="108"/>
    <xf numFmtId="4" fontId="34" fillId="0" borderId="108" applyFill="0" applyBorder="0" applyProtection="0">
      <alignment horizontal="right" vertical="center"/>
    </xf>
    <xf numFmtId="0" fontId="84" fillId="86" borderId="113" applyNumberFormat="0" applyAlignment="0" applyProtection="0"/>
    <xf numFmtId="0" fontId="2" fillId="54" borderId="0" applyNumberFormat="0" applyBorder="0" applyAlignment="0" applyProtection="0"/>
    <xf numFmtId="0" fontId="72" fillId="55" borderId="0" applyNumberFormat="0" applyBorder="0" applyAlignment="0" applyProtection="0"/>
    <xf numFmtId="0" fontId="74" fillId="9" borderId="124">
      <alignment horizontal="right" vertical="center"/>
    </xf>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0" fontId="88" fillId="0" borderId="122" applyNumberFormat="0" applyFill="0" applyAlignment="0" applyProtection="0"/>
    <xf numFmtId="0" fontId="84" fillId="86" borderId="105" applyNumberFormat="0" applyAlignment="0" applyProtection="0"/>
    <xf numFmtId="0" fontId="96" fillId="73" borderId="105" applyNumberFormat="0" applyAlignment="0" applyProtection="0"/>
    <xf numFmtId="0" fontId="81" fillId="86" borderId="104" applyNumberFormat="0" applyAlignment="0" applyProtection="0"/>
    <xf numFmtId="0" fontId="34" fillId="0" borderId="108" applyNumberFormat="0" applyFill="0" applyAlignment="0" applyProtection="0"/>
    <xf numFmtId="0" fontId="81" fillId="86" borderId="104" applyNumberFormat="0" applyAlignment="0" applyProtection="0"/>
    <xf numFmtId="0" fontId="30" fillId="14" borderId="108">
      <alignment horizontal="right" vertical="center"/>
    </xf>
    <xf numFmtId="0" fontId="88" fillId="0" borderId="106" applyNumberFormat="0" applyFill="0" applyAlignment="0" applyProtection="0"/>
    <xf numFmtId="0" fontId="96" fillId="73" borderId="105" applyNumberFormat="0" applyAlignment="0" applyProtection="0"/>
    <xf numFmtId="49" fontId="34" fillId="0" borderId="108" applyNumberFormat="0" applyFont="0" applyFill="0" applyBorder="0" applyProtection="0">
      <alignment horizontal="left" vertical="center" indent="2"/>
    </xf>
    <xf numFmtId="0" fontId="88" fillId="0" borderId="114" applyNumberFormat="0" applyFill="0" applyAlignment="0" applyProtection="0"/>
    <xf numFmtId="0" fontId="68" fillId="46" borderId="57" applyNumberFormat="0" applyAlignment="0" applyProtection="0"/>
    <xf numFmtId="0" fontId="96" fillId="73" borderId="105" applyNumberFormat="0" applyAlignment="0" applyProtection="0"/>
    <xf numFmtId="0" fontId="83" fillId="86" borderId="105" applyNumberFormat="0" applyAlignment="0" applyProtection="0"/>
    <xf numFmtId="4" fontId="30" fillId="14" borderId="108">
      <alignment horizontal="right" vertical="center"/>
    </xf>
    <xf numFmtId="0" fontId="68" fillId="46" borderId="57" applyNumberFormat="0" applyAlignment="0" applyProtection="0"/>
    <xf numFmtId="0" fontId="72" fillId="58" borderId="0" applyNumberFormat="0" applyBorder="0" applyAlignment="0" applyProtection="0"/>
    <xf numFmtId="0" fontId="103" fillId="0" borderId="122" applyNumberFormat="0" applyFill="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0" fontId="2" fillId="59" borderId="0" applyNumberFormat="0" applyBorder="0" applyAlignment="0" applyProtection="0"/>
    <xf numFmtId="49" fontId="32" fillId="0" borderId="108" applyNumberFormat="0" applyFill="0" applyBorder="0" applyProtection="0">
      <alignment horizontal="left" vertical="center"/>
    </xf>
    <xf numFmtId="4" fontId="34" fillId="16" borderId="108"/>
    <xf numFmtId="49" fontId="32" fillId="0" borderId="108" applyNumberFormat="0" applyFill="0" applyBorder="0" applyProtection="0">
      <alignment horizontal="left" vertical="center"/>
    </xf>
    <xf numFmtId="0" fontId="70" fillId="0" borderId="0" applyNumberFormat="0" applyFill="0" applyBorder="0" applyAlignment="0" applyProtection="0"/>
    <xf numFmtId="0" fontId="2" fillId="48" borderId="0" applyNumberFormat="0" applyBorder="0" applyAlignment="0" applyProtection="0"/>
    <xf numFmtId="0" fontId="2" fillId="51" borderId="0" applyNumberFormat="0" applyBorder="0" applyAlignment="0" applyProtection="0"/>
    <xf numFmtId="0" fontId="78" fillId="89" borderId="107" applyNumberFormat="0" applyFont="0" applyAlignment="0" applyProtection="0"/>
    <xf numFmtId="0" fontId="2" fillId="56" borderId="0" applyNumberFormat="0" applyBorder="0" applyAlignment="0" applyProtection="0"/>
    <xf numFmtId="0" fontId="34" fillId="0" borderId="124">
      <alignment horizontal="right" vertical="center"/>
    </xf>
    <xf numFmtId="4" fontId="34" fillId="16" borderId="108"/>
    <xf numFmtId="0" fontId="96" fillId="73" borderId="105" applyNumberFormat="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4" fontId="30" fillId="9" borderId="108">
      <alignment horizontal="right" vertical="center"/>
    </xf>
    <xf numFmtId="4" fontId="30" fillId="14" borderId="116">
      <alignment horizontal="right" vertical="center"/>
    </xf>
    <xf numFmtId="0" fontId="100" fillId="86" borderId="104" applyNumberFormat="0" applyAlignment="0" applyProtection="0"/>
    <xf numFmtId="0" fontId="83" fillId="86" borderId="105" applyNumberFormat="0" applyAlignment="0" applyProtection="0"/>
    <xf numFmtId="4" fontId="34" fillId="16" borderId="108"/>
    <xf numFmtId="49" fontId="34" fillId="0" borderId="109" applyNumberFormat="0" applyFont="0" applyFill="0" applyBorder="0" applyProtection="0">
      <alignment horizontal="left" vertical="center" indent="5"/>
    </xf>
    <xf numFmtId="0" fontId="34" fillId="0" borderId="108" applyNumberFormat="0" applyFill="0" applyAlignment="0" applyProtection="0"/>
    <xf numFmtId="0" fontId="34" fillId="0" borderId="108">
      <alignment horizontal="right" vertical="center"/>
    </xf>
    <xf numFmtId="0" fontId="81" fillId="86" borderId="104" applyNumberFormat="0" applyAlignment="0" applyProtection="0"/>
    <xf numFmtId="0" fontId="103" fillId="0" borderId="106" applyNumberFormat="0" applyFill="0" applyAlignment="0" applyProtection="0"/>
    <xf numFmtId="0" fontId="69" fillId="46" borderId="56" applyNumberFormat="0" applyAlignment="0" applyProtection="0"/>
    <xf numFmtId="4" fontId="30" fillId="14" borderId="109">
      <alignment horizontal="right" vertical="center"/>
    </xf>
    <xf numFmtId="0" fontId="2" fillId="54" borderId="0" applyNumberFormat="0" applyBorder="0" applyAlignment="0" applyProtection="0"/>
    <xf numFmtId="0" fontId="72" fillId="52" borderId="0" applyNumberFormat="0" applyBorder="0" applyAlignment="0" applyProtection="0"/>
    <xf numFmtId="49" fontId="32" fillId="0" borderId="108" applyNumberFormat="0" applyFill="0" applyBorder="0" applyProtection="0">
      <alignment horizontal="left" vertical="center"/>
    </xf>
    <xf numFmtId="0" fontId="34" fillId="14" borderId="119">
      <alignment horizontal="left" vertical="center" wrapText="1" indent="2"/>
    </xf>
    <xf numFmtId="4" fontId="74" fillId="9" borderId="124">
      <alignment horizontal="right" vertical="center"/>
    </xf>
    <xf numFmtId="0" fontId="78" fillId="89" borderId="107" applyNumberFormat="0" applyFont="0" applyAlignment="0" applyProtection="0"/>
    <xf numFmtId="0" fontId="2" fillId="60" borderId="0" applyNumberFormat="0" applyBorder="0" applyAlignment="0" applyProtection="0"/>
    <xf numFmtId="0" fontId="35" fillId="89" borderId="107" applyNumberFormat="0" applyFont="0" applyAlignment="0" applyProtection="0"/>
    <xf numFmtId="0" fontId="84" fillId="86" borderId="105" applyNumberFormat="0" applyAlignment="0" applyProtection="0"/>
    <xf numFmtId="0" fontId="30" fillId="14" borderId="116">
      <alignment horizontal="right" vertical="center"/>
    </xf>
    <xf numFmtId="4" fontId="30" fillId="14" borderId="108">
      <alignment horizontal="right" vertical="center"/>
    </xf>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103" fillId="0" borderId="106" applyNumberFormat="0" applyFill="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4" fontId="30" fillId="14" borderId="12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34" fillId="14" borderId="111">
      <alignment horizontal="left" vertical="center" wrapText="1" indent="2"/>
    </xf>
    <xf numFmtId="0" fontId="78" fillId="89" borderId="107" applyNumberFormat="0" applyFont="0" applyAlignment="0" applyProtection="0"/>
    <xf numFmtId="0" fontId="103" fillId="0" borderId="106" applyNumberFormat="0" applyFill="0" applyAlignment="0" applyProtection="0"/>
    <xf numFmtId="0" fontId="30" fillId="14" borderId="108">
      <alignment horizontal="right" vertical="center"/>
    </xf>
    <xf numFmtId="0" fontId="30" fillId="14" borderId="116">
      <alignment horizontal="right" vertical="center"/>
    </xf>
    <xf numFmtId="4" fontId="34" fillId="16" borderId="108"/>
    <xf numFmtId="0" fontId="34" fillId="0" borderId="124" applyNumberFormat="0" applyFill="0" applyAlignment="0" applyProtection="0"/>
    <xf numFmtId="0" fontId="74" fillId="9" borderId="108">
      <alignment horizontal="right" vertical="center"/>
    </xf>
    <xf numFmtId="0" fontId="2" fillId="60" borderId="0" applyNumberFormat="0" applyBorder="0" applyAlignment="0" applyProtection="0"/>
    <xf numFmtId="0" fontId="88" fillId="0" borderId="106" applyNumberFormat="0" applyFill="0" applyAlignment="0" applyProtection="0"/>
    <xf numFmtId="4" fontId="30" fillId="14" borderId="108">
      <alignment horizontal="right" vertical="center"/>
    </xf>
    <xf numFmtId="4" fontId="30" fillId="14" borderId="118">
      <alignment horizontal="right" vertical="center"/>
    </xf>
    <xf numFmtId="0" fontId="81" fillId="86" borderId="104" applyNumberFormat="0" applyAlignment="0" applyProtection="0"/>
    <xf numFmtId="4" fontId="34" fillId="16" borderId="116"/>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2" fillId="57" borderId="0" applyNumberFormat="0" applyBorder="0" applyAlignment="0" applyProtection="0"/>
    <xf numFmtId="0" fontId="2" fillId="54" borderId="0" applyNumberFormat="0" applyBorder="0" applyAlignment="0" applyProtection="0"/>
    <xf numFmtId="49" fontId="32" fillId="0" borderId="124" applyNumberFormat="0" applyFill="0" applyBorder="0" applyProtection="0">
      <alignment horizontal="left" vertical="center"/>
    </xf>
    <xf numFmtId="0" fontId="2" fillId="51" borderId="0" applyNumberFormat="0" applyBorder="0" applyAlignment="0" applyProtection="0"/>
    <xf numFmtId="0" fontId="2" fillId="48" borderId="0" applyNumberFormat="0" applyBorder="0" applyAlignment="0" applyProtection="0"/>
    <xf numFmtId="0" fontId="74" fillId="9" borderId="108">
      <alignment horizontal="right" vertical="center"/>
    </xf>
    <xf numFmtId="0" fontId="34" fillId="0" borderId="108">
      <alignment horizontal="right" vertical="center"/>
    </xf>
    <xf numFmtId="4" fontId="30" fillId="14" borderId="110">
      <alignment horizontal="right" vertical="center"/>
    </xf>
    <xf numFmtId="0" fontId="72" fillId="55" borderId="0" applyNumberFormat="0" applyBorder="0" applyAlignment="0" applyProtection="0"/>
    <xf numFmtId="0" fontId="88" fillId="0" borderId="106" applyNumberFormat="0" applyFill="0" applyAlignment="0" applyProtection="0"/>
    <xf numFmtId="0" fontId="34" fillId="16" borderId="108"/>
    <xf numFmtId="0" fontId="78" fillId="89" borderId="107" applyNumberFormat="0" applyFont="0" applyAlignment="0" applyProtection="0"/>
    <xf numFmtId="4" fontId="74" fillId="9" borderId="108">
      <alignment horizontal="right" vertical="center"/>
    </xf>
    <xf numFmtId="0" fontId="34" fillId="0" borderId="111">
      <alignment horizontal="left" vertical="center" wrapText="1" indent="2"/>
    </xf>
    <xf numFmtId="0" fontId="74" fillId="9" borderId="108">
      <alignment horizontal="right" vertical="center"/>
    </xf>
    <xf numFmtId="4" fontId="34" fillId="0" borderId="108">
      <alignment horizontal="right" vertical="center"/>
    </xf>
    <xf numFmtId="0" fontId="34" fillId="0" borderId="111">
      <alignment horizontal="left" vertical="center" wrapText="1" indent="2"/>
    </xf>
    <xf numFmtId="0" fontId="84" fillId="86" borderId="105" applyNumberFormat="0" applyAlignment="0" applyProtection="0"/>
    <xf numFmtId="0" fontId="72" fillId="49" borderId="0" applyNumberFormat="0" applyBorder="0" applyAlignment="0" applyProtection="0"/>
    <xf numFmtId="4" fontId="74" fillId="9" borderId="108">
      <alignment horizontal="right" vertical="center"/>
    </xf>
    <xf numFmtId="0" fontId="34" fillId="0" borderId="111">
      <alignment horizontal="left" vertical="center" wrapText="1" indent="2"/>
    </xf>
    <xf numFmtId="0" fontId="100" fillId="86" borderId="104" applyNumberFormat="0" applyAlignment="0" applyProtection="0"/>
    <xf numFmtId="4" fontId="34" fillId="0" borderId="108" applyFill="0" applyBorder="0" applyProtection="0">
      <alignment horizontal="right" vertical="center"/>
    </xf>
    <xf numFmtId="0" fontId="35" fillId="89" borderId="107" applyNumberFormat="0" applyFont="0" applyAlignment="0" applyProtection="0"/>
    <xf numFmtId="4" fontId="34" fillId="16" borderId="108"/>
    <xf numFmtId="0" fontId="30" fillId="14" borderId="125">
      <alignment horizontal="right" vertical="center"/>
    </xf>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8">
      <alignment horizontal="right" vertical="center"/>
    </xf>
    <xf numFmtId="4" fontId="30" fillId="14" borderId="116">
      <alignment horizontal="right" vertical="center"/>
    </xf>
    <xf numFmtId="49" fontId="34" fillId="0" borderId="109" applyNumberFormat="0" applyFont="0" applyFill="0" applyBorder="0" applyProtection="0">
      <alignment horizontal="left" vertical="center" indent="5"/>
    </xf>
    <xf numFmtId="0" fontId="84" fillId="86" borderId="105" applyNumberFormat="0" applyAlignment="0" applyProtection="0"/>
    <xf numFmtId="0" fontId="84" fillId="86" borderId="105" applyNumberFormat="0" applyAlignment="0" applyProtection="0"/>
    <xf numFmtId="0" fontId="74" fillId="9" borderId="108">
      <alignment horizontal="right" vertical="center"/>
    </xf>
    <xf numFmtId="0" fontId="30" fillId="9" borderId="108">
      <alignment horizontal="right" vertical="center"/>
    </xf>
    <xf numFmtId="0" fontId="34" fillId="0" borderId="127">
      <alignment horizontal="left" vertical="center" wrapText="1" indent="2"/>
    </xf>
    <xf numFmtId="4" fontId="30" fillId="14" borderId="117">
      <alignment horizontal="right" vertical="center"/>
    </xf>
    <xf numFmtId="4" fontId="30" fillId="14" borderId="118">
      <alignment horizontal="right" vertical="center"/>
    </xf>
    <xf numFmtId="0" fontId="34" fillId="9" borderId="109">
      <alignment horizontal="left" vertical="center"/>
    </xf>
    <xf numFmtId="0" fontId="88" fillId="0" borderId="114" applyNumberFormat="0" applyFill="0" applyAlignment="0" applyProtection="0"/>
    <xf numFmtId="0" fontId="78" fillId="89" borderId="107" applyNumberFormat="0" applyFont="0" applyAlignment="0" applyProtection="0"/>
    <xf numFmtId="0" fontId="96" fillId="73" borderId="113" applyNumberFormat="0" applyAlignment="0" applyProtection="0"/>
    <xf numFmtId="0" fontId="88" fillId="0" borderId="106" applyNumberFormat="0" applyFill="0" applyAlignment="0" applyProtection="0"/>
    <xf numFmtId="0" fontId="83" fillId="86" borderId="105" applyNumberFormat="0" applyAlignment="0" applyProtection="0"/>
    <xf numFmtId="0" fontId="34" fillId="14" borderId="111">
      <alignment horizontal="left" vertical="center" wrapText="1" indent="2"/>
    </xf>
    <xf numFmtId="0" fontId="34" fillId="9" borderId="109">
      <alignment horizontal="left" vertical="center"/>
    </xf>
    <xf numFmtId="0" fontId="103" fillId="0" borderId="106" applyNumberFormat="0" applyFill="0" applyAlignment="0" applyProtection="0"/>
    <xf numFmtId="0" fontId="83" fillId="86" borderId="113" applyNumberFormat="0" applyAlignment="0" applyProtection="0"/>
    <xf numFmtId="4" fontId="34" fillId="0" borderId="108">
      <alignment horizontal="right" vertical="center"/>
    </xf>
    <xf numFmtId="0" fontId="34" fillId="0" borderId="108" applyNumberFormat="0" applyFill="0" applyAlignment="0" applyProtection="0"/>
    <xf numFmtId="0" fontId="88" fillId="0" borderId="114" applyNumberFormat="0" applyFill="0" applyAlignment="0" applyProtection="0"/>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103" fillId="0" borderId="106" applyNumberFormat="0" applyFill="0" applyAlignment="0" applyProtection="0"/>
    <xf numFmtId="49" fontId="34" fillId="0" borderId="109" applyNumberFormat="0" applyFont="0" applyFill="0" applyBorder="0" applyProtection="0">
      <alignment horizontal="left" vertical="center" indent="5"/>
    </xf>
    <xf numFmtId="175" fontId="34" fillId="90" borderId="108" applyNumberFormat="0" applyFont="0" applyBorder="0" applyAlignment="0" applyProtection="0">
      <alignment horizontal="right" vertical="center"/>
    </xf>
    <xf numFmtId="4" fontId="34" fillId="16" borderId="108"/>
    <xf numFmtId="0" fontId="34" fillId="0" borderId="108" applyNumberFormat="0" applyFill="0" applyAlignment="0" applyProtection="0"/>
    <xf numFmtId="4" fontId="34" fillId="16" borderId="108"/>
    <xf numFmtId="0" fontId="74" fillId="9" borderId="116">
      <alignment horizontal="right" vertical="center"/>
    </xf>
    <xf numFmtId="0" fontId="87" fillId="73" borderId="105" applyNumberFormat="0" applyAlignment="0" applyProtection="0"/>
    <xf numFmtId="0" fontId="2" fillId="53" borderId="0" applyNumberFormat="0" applyBorder="0" applyAlignment="0" applyProtection="0"/>
    <xf numFmtId="4" fontId="30" fillId="14" borderId="124">
      <alignment horizontal="right" vertical="center"/>
    </xf>
    <xf numFmtId="49" fontId="34" fillId="0" borderId="108" applyNumberFormat="0" applyFont="0" applyFill="0" applyBorder="0" applyProtection="0">
      <alignment horizontal="left" vertical="center" indent="2"/>
    </xf>
    <xf numFmtId="4" fontId="30" fillId="14" borderId="116">
      <alignment horizontal="right" vertical="center"/>
    </xf>
    <xf numFmtId="0" fontId="30" fillId="9" borderId="108">
      <alignment horizontal="right" vertical="center"/>
    </xf>
    <xf numFmtId="4" fontId="30" fillId="14" borderId="110">
      <alignment horizontal="right" vertical="center"/>
    </xf>
    <xf numFmtId="0" fontId="30" fillId="14" borderId="108">
      <alignment horizontal="right" vertical="center"/>
    </xf>
    <xf numFmtId="0" fontId="34" fillId="0" borderId="108">
      <alignment horizontal="right" vertical="center"/>
    </xf>
    <xf numFmtId="0" fontId="88" fillId="0" borderId="122" applyNumberFormat="0" applyFill="0" applyAlignment="0" applyProtection="0"/>
    <xf numFmtId="4" fontId="30" fillId="14" borderId="110">
      <alignment horizontal="right" vertical="center"/>
    </xf>
    <xf numFmtId="0" fontId="84" fillId="86" borderId="105" applyNumberFormat="0" applyAlignment="0" applyProtection="0"/>
    <xf numFmtId="4" fontId="34" fillId="16" borderId="124"/>
    <xf numFmtId="4" fontId="30" fillId="14" borderId="116">
      <alignment horizontal="right" vertical="center"/>
    </xf>
    <xf numFmtId="0" fontId="88" fillId="0" borderId="106" applyNumberFormat="0" applyFill="0" applyAlignment="0" applyProtection="0"/>
    <xf numFmtId="0" fontId="103" fillId="0" borderId="106" applyNumberFormat="0" applyFill="0" applyAlignment="0" applyProtection="0"/>
    <xf numFmtId="4" fontId="34" fillId="16" borderId="108"/>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87" fillId="73" borderId="105" applyNumberFormat="0" applyAlignment="0" applyProtection="0"/>
    <xf numFmtId="0" fontId="78" fillId="89" borderId="107" applyNumberFormat="0" applyFont="0" applyAlignment="0" applyProtection="0"/>
    <xf numFmtId="175" fontId="34" fillId="90" borderId="108" applyNumberFormat="0" applyFont="0" applyBorder="0" applyAlignment="0" applyProtection="0">
      <alignment horizontal="right" vertical="center"/>
    </xf>
    <xf numFmtId="0" fontId="81" fillId="86" borderId="104" applyNumberFormat="0" applyAlignment="0" applyProtection="0"/>
    <xf numFmtId="0" fontId="34" fillId="16" borderId="108"/>
    <xf numFmtId="0" fontId="103" fillId="0" borderId="106" applyNumberFormat="0" applyFill="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0" fontId="87" fillId="73"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6" borderId="0" applyNumberFormat="0" applyBorder="0" applyAlignment="0" applyProtection="0"/>
    <xf numFmtId="0" fontId="84" fillId="86" borderId="113" applyNumberFormat="0" applyAlignment="0" applyProtection="0"/>
    <xf numFmtId="0" fontId="84" fillId="86" borderId="113" applyNumberFormat="0" applyAlignment="0" applyProtection="0"/>
    <xf numFmtId="0" fontId="103" fillId="0" borderId="122" applyNumberFormat="0" applyFill="0" applyAlignment="0" applyProtection="0"/>
    <xf numFmtId="4" fontId="30" fillId="14" borderId="108">
      <alignment horizontal="right" vertical="center"/>
    </xf>
    <xf numFmtId="0" fontId="34" fillId="14" borderId="119">
      <alignment horizontal="left" vertical="center" wrapText="1" indent="2"/>
    </xf>
    <xf numFmtId="0" fontId="30" fillId="9" borderId="124">
      <alignment horizontal="right" vertical="center"/>
    </xf>
    <xf numFmtId="4" fontId="30" fillId="9" borderId="116">
      <alignment horizontal="right" vertical="center"/>
    </xf>
    <xf numFmtId="0" fontId="103"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81" fillId="86" borderId="104" applyNumberFormat="0" applyAlignment="0" applyProtection="0"/>
    <xf numFmtId="0" fontId="103" fillId="0" borderId="122" applyNumberFormat="0" applyFill="0" applyAlignment="0" applyProtection="0"/>
    <xf numFmtId="0" fontId="34" fillId="0" borderId="116" applyNumberFormat="0" applyFill="0" applyAlignment="0" applyProtection="0"/>
    <xf numFmtId="0" fontId="71" fillId="0" borderId="0" applyNumberFormat="0" applyFill="0" applyBorder="0" applyAlignment="0" applyProtection="0"/>
    <xf numFmtId="0" fontId="84" fillId="86" borderId="105" applyNumberFormat="0" applyAlignment="0" applyProtection="0"/>
    <xf numFmtId="0" fontId="2" fillId="62" borderId="0" applyNumberFormat="0" applyBorder="0" applyAlignment="0" applyProtection="0"/>
    <xf numFmtId="4" fontId="34" fillId="0" borderId="108">
      <alignment horizontal="right" vertical="center"/>
    </xf>
    <xf numFmtId="0" fontId="83"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21" applyNumberFormat="0" applyAlignment="0" applyProtection="0"/>
    <xf numFmtId="0" fontId="2" fillId="56" borderId="0" applyNumberFormat="0" applyBorder="0" applyAlignment="0" applyProtection="0"/>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74" fillId="9" borderId="108">
      <alignment horizontal="right" vertical="center"/>
    </xf>
    <xf numFmtId="4" fontId="34" fillId="0" borderId="108" applyFill="0" applyBorder="0" applyProtection="0">
      <alignment horizontal="right" vertical="center"/>
    </xf>
    <xf numFmtId="0" fontId="74" fillId="9" borderId="108">
      <alignment horizontal="right" vertical="center"/>
    </xf>
    <xf numFmtId="0" fontId="84" fillId="86" borderId="105" applyNumberFormat="0" applyAlignment="0" applyProtection="0"/>
    <xf numFmtId="4" fontId="74" fillId="9" borderId="108">
      <alignment horizontal="right" vertical="center"/>
    </xf>
    <xf numFmtId="0" fontId="78" fillId="89" borderId="115" applyNumberFormat="0" applyFont="0" applyAlignment="0" applyProtection="0"/>
    <xf numFmtId="0" fontId="34" fillId="0" borderId="116" applyNumberFormat="0" applyFill="0" applyAlignment="0" applyProtection="0"/>
    <xf numFmtId="0" fontId="84" fillId="86" borderId="105" applyNumberFormat="0" applyAlignment="0" applyProtection="0"/>
    <xf numFmtId="0" fontId="88" fillId="0" borderId="122" applyNumberFormat="0" applyFill="0" applyAlignment="0" applyProtection="0"/>
    <xf numFmtId="0" fontId="96" fillId="73" borderId="105" applyNumberFormat="0" applyAlignment="0" applyProtection="0"/>
    <xf numFmtId="4" fontId="74" fillId="9" borderId="108">
      <alignment horizontal="right" vertical="center"/>
    </xf>
    <xf numFmtId="0" fontId="78" fillId="89" borderId="107" applyNumberFormat="0" applyFont="0" applyAlignment="0" applyProtection="0"/>
    <xf numFmtId="4" fontId="74" fillId="9" borderId="108">
      <alignment horizontal="right" vertical="center"/>
    </xf>
    <xf numFmtId="0" fontId="100" fillId="86" borderId="104" applyNumberFormat="0" applyAlignment="0" applyProtection="0"/>
    <xf numFmtId="0" fontId="72" fillId="61" borderId="0" applyNumberFormat="0" applyBorder="0" applyAlignment="0" applyProtection="0"/>
    <xf numFmtId="0" fontId="81" fillId="86" borderId="104" applyNumberFormat="0" applyAlignment="0" applyProtection="0"/>
    <xf numFmtId="0" fontId="2" fillId="59" borderId="0" applyNumberFormat="0" applyBorder="0" applyAlignment="0" applyProtection="0"/>
    <xf numFmtId="0" fontId="78" fillId="89" borderId="107" applyNumberFormat="0" applyFont="0" applyAlignment="0" applyProtection="0"/>
    <xf numFmtId="4" fontId="34" fillId="0" borderId="108" applyFill="0" applyBorder="0" applyProtection="0">
      <alignment horizontal="right" vertical="center"/>
    </xf>
    <xf numFmtId="0" fontId="34" fillId="0" borderId="116" applyNumberFormat="0" applyFill="0" applyAlignment="0" applyProtection="0"/>
    <xf numFmtId="0" fontId="81" fillId="86" borderId="104" applyNumberFormat="0" applyAlignment="0" applyProtection="0"/>
    <xf numFmtId="0" fontId="84" fillId="86" borderId="105" applyNumberFormat="0" applyAlignment="0" applyProtection="0"/>
    <xf numFmtId="4" fontId="30" fillId="14" borderId="110">
      <alignment horizontal="righ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4" fontId="34" fillId="16" borderId="108"/>
    <xf numFmtId="0" fontId="2" fillId="57" borderId="0" applyNumberFormat="0" applyBorder="0" applyAlignment="0" applyProtection="0"/>
    <xf numFmtId="0" fontId="34" fillId="9" borderId="109">
      <alignment horizontal="left" vertical="center"/>
    </xf>
    <xf numFmtId="0" fontId="84" fillId="86" borderId="105" applyNumberFormat="0" applyAlignment="0" applyProtection="0"/>
    <xf numFmtId="0" fontId="100" fillId="86" borderId="104" applyNumberFormat="0" applyAlignment="0" applyProtection="0"/>
    <xf numFmtId="0" fontId="96" fillId="73" borderId="105" applyNumberFormat="0" applyAlignment="0" applyProtection="0"/>
    <xf numFmtId="4" fontId="30" fillId="14" borderId="108">
      <alignment horizontal="right" vertical="center"/>
    </xf>
    <xf numFmtId="0" fontId="100" fillId="86" borderId="104" applyNumberFormat="0" applyAlignment="0" applyProtection="0"/>
    <xf numFmtId="0" fontId="84" fillId="86" borderId="105" applyNumberFormat="0" applyAlignment="0" applyProtection="0"/>
    <xf numFmtId="0" fontId="30" fillId="14" borderId="109">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0" fontId="30" fillId="9" borderId="108">
      <alignment horizontal="right" vertical="center"/>
    </xf>
    <xf numFmtId="0" fontId="72" fillId="52" borderId="0" applyNumberFormat="0" applyBorder="0" applyAlignment="0" applyProtection="0"/>
    <xf numFmtId="0" fontId="34" fillId="14" borderId="119">
      <alignment horizontal="left" vertical="center" wrapText="1" indent="2"/>
    </xf>
    <xf numFmtId="0" fontId="88" fillId="0" borderId="114" applyNumberFormat="0" applyFill="0" applyAlignment="0" applyProtection="0"/>
    <xf numFmtId="0" fontId="88" fillId="0" borderId="106" applyNumberFormat="0" applyFill="0" applyAlignment="0" applyProtection="0"/>
    <xf numFmtId="0" fontId="30" fillId="14" borderId="108">
      <alignment horizontal="right" vertical="center"/>
    </xf>
    <xf numFmtId="0" fontId="34" fillId="0" borderId="111">
      <alignment horizontal="left" vertical="center" wrapText="1" indent="2"/>
    </xf>
    <xf numFmtId="4" fontId="34" fillId="16" borderId="124"/>
    <xf numFmtId="0" fontId="34" fillId="0" borderId="108" applyNumberFormat="0" applyFill="0" applyAlignment="0" applyProtection="0"/>
    <xf numFmtId="0" fontId="34" fillId="0" borderId="116">
      <alignment horizontal="right" vertical="center"/>
    </xf>
    <xf numFmtId="0" fontId="84" fillId="86" borderId="105" applyNumberFormat="0" applyAlignment="0" applyProtection="0"/>
    <xf numFmtId="4" fontId="30" fillId="9" borderId="108">
      <alignment horizontal="right" vertical="center"/>
    </xf>
    <xf numFmtId="49" fontId="32" fillId="0" borderId="108" applyNumberFormat="0" applyFill="0" applyBorder="0" applyProtection="0">
      <alignment horizontal="left" vertical="center"/>
    </xf>
    <xf numFmtId="0" fontId="84" fillId="86" borderId="105" applyNumberFormat="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4" fontId="74" fillId="9" borderId="108">
      <alignment horizontal="right" vertical="center"/>
    </xf>
    <xf numFmtId="4" fontId="34" fillId="16" borderId="108"/>
    <xf numFmtId="0" fontId="87" fillId="73" borderId="105" applyNumberFormat="0" applyAlignment="0" applyProtection="0"/>
    <xf numFmtId="0" fontId="71" fillId="0" borderId="0" applyNumberFormat="0" applyFill="0" applyBorder="0" applyAlignment="0" applyProtection="0"/>
    <xf numFmtId="0" fontId="96" fillId="73" borderId="105" applyNumberFormat="0" applyAlignment="0" applyProtection="0"/>
    <xf numFmtId="0" fontId="81" fillId="86" borderId="104" applyNumberFormat="0" applyAlignment="0" applyProtection="0"/>
    <xf numFmtId="0" fontId="72" fillId="49" borderId="0" applyNumberFormat="0" applyBorder="0" applyAlignment="0" applyProtection="0"/>
    <xf numFmtId="4" fontId="34" fillId="0" borderId="108" applyFill="0" applyBorder="0" applyProtection="0">
      <alignment horizontal="right" vertical="center"/>
    </xf>
    <xf numFmtId="0" fontId="30" fillId="14" borderId="108">
      <alignment horizontal="right" vertical="center"/>
    </xf>
    <xf numFmtId="0" fontId="72" fillId="64" borderId="0" applyNumberFormat="0" applyBorder="0" applyAlignment="0" applyProtection="0"/>
    <xf numFmtId="4" fontId="34" fillId="16" borderId="108"/>
    <xf numFmtId="0" fontId="34" fillId="0" borderId="108" applyNumberFormat="0" applyFill="0" applyAlignment="0" applyProtection="0"/>
    <xf numFmtId="0" fontId="34" fillId="14" borderId="111">
      <alignment horizontal="left" vertical="center" wrapText="1" indent="2"/>
    </xf>
    <xf numFmtId="4" fontId="30" fillId="14" borderId="109">
      <alignment horizontal="right" vertical="center"/>
    </xf>
    <xf numFmtId="0" fontId="84" fillId="86" borderId="105" applyNumberFormat="0" applyAlignment="0" applyProtection="0"/>
    <xf numFmtId="4" fontId="30" fillId="14" borderId="118">
      <alignment horizontal="right" vertical="center"/>
    </xf>
    <xf numFmtId="0" fontId="103" fillId="0" borderId="114" applyNumberFormat="0" applyFill="0" applyAlignment="0" applyProtection="0"/>
    <xf numFmtId="0" fontId="96" fillId="73" borderId="121" applyNumberFormat="0" applyAlignment="0" applyProtection="0"/>
    <xf numFmtId="0" fontId="103" fillId="0" borderId="106" applyNumberFormat="0" applyFill="0" applyAlignment="0" applyProtection="0"/>
    <xf numFmtId="49" fontId="34" fillId="0" borderId="117" applyNumberFormat="0" applyFont="0" applyFill="0" applyBorder="0" applyProtection="0">
      <alignment horizontal="left" vertical="center" indent="5"/>
    </xf>
    <xf numFmtId="0" fontId="78" fillId="89" borderId="107" applyNumberFormat="0" applyFon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2" fillId="50" borderId="0" applyNumberFormat="0" applyBorder="0" applyAlignment="0" applyProtection="0"/>
    <xf numFmtId="0" fontId="34" fillId="14" borderId="111">
      <alignment horizontal="left" vertical="center" wrapText="1" indent="2"/>
    </xf>
    <xf numFmtId="0" fontId="72" fillId="49" borderId="0" applyNumberFormat="0" applyBorder="0" applyAlignment="0" applyProtection="0"/>
    <xf numFmtId="0" fontId="103" fillId="0" borderId="106" applyNumberFormat="0" applyFill="0" applyAlignment="0" applyProtection="0"/>
    <xf numFmtId="4" fontId="30" fillId="14" borderId="108">
      <alignment horizontal="right" vertical="center"/>
    </xf>
    <xf numFmtId="4" fontId="34" fillId="16" borderId="116"/>
    <xf numFmtId="0" fontId="100" fillId="86" borderId="104" applyNumberFormat="0" applyAlignment="0" applyProtection="0"/>
    <xf numFmtId="0" fontId="34" fillId="16" borderId="108"/>
    <xf numFmtId="0" fontId="103" fillId="0" borderId="106" applyNumberFormat="0" applyFill="0" applyAlignment="0" applyProtection="0"/>
    <xf numFmtId="0" fontId="72" fillId="61" borderId="0" applyNumberFormat="0" applyBorder="0" applyAlignment="0" applyProtection="0"/>
    <xf numFmtId="0" fontId="72" fillId="58" borderId="0" applyNumberFormat="0" applyBorder="0" applyAlignment="0" applyProtection="0"/>
    <xf numFmtId="0" fontId="81" fillId="86" borderId="104" applyNumberFormat="0" applyAlignment="0" applyProtection="0"/>
    <xf numFmtId="4" fontId="34" fillId="0" borderId="108" applyFill="0" applyBorder="0" applyProtection="0">
      <alignment horizontal="right" vertical="center"/>
    </xf>
    <xf numFmtId="4" fontId="30" fillId="9" borderId="108">
      <alignment horizontal="right" vertical="center"/>
    </xf>
    <xf numFmtId="0" fontId="78" fillId="89" borderId="107" applyNumberFormat="0" applyFont="0" applyAlignment="0" applyProtection="0"/>
    <xf numFmtId="0" fontId="78" fillId="89" borderId="107" applyNumberFormat="0" applyFont="0" applyAlignment="0" applyProtection="0"/>
    <xf numFmtId="0" fontId="34" fillId="16" borderId="108"/>
    <xf numFmtId="0" fontId="87" fillId="73" borderId="105" applyNumberFormat="0" applyAlignment="0" applyProtection="0"/>
    <xf numFmtId="0" fontId="84" fillId="86" borderId="105" applyNumberFormat="0" applyAlignment="0" applyProtection="0"/>
    <xf numFmtId="0" fontId="30" fillId="9" borderId="108">
      <alignment horizontal="right" vertical="center"/>
    </xf>
    <xf numFmtId="0" fontId="2" fillId="63" borderId="0" applyNumberFormat="0" applyBorder="0" applyAlignment="0" applyProtection="0"/>
    <xf numFmtId="4" fontId="30" fillId="14" borderId="108">
      <alignment horizontal="right" vertical="center"/>
    </xf>
    <xf numFmtId="4" fontId="30" fillId="14" borderId="108">
      <alignment horizontal="right" vertical="center"/>
    </xf>
    <xf numFmtId="0" fontId="34" fillId="14" borderId="111">
      <alignment horizontal="left" vertical="center" wrapText="1" indent="2"/>
    </xf>
    <xf numFmtId="0" fontId="83" fillId="86" borderId="105" applyNumberFormat="0" applyAlignment="0" applyProtection="0"/>
    <xf numFmtId="0" fontId="84" fillId="86"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4" borderId="111">
      <alignment horizontal="left" vertical="center" wrapText="1" indent="2"/>
    </xf>
    <xf numFmtId="0" fontId="87" fillId="73" borderId="105" applyNumberFormat="0" applyAlignment="0" applyProtection="0"/>
    <xf numFmtId="0" fontId="34" fillId="0" borderId="108">
      <alignment horizontal="right" vertical="center"/>
    </xf>
    <xf numFmtId="0" fontId="96" fillId="73" borderId="121" applyNumberFormat="0" applyAlignment="0" applyProtection="0"/>
    <xf numFmtId="0" fontId="68" fillId="46" borderId="57" applyNumberFormat="0" applyAlignment="0" applyProtection="0"/>
    <xf numFmtId="0" fontId="96" fillId="73" borderId="105" applyNumberFormat="0" applyAlignment="0" applyProtection="0"/>
    <xf numFmtId="0" fontId="30" fillId="14" borderId="116">
      <alignment horizontal="right" vertical="center"/>
    </xf>
    <xf numFmtId="4" fontId="30" fillId="9" borderId="116">
      <alignment horizontal="right" vertical="center"/>
    </xf>
    <xf numFmtId="4" fontId="30" fillId="14" borderId="108">
      <alignment horizontal="right" vertical="center"/>
    </xf>
    <xf numFmtId="0" fontId="34" fillId="16" borderId="108"/>
    <xf numFmtId="0" fontId="81" fillId="86" borderId="104" applyNumberFormat="0" applyAlignment="0" applyProtection="0"/>
    <xf numFmtId="0" fontId="72" fillId="58" borderId="0" applyNumberFormat="0" applyBorder="0" applyAlignment="0" applyProtection="0"/>
    <xf numFmtId="4" fontId="30" fillId="14" borderId="108">
      <alignment horizontal="right" vertical="center"/>
    </xf>
    <xf numFmtId="0" fontId="34" fillId="16" borderId="124"/>
    <xf numFmtId="4" fontId="34" fillId="0" borderId="116" applyFill="0" applyBorder="0" applyProtection="0">
      <alignment horizontal="right" vertical="center"/>
    </xf>
    <xf numFmtId="0" fontId="2" fillId="47" borderId="0" applyNumberFormat="0" applyBorder="0" applyAlignment="0" applyProtection="0"/>
    <xf numFmtId="0" fontId="100" fillId="86" borderId="112" applyNumberFormat="0" applyAlignment="0" applyProtection="0"/>
    <xf numFmtId="0" fontId="84" fillId="86" borderId="105" applyNumberFormat="0" applyAlignment="0" applyProtection="0"/>
    <xf numFmtId="0" fontId="34" fillId="0" borderId="116" applyNumberFormat="0" applyFill="0" applyAlignment="0" applyProtection="0"/>
    <xf numFmtId="0" fontId="34" fillId="14" borderId="111">
      <alignment horizontal="left" vertical="center" wrapText="1" indent="2"/>
    </xf>
    <xf numFmtId="0" fontId="34" fillId="14" borderId="111">
      <alignment horizontal="left" vertical="center" wrapText="1" indent="2"/>
    </xf>
    <xf numFmtId="4" fontId="34" fillId="0" borderId="108">
      <alignment horizontal="right" vertical="center"/>
    </xf>
    <xf numFmtId="0" fontId="100" fillId="86" borderId="104" applyNumberFormat="0" applyAlignment="0" applyProtection="0"/>
    <xf numFmtId="0" fontId="2" fillId="48" borderId="0" applyNumberFormat="0" applyBorder="0" applyAlignment="0" applyProtection="0"/>
    <xf numFmtId="0" fontId="34" fillId="0" borderId="116">
      <alignment horizontal="right" vertical="center"/>
    </xf>
    <xf numFmtId="0" fontId="83" fillId="86" borderId="105" applyNumberFormat="0" applyAlignment="0" applyProtection="0"/>
    <xf numFmtId="0" fontId="83" fillId="86" borderId="105" applyNumberFormat="0" applyAlignment="0" applyProtection="0"/>
    <xf numFmtId="49" fontId="34" fillId="0" borderId="117" applyNumberFormat="0" applyFont="0" applyFill="0" applyBorder="0" applyProtection="0">
      <alignment horizontal="left" vertical="center" indent="5"/>
    </xf>
    <xf numFmtId="0" fontId="30" fillId="14" borderId="110">
      <alignment horizontal="right" vertical="center"/>
    </xf>
    <xf numFmtId="49" fontId="32" fillId="0" borderId="108" applyNumberFormat="0" applyFill="0" applyBorder="0" applyProtection="0">
      <alignment horizontal="left" vertical="center"/>
    </xf>
    <xf numFmtId="0" fontId="35" fillId="89" borderId="107" applyNumberFormat="0" applyFont="0" applyAlignment="0" applyProtection="0"/>
    <xf numFmtId="0" fontId="71" fillId="0" borderId="0" applyNumberFormat="0" applyFill="0" applyBorder="0" applyAlignment="0" applyProtection="0"/>
    <xf numFmtId="0" fontId="103" fillId="0" borderId="106" applyNumberFormat="0" applyFill="0" applyAlignment="0" applyProtection="0"/>
    <xf numFmtId="0" fontId="96" fillId="73" borderId="105" applyNumberFormat="0" applyAlignment="0" applyProtection="0"/>
    <xf numFmtId="0" fontId="2" fillId="50" borderId="0" applyNumberFormat="0" applyBorder="0" applyAlignment="0" applyProtection="0"/>
    <xf numFmtId="0" fontId="30" fillId="14" borderId="109">
      <alignment horizontal="right" vertical="center"/>
    </xf>
    <xf numFmtId="4" fontId="74" fillId="9" borderId="108">
      <alignment horizontal="right" vertical="center"/>
    </xf>
    <xf numFmtId="0" fontId="30" fillId="14" borderId="109">
      <alignment horizontal="right" vertical="center"/>
    </xf>
    <xf numFmtId="0" fontId="88" fillId="0" borderId="106" applyNumberFormat="0" applyFill="0" applyAlignment="0" applyProtection="0"/>
    <xf numFmtId="0" fontId="78" fillId="89" borderId="107" applyNumberFormat="0" applyFont="0" applyAlignment="0" applyProtection="0"/>
    <xf numFmtId="0" fontId="71" fillId="0" borderId="0" applyNumberFormat="0" applyFill="0" applyBorder="0" applyAlignment="0" applyProtection="0"/>
    <xf numFmtId="0" fontId="87" fillId="73" borderId="121" applyNumberFormat="0" applyAlignment="0" applyProtection="0"/>
    <xf numFmtId="175" fontId="34" fillId="90" borderId="116" applyNumberFormat="0" applyFont="0" applyBorder="0" applyAlignment="0" applyProtection="0">
      <alignment horizontal="right" vertical="center"/>
    </xf>
    <xf numFmtId="0"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4" fillId="0" borderId="108">
      <alignment horizontal="right" vertical="center"/>
    </xf>
    <xf numFmtId="0" fontId="34" fillId="0" borderId="108">
      <alignment horizontal="right" vertical="center"/>
    </xf>
    <xf numFmtId="0" fontId="84" fillId="86" borderId="105" applyNumberFormat="0" applyAlignment="0" applyProtection="0"/>
    <xf numFmtId="0" fontId="84" fillId="86" borderId="121" applyNumberFormat="0" applyAlignment="0" applyProtection="0"/>
    <xf numFmtId="0" fontId="30" fillId="14" borderId="108">
      <alignment horizontal="right" vertical="center"/>
    </xf>
    <xf numFmtId="0" fontId="34" fillId="0" borderId="108">
      <alignment horizontal="right" vertical="center"/>
    </xf>
    <xf numFmtId="0" fontId="34" fillId="0" borderId="124">
      <alignment horizontal="right" vertical="center"/>
    </xf>
    <xf numFmtId="0" fontId="87" fillId="73" borderId="105" applyNumberFormat="0" applyAlignment="0" applyProtection="0"/>
    <xf numFmtId="0" fontId="78" fillId="89" borderId="107" applyNumberFormat="0" applyFont="0" applyAlignment="0" applyProtection="0"/>
    <xf numFmtId="4" fontId="30" fillId="14" borderId="108">
      <alignment horizontal="right" vertical="center"/>
    </xf>
    <xf numFmtId="0" fontId="96" fillId="73" borderId="105" applyNumberFormat="0" applyAlignment="0" applyProtection="0"/>
    <xf numFmtId="0" fontId="100" fillId="86" borderId="104" applyNumberFormat="0" applyAlignment="0" applyProtection="0"/>
    <xf numFmtId="0" fontId="100" fillId="86" borderId="104" applyNumberFormat="0" applyAlignment="0" applyProtection="0"/>
    <xf numFmtId="4" fontId="30" fillId="14" borderId="110">
      <alignment horizontal="right" vertical="center"/>
    </xf>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0" fontId="30" fillId="9" borderId="108">
      <alignment horizontal="right" vertical="center"/>
    </xf>
    <xf numFmtId="0" fontId="103" fillId="0" borderId="106" applyNumberFormat="0" applyFill="0" applyAlignment="0" applyProtection="0"/>
    <xf numFmtId="49" fontId="32" fillId="0" borderId="108" applyNumberFormat="0" applyFill="0" applyBorder="0" applyProtection="0">
      <alignment horizontal="left" vertical="center"/>
    </xf>
    <xf numFmtId="0" fontId="34" fillId="16" borderId="108"/>
    <xf numFmtId="49" fontId="32" fillId="0" borderId="108" applyNumberFormat="0" applyFill="0" applyBorder="0" applyProtection="0">
      <alignment horizontal="left" vertical="center"/>
    </xf>
    <xf numFmtId="0" fontId="34" fillId="0" borderId="108" applyNumberFormat="0" applyFill="0" applyAlignment="0" applyProtection="0"/>
    <xf numFmtId="0" fontId="100" fillId="86" borderId="104" applyNumberFormat="0" applyAlignment="0" applyProtection="0"/>
    <xf numFmtId="4" fontId="30" fillId="14" borderId="108">
      <alignment horizontal="right" vertical="center"/>
    </xf>
    <xf numFmtId="0" fontId="30" fillId="14" borderId="116">
      <alignment horizontal="right" vertical="center"/>
    </xf>
    <xf numFmtId="0" fontId="34" fillId="0" borderId="116">
      <alignment horizontal="right" vertical="center"/>
    </xf>
    <xf numFmtId="0" fontId="34" fillId="9" borderId="125">
      <alignment horizontal="left" vertical="center"/>
    </xf>
    <xf numFmtId="0" fontId="84" fillId="86" borderId="105" applyNumberFormat="0" applyAlignment="0" applyProtection="0"/>
    <xf numFmtId="49" fontId="32" fillId="0" borderId="116" applyNumberFormat="0" applyFill="0" applyBorder="0" applyProtection="0">
      <alignment horizontal="left" vertical="center"/>
    </xf>
    <xf numFmtId="0" fontId="30" fillId="14" borderId="124">
      <alignment horizontal="right" vertical="center"/>
    </xf>
    <xf numFmtId="0" fontId="30" fillId="9" borderId="108">
      <alignment horizontal="right" vertical="center"/>
    </xf>
    <xf numFmtId="4" fontId="34" fillId="0" borderId="108">
      <alignment horizontal="right" vertical="center"/>
    </xf>
    <xf numFmtId="0" fontId="2" fillId="59" borderId="0" applyNumberFormat="0" applyBorder="0" applyAlignment="0" applyProtection="0"/>
    <xf numFmtId="49" fontId="34" fillId="0" borderId="109" applyNumberFormat="0" applyFont="0" applyFill="0" applyBorder="0" applyProtection="0">
      <alignment horizontal="left" vertical="center" indent="5"/>
    </xf>
    <xf numFmtId="49" fontId="34" fillId="0" borderId="109" applyNumberFormat="0" applyFont="0" applyFill="0" applyBorder="0" applyProtection="0">
      <alignment horizontal="left" vertical="center" indent="5"/>
    </xf>
    <xf numFmtId="0" fontId="35" fillId="89" borderId="115" applyNumberFormat="0" applyFont="0" applyAlignment="0" applyProtection="0"/>
    <xf numFmtId="0" fontId="96" fillId="73" borderId="121" applyNumberFormat="0" applyAlignment="0" applyProtection="0"/>
    <xf numFmtId="0" fontId="30" fillId="14" borderId="116">
      <alignment horizontal="right" vertical="center"/>
    </xf>
    <xf numFmtId="0" fontId="88" fillId="0" borderId="106" applyNumberFormat="0" applyFill="0" applyAlignment="0" applyProtection="0"/>
    <xf numFmtId="0" fontId="72" fillId="61" borderId="0" applyNumberFormat="0" applyBorder="0" applyAlignment="0" applyProtection="0"/>
    <xf numFmtId="0" fontId="100" fillId="86" borderId="104" applyNumberFormat="0" applyAlignment="0" applyProtection="0"/>
    <xf numFmtId="0" fontId="34" fillId="0" borderId="108">
      <alignment horizontal="right" vertical="center"/>
    </xf>
    <xf numFmtId="4" fontId="30" fillId="14" borderId="108">
      <alignment horizontal="right" vertical="center"/>
    </xf>
    <xf numFmtId="4" fontId="30" fillId="9" borderId="108">
      <alignment horizontal="right" vertical="center"/>
    </xf>
    <xf numFmtId="0" fontId="34" fillId="0" borderId="108">
      <alignment horizontal="right" vertical="center"/>
    </xf>
    <xf numFmtId="0" fontId="83" fillId="86" borderId="105" applyNumberFormat="0" applyAlignment="0" applyProtection="0"/>
    <xf numFmtId="0" fontId="34" fillId="0" borderId="108">
      <alignment horizontal="right" vertical="center"/>
    </xf>
    <xf numFmtId="49" fontId="34" fillId="0" borderId="108" applyNumberFormat="0" applyFont="0" applyFill="0" applyBorder="0" applyProtection="0">
      <alignment horizontal="left" vertical="center" indent="2"/>
    </xf>
    <xf numFmtId="0" fontId="30" fillId="14" borderId="109">
      <alignment horizontal="right" vertical="center"/>
    </xf>
    <xf numFmtId="0" fontId="34" fillId="14" borderId="111">
      <alignment horizontal="left" vertical="center" wrapText="1" indent="2"/>
    </xf>
    <xf numFmtId="175" fontId="34" fillId="90" borderId="108" applyNumberFormat="0" applyFont="0" applyBorder="0" applyAlignment="0" applyProtection="0">
      <alignment horizontal="right" vertical="center"/>
    </xf>
    <xf numFmtId="0" fontId="30" fillId="9" borderId="108">
      <alignment horizontal="right" vertical="center"/>
    </xf>
    <xf numFmtId="49" fontId="32" fillId="0" borderId="108" applyNumberFormat="0" applyFill="0" applyBorder="0" applyProtection="0">
      <alignment horizontal="left" vertical="center"/>
    </xf>
    <xf numFmtId="4" fontId="34" fillId="0" borderId="116">
      <alignment horizontal="right" vertical="center"/>
    </xf>
    <xf numFmtId="0" fontId="34" fillId="0" borderId="127">
      <alignment horizontal="left" vertical="center" wrapText="1" indent="2"/>
    </xf>
    <xf numFmtId="0" fontId="34" fillId="16" borderId="108"/>
    <xf numFmtId="0" fontId="84" fillId="86" borderId="105" applyNumberFormat="0" applyAlignment="0" applyProtection="0"/>
    <xf numFmtId="0" fontId="30" fillId="14" borderId="109">
      <alignment horizontal="right" vertical="center"/>
    </xf>
    <xf numFmtId="4" fontId="34" fillId="0" borderId="108">
      <alignment horizontal="right" vertical="center"/>
    </xf>
    <xf numFmtId="0" fontId="96" fillId="73" borderId="105" applyNumberFormat="0" applyAlignment="0" applyProtection="0"/>
    <xf numFmtId="0" fontId="74" fillId="9" borderId="108">
      <alignment horizontal="right" vertical="center"/>
    </xf>
    <xf numFmtId="175" fontId="34" fillId="90" borderId="124" applyNumberFormat="0" applyFont="0" applyBorder="0" applyAlignment="0" applyProtection="0">
      <alignment horizontal="right" vertical="center"/>
    </xf>
    <xf numFmtId="0" fontId="84" fillId="86" borderId="105" applyNumberFormat="0" applyAlignment="0" applyProtection="0"/>
    <xf numFmtId="0" fontId="84" fillId="86" borderId="105" applyNumberFormat="0" applyAlignment="0" applyProtection="0"/>
    <xf numFmtId="0" fontId="30" fillId="14" borderId="110">
      <alignment horizontal="right" vertical="center"/>
    </xf>
    <xf numFmtId="0" fontId="34" fillId="14" borderId="111">
      <alignment horizontal="left" vertical="center" wrapText="1" indent="2"/>
    </xf>
    <xf numFmtId="0" fontId="2" fillId="53" borderId="0" applyNumberFormat="0" applyBorder="0" applyAlignment="0" applyProtection="0"/>
    <xf numFmtId="0" fontId="84" fillId="86" borderId="105" applyNumberFormat="0" applyAlignment="0" applyProtection="0"/>
    <xf numFmtId="0" fontId="103" fillId="0" borderId="106" applyNumberFormat="0" applyFill="0" applyAlignment="0" applyProtection="0"/>
    <xf numFmtId="4" fontId="34" fillId="0" borderId="108" applyFill="0" applyBorder="0" applyProtection="0">
      <alignment horizontal="right" vertical="center"/>
    </xf>
    <xf numFmtId="0" fontId="30" fillId="14" borderId="110">
      <alignment horizontal="right" vertical="center"/>
    </xf>
    <xf numFmtId="0" fontId="34" fillId="9" borderId="109">
      <alignment horizontal="left" vertical="center"/>
    </xf>
    <xf numFmtId="0" fontId="72" fillId="61" borderId="0" applyNumberFormat="0" applyBorder="0" applyAlignment="0" applyProtection="0"/>
    <xf numFmtId="4" fontId="34" fillId="0" borderId="108" applyFill="0" applyBorder="0" applyProtection="0">
      <alignment horizontal="right" vertical="center"/>
    </xf>
    <xf numFmtId="0" fontId="84" fillId="86" borderId="105" applyNumberFormat="0" applyAlignment="0" applyProtection="0"/>
    <xf numFmtId="4" fontId="30" fillId="14" borderId="110">
      <alignment horizontal="right" vertical="center"/>
    </xf>
    <xf numFmtId="0" fontId="34" fillId="14" borderId="111">
      <alignment horizontal="left" vertical="center" wrapText="1" indent="2"/>
    </xf>
    <xf numFmtId="0" fontId="81" fillId="86" borderId="104" applyNumberFormat="0" applyAlignment="0" applyProtection="0"/>
    <xf numFmtId="0" fontId="34" fillId="0" borderId="108" applyNumberFormat="0" applyFill="0" applyAlignment="0" applyProtection="0"/>
    <xf numFmtId="4" fontId="34" fillId="16" borderId="108"/>
    <xf numFmtId="0" fontId="96" fillId="73" borderId="105" applyNumberFormat="0" applyAlignment="0" applyProtection="0"/>
    <xf numFmtId="0" fontId="84" fillId="86" borderId="105" applyNumberFormat="0" applyAlignment="0" applyProtection="0"/>
    <xf numFmtId="0" fontId="2" fillId="47" borderId="0" applyNumberFormat="0" applyBorder="0" applyAlignment="0" applyProtection="0"/>
    <xf numFmtId="0" fontId="84" fillId="86" borderId="121" applyNumberFormat="0" applyAlignment="0" applyProtection="0"/>
    <xf numFmtId="4" fontId="30" fillId="14" borderId="118">
      <alignment horizontal="right" vertical="center"/>
    </xf>
    <xf numFmtId="4" fontId="30" fillId="14" borderId="110">
      <alignment horizontal="right" vertical="center"/>
    </xf>
    <xf numFmtId="4" fontId="30" fillId="14" borderId="108">
      <alignment horizontal="right" vertical="center"/>
    </xf>
    <xf numFmtId="0" fontId="84" fillId="86" borderId="113" applyNumberFormat="0" applyAlignment="0" applyProtection="0"/>
    <xf numFmtId="0" fontId="96" fillId="73" borderId="105" applyNumberFormat="0" applyAlignment="0" applyProtection="0"/>
    <xf numFmtId="4" fontId="30" fillId="14" borderId="108">
      <alignment horizontal="right" vertical="center"/>
    </xf>
    <xf numFmtId="0" fontId="103" fillId="0" borderId="106" applyNumberFormat="0" applyFill="0" applyAlignment="0" applyProtection="0"/>
    <xf numFmtId="0" fontId="88" fillId="0" borderId="106" applyNumberFormat="0" applyFill="0" applyAlignment="0" applyProtection="0"/>
    <xf numFmtId="4" fontId="30" fillId="14" borderId="108">
      <alignment horizontal="right" vertical="center"/>
    </xf>
    <xf numFmtId="4" fontId="30" fillId="14" borderId="108">
      <alignment horizontal="right" vertical="center"/>
    </xf>
    <xf numFmtId="0" fontId="35" fillId="89" borderId="107" applyNumberFormat="0" applyFont="0" applyAlignment="0" applyProtection="0"/>
    <xf numFmtId="0" fontId="100" fillId="86" borderId="104" applyNumberFormat="0" applyAlignment="0" applyProtection="0"/>
    <xf numFmtId="0" fontId="71" fillId="0" borderId="0" applyNumberFormat="0" applyFill="0" applyBorder="0" applyAlignment="0" applyProtection="0"/>
    <xf numFmtId="4" fontId="74" fillId="9" borderId="108">
      <alignment horizontal="right" vertical="center"/>
    </xf>
    <xf numFmtId="4" fontId="30" fillId="14" borderId="109">
      <alignment horizontal="right" vertical="center"/>
    </xf>
    <xf numFmtId="0" fontId="68" fillId="46" borderId="57" applyNumberFormat="0" applyAlignment="0" applyProtection="0"/>
    <xf numFmtId="0" fontId="87" fillId="73" borderId="105" applyNumberFormat="0" applyAlignment="0" applyProtection="0"/>
    <xf numFmtId="0" fontId="83" fillId="86" borderId="105" applyNumberFormat="0" applyAlignment="0" applyProtection="0"/>
    <xf numFmtId="4" fontId="30" fillId="9" borderId="108">
      <alignment horizontal="right" vertical="center"/>
    </xf>
    <xf numFmtId="0" fontId="34" fillId="0" borderId="111">
      <alignment horizontal="left" vertical="center" wrapText="1" indent="2"/>
    </xf>
    <xf numFmtId="0" fontId="74" fillId="9" borderId="108">
      <alignment horizontal="right" vertical="center"/>
    </xf>
    <xf numFmtId="0" fontId="13" fillId="0" borderId="58" applyNumberFormat="0" applyFill="0" applyAlignment="0" applyProtection="0"/>
    <xf numFmtId="0" fontId="96" fillId="73" borderId="105" applyNumberFormat="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69" fillId="46" borderId="56" applyNumberFormat="0" applyAlignment="0" applyProtection="0"/>
    <xf numFmtId="0" fontId="81" fillId="86" borderId="104" applyNumberFormat="0" applyAlignment="0" applyProtection="0"/>
    <xf numFmtId="4" fontId="34" fillId="0" borderId="108">
      <alignment horizontal="right" vertical="center"/>
    </xf>
    <xf numFmtId="175" fontId="34" fillId="90" borderId="108" applyNumberFormat="0" applyFont="0" applyBorder="0" applyAlignment="0" applyProtection="0">
      <alignment horizontal="right" vertical="center"/>
    </xf>
    <xf numFmtId="0" fontId="34" fillId="14" borderId="111">
      <alignment horizontal="left" vertical="center" wrapText="1" indent="2"/>
    </xf>
    <xf numFmtId="0" fontId="2" fillId="53" borderId="0" applyNumberFormat="0" applyBorder="0" applyAlignment="0" applyProtection="0"/>
    <xf numFmtId="0" fontId="34" fillId="0" borderId="111">
      <alignment horizontal="left" vertical="center" wrapText="1" indent="2"/>
    </xf>
    <xf numFmtId="0" fontId="71" fillId="0" borderId="0" applyNumberFormat="0" applyFill="0" applyBorder="0" applyAlignment="0" applyProtection="0"/>
    <xf numFmtId="0" fontId="72" fillId="49" borderId="0" applyNumberFormat="0" applyBorder="0" applyAlignment="0" applyProtection="0"/>
    <xf numFmtId="0" fontId="34" fillId="14" borderId="119">
      <alignment horizontal="left" vertical="center" wrapText="1" indent="2"/>
    </xf>
    <xf numFmtId="0" fontId="69" fillId="46" borderId="56" applyNumberFormat="0" applyAlignment="0" applyProtection="0"/>
    <xf numFmtId="0" fontId="69" fillId="46" borderId="56" applyNumberFormat="0" applyAlignment="0" applyProtection="0"/>
    <xf numFmtId="49" fontId="32" fillId="0" borderId="108" applyNumberFormat="0" applyFill="0" applyBorder="0" applyProtection="0">
      <alignment horizontal="left" vertical="center"/>
    </xf>
    <xf numFmtId="0" fontId="88" fillId="0" borderId="114" applyNumberFormat="0" applyFill="0" applyAlignment="0" applyProtection="0"/>
    <xf numFmtId="0" fontId="84" fillId="86" borderId="105" applyNumberFormat="0" applyAlignment="0" applyProtection="0"/>
    <xf numFmtId="0" fontId="71" fillId="0" borderId="0" applyNumberFormat="0" applyFill="0" applyBorder="0" applyAlignment="0" applyProtection="0"/>
    <xf numFmtId="0" fontId="87" fillId="73" borderId="105" applyNumberFormat="0" applyAlignment="0" applyProtection="0"/>
    <xf numFmtId="0" fontId="30" fillId="14" borderId="110">
      <alignment horizontal="right" vertical="center"/>
    </xf>
    <xf numFmtId="0" fontId="96" fillId="73" borderId="113" applyNumberFormat="0" applyAlignment="0" applyProtection="0"/>
    <xf numFmtId="0" fontId="100" fillId="86" borderId="104" applyNumberFormat="0" applyAlignment="0" applyProtection="0"/>
    <xf numFmtId="0" fontId="83" fillId="86" borderId="113" applyNumberFormat="0" applyAlignment="0" applyProtection="0"/>
    <xf numFmtId="49" fontId="34" fillId="0" borderId="124" applyNumberFormat="0" applyFont="0" applyFill="0" applyBorder="0" applyProtection="0">
      <alignment horizontal="left" vertical="center" indent="2"/>
    </xf>
    <xf numFmtId="0" fontId="34" fillId="14" borderId="111">
      <alignment horizontal="left" vertical="center" wrapText="1" indent="2"/>
    </xf>
    <xf numFmtId="0" fontId="88" fillId="0" borderId="106" applyNumberFormat="0" applyFill="0" applyAlignment="0" applyProtection="0"/>
    <xf numFmtId="0" fontId="87" fillId="73" borderId="105" applyNumberFormat="0" applyAlignment="0" applyProtection="0"/>
    <xf numFmtId="0" fontId="34" fillId="14" borderId="111">
      <alignment horizontal="left" vertical="center" wrapText="1" indent="2"/>
    </xf>
    <xf numFmtId="0" fontId="103" fillId="0" borderId="106" applyNumberFormat="0" applyFill="0" applyAlignment="0" applyProtection="0"/>
    <xf numFmtId="0" fontId="34" fillId="9" borderId="109">
      <alignment horizontal="left" vertical="center"/>
    </xf>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49" fontId="34" fillId="0" borderId="109" applyNumberFormat="0" applyFont="0" applyFill="0" applyBorder="0" applyProtection="0">
      <alignment horizontal="left" vertical="center" indent="5"/>
    </xf>
    <xf numFmtId="49" fontId="32" fillId="0" borderId="124" applyNumberFormat="0" applyFill="0" applyBorder="0" applyProtection="0">
      <alignment horizontal="left" vertical="center"/>
    </xf>
    <xf numFmtId="0" fontId="78" fillId="89" borderId="107" applyNumberFormat="0" applyFont="0" applyAlignment="0" applyProtection="0"/>
    <xf numFmtId="0" fontId="72" fillId="58" borderId="0" applyNumberFormat="0" applyBorder="0" applyAlignment="0" applyProtection="0"/>
    <xf numFmtId="0" fontId="2" fillId="59" borderId="0" applyNumberFormat="0" applyBorder="0" applyAlignment="0" applyProtection="0"/>
    <xf numFmtId="49" fontId="32" fillId="0" borderId="108" applyNumberFormat="0" applyFill="0" applyBorder="0" applyProtection="0">
      <alignment horizontal="left" vertical="center"/>
    </xf>
    <xf numFmtId="0" fontId="2" fillId="54" borderId="0" applyNumberFormat="0" applyBorder="0" applyAlignment="0" applyProtection="0"/>
    <xf numFmtId="0" fontId="84" fillId="86" borderId="113" applyNumberFormat="0" applyAlignment="0" applyProtection="0"/>
    <xf numFmtId="0" fontId="34" fillId="0" borderId="108" applyNumberFormat="0" applyFill="0" applyAlignment="0" applyProtection="0"/>
    <xf numFmtId="0" fontId="103" fillId="0" borderId="114" applyNumberFormat="0" applyFill="0" applyAlignment="0" applyProtection="0"/>
    <xf numFmtId="0" fontId="74" fillId="9" borderId="116">
      <alignment horizontal="right" vertical="center"/>
    </xf>
    <xf numFmtId="4" fontId="30" fillId="14" borderId="108">
      <alignment horizontal="right" vertical="center"/>
    </xf>
    <xf numFmtId="0" fontId="2" fillId="63" borderId="0" applyNumberFormat="0" applyBorder="0" applyAlignment="0" applyProtection="0"/>
    <xf numFmtId="0" fontId="2" fillId="59" borderId="0" applyNumberFormat="0" applyBorder="0" applyAlignment="0" applyProtection="0"/>
    <xf numFmtId="175" fontId="34" fillId="90" borderId="108" applyNumberFormat="0" applyFont="0" applyBorder="0" applyAlignment="0" applyProtection="0">
      <alignment horizontal="right" vertical="center"/>
    </xf>
    <xf numFmtId="4" fontId="30" fillId="14" borderId="109">
      <alignment horizontal="right" vertical="center"/>
    </xf>
    <xf numFmtId="0" fontId="72" fillId="52" borderId="0" applyNumberFormat="0" applyBorder="0" applyAlignment="0" applyProtection="0"/>
    <xf numFmtId="0" fontId="2" fillId="50" borderId="0" applyNumberFormat="0" applyBorder="0" applyAlignment="0" applyProtection="0"/>
    <xf numFmtId="4" fontId="30" fillId="14" borderId="108">
      <alignment horizontal="right" vertical="center"/>
    </xf>
    <xf numFmtId="0" fontId="70" fillId="0" borderId="0" applyNumberFormat="0" applyFill="0" applyBorder="0" applyAlignment="0" applyProtection="0"/>
    <xf numFmtId="0" fontId="72" fillId="61" borderId="0" applyNumberFormat="0" applyBorder="0" applyAlignment="0" applyProtection="0"/>
    <xf numFmtId="0" fontId="72" fillId="49"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0" fontId="34" fillId="9" borderId="109">
      <alignment horizontal="left" vertical="center"/>
    </xf>
    <xf numFmtId="0" fontId="100" fillId="86" borderId="104" applyNumberFormat="0" applyAlignment="0" applyProtection="0"/>
    <xf numFmtId="4" fontId="30" fillId="14" borderId="108">
      <alignment horizontal="right" vertical="center"/>
    </xf>
    <xf numFmtId="0" fontId="34" fillId="0" borderId="116" applyNumberFormat="0" applyFill="0" applyAlignment="0" applyProtection="0"/>
    <xf numFmtId="0" fontId="78" fillId="89" borderId="115" applyNumberFormat="0" applyFont="0" applyAlignment="0" applyProtection="0"/>
    <xf numFmtId="0" fontId="72" fillId="55" borderId="0" applyNumberFormat="0" applyBorder="0" applyAlignment="0" applyProtection="0"/>
    <xf numFmtId="4"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4" fontId="30" fillId="9" borderId="108">
      <alignment horizontal="right" vertical="center"/>
    </xf>
    <xf numFmtId="0" fontId="30" fillId="14" borderId="110">
      <alignment horizontal="right" vertical="center"/>
    </xf>
    <xf numFmtId="0" fontId="87" fillId="73" borderId="105" applyNumberFormat="0" applyAlignment="0" applyProtection="0"/>
    <xf numFmtId="0" fontId="2" fillId="51" borderId="0" applyNumberFormat="0" applyBorder="0" applyAlignment="0" applyProtection="0"/>
    <xf numFmtId="175" fontId="34" fillId="90" borderId="116" applyNumberFormat="0" applyFont="0" applyBorder="0" applyAlignment="0" applyProtection="0">
      <alignment horizontal="right" vertical="center"/>
    </xf>
    <xf numFmtId="49" fontId="34" fillId="0" borderId="108" applyNumberFormat="0" applyFont="0" applyFill="0" applyBorder="0" applyProtection="0">
      <alignment horizontal="left" vertical="center" indent="2"/>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34" fillId="0" borderId="111">
      <alignment horizontal="left" vertical="center" wrapText="1" indent="2"/>
    </xf>
    <xf numFmtId="0" fontId="72" fillId="58" borderId="0" applyNumberFormat="0" applyBorder="0" applyAlignment="0" applyProtection="0"/>
    <xf numFmtId="0" fontId="30" fillId="14" borderId="124">
      <alignment horizontal="right" vertical="center"/>
    </xf>
    <xf numFmtId="0" fontId="35" fillId="89" borderId="107" applyNumberFormat="0" applyFont="0" applyAlignment="0" applyProtection="0"/>
    <xf numFmtId="0" fontId="87" fillId="73" borderId="105" applyNumberFormat="0" applyAlignment="0" applyProtection="0"/>
    <xf numFmtId="0" fontId="30" fillId="14" borderId="109">
      <alignment horizontal="right" vertical="center"/>
    </xf>
    <xf numFmtId="0" fontId="78" fillId="89" borderId="115" applyNumberFormat="0" applyFont="0" applyAlignment="0" applyProtection="0"/>
    <xf numFmtId="0" fontId="68" fillId="46" borderId="57" applyNumberFormat="0" applyAlignment="0" applyProtection="0"/>
    <xf numFmtId="0" fontId="34" fillId="16" borderId="108"/>
    <xf numFmtId="4" fontId="30" fillId="9" borderId="108">
      <alignment horizontal="right" vertical="center"/>
    </xf>
    <xf numFmtId="0" fontId="2" fillId="48" borderId="0" applyNumberFormat="0" applyBorder="0" applyAlignment="0" applyProtection="0"/>
    <xf numFmtId="0" fontId="72" fillId="49" borderId="0" applyNumberFormat="0" applyBorder="0" applyAlignment="0" applyProtection="0"/>
    <xf numFmtId="4" fontId="30" fillId="14" borderId="110">
      <alignment horizontal="right" vertical="center"/>
    </xf>
    <xf numFmtId="0" fontId="103" fillId="0" borderId="106" applyNumberFormat="0" applyFill="0" applyAlignment="0" applyProtection="0"/>
    <xf numFmtId="4" fontId="30" fillId="14" borderId="110">
      <alignment horizontal="right" vertical="center"/>
    </xf>
    <xf numFmtId="0" fontId="81" fillId="86" borderId="104" applyNumberFormat="0" applyAlignment="0" applyProtection="0"/>
    <xf numFmtId="0" fontId="34" fillId="0" borderId="108" applyNumberFormat="0" applyFill="0" applyAlignment="0" applyProtection="0"/>
    <xf numFmtId="4" fontId="30" fillId="14" borderId="108">
      <alignment horizontal="right" vertical="center"/>
    </xf>
    <xf numFmtId="0" fontId="30" fillId="14" borderId="110">
      <alignment horizontal="right" vertical="center"/>
    </xf>
    <xf numFmtId="0" fontId="72" fillId="55" borderId="0" applyNumberFormat="0" applyBorder="0" applyAlignment="0" applyProtection="0"/>
    <xf numFmtId="0" fontId="100" fillId="86" borderId="112" applyNumberFormat="0" applyAlignment="0" applyProtection="0"/>
    <xf numFmtId="0" fontId="2" fillId="60" borderId="0" applyNumberFormat="0" applyBorder="0" applyAlignment="0" applyProtection="0"/>
    <xf numFmtId="49" fontId="32" fillId="0" borderId="108" applyNumberFormat="0" applyFill="0" applyBorder="0" applyProtection="0">
      <alignment horizontal="left" vertical="center"/>
    </xf>
    <xf numFmtId="0" fontId="83" fillId="86" borderId="105" applyNumberFormat="0" applyAlignment="0" applyProtection="0"/>
    <xf numFmtId="0" fontId="96" fillId="73" borderId="105" applyNumberFormat="0" applyAlignment="0" applyProtection="0"/>
    <xf numFmtId="0" fontId="103" fillId="0" borderId="106" applyNumberFormat="0" applyFill="0" applyAlignment="0" applyProtection="0"/>
    <xf numFmtId="4" fontId="30" fillId="14" borderId="118">
      <alignment horizontal="right" vertical="center"/>
    </xf>
    <xf numFmtId="0" fontId="72" fillId="49" borderId="0" applyNumberFormat="0" applyBorder="0" applyAlignment="0" applyProtection="0"/>
    <xf numFmtId="0" fontId="30" fillId="9" borderId="108">
      <alignment horizontal="right" vertical="center"/>
    </xf>
    <xf numFmtId="0" fontId="2" fillId="54" borderId="0" applyNumberFormat="0" applyBorder="0" applyAlignment="0" applyProtection="0"/>
    <xf numFmtId="0" fontId="34" fillId="16" borderId="124"/>
    <xf numFmtId="4" fontId="34" fillId="16" borderId="108"/>
    <xf numFmtId="0" fontId="30" fillId="14" borderId="108">
      <alignment horizontal="right" vertical="center"/>
    </xf>
    <xf numFmtId="49" fontId="34" fillId="0" borderId="108" applyNumberFormat="0" applyFont="0" applyFill="0" applyBorder="0" applyProtection="0">
      <alignment horizontal="left" vertical="center" indent="2"/>
    </xf>
    <xf numFmtId="0" fontId="13" fillId="0" borderId="58" applyNumberFormat="0" applyFill="0" applyAlignment="0" applyProtection="0"/>
    <xf numFmtId="0" fontId="34" fillId="14" borderId="111">
      <alignment horizontal="left" vertical="center" wrapText="1" indent="2"/>
    </xf>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83" fillId="86" borderId="105" applyNumberFormat="0" applyAlignment="0" applyProtection="0"/>
    <xf numFmtId="4" fontId="30" fillId="14" borderId="109">
      <alignment horizontal="right" vertical="center"/>
    </xf>
    <xf numFmtId="0" fontId="87" fillId="73" borderId="113" applyNumberFormat="0" applyAlignment="0" applyProtection="0"/>
    <xf numFmtId="0" fontId="84" fillId="86" borderId="105" applyNumberFormat="0" applyAlignment="0" applyProtection="0"/>
    <xf numFmtId="0" fontId="83" fillId="86" borderId="105" applyNumberFormat="0" applyAlignment="0" applyProtection="0"/>
    <xf numFmtId="0" fontId="34" fillId="0" borderId="111">
      <alignment horizontal="left" vertical="center" wrapText="1" indent="2"/>
    </xf>
    <xf numFmtId="49" fontId="34" fillId="0" borderId="108" applyNumberFormat="0" applyFont="0" applyFill="0" applyBorder="0" applyProtection="0">
      <alignment horizontal="left" vertical="center" indent="2"/>
    </xf>
    <xf numFmtId="0" fontId="34" fillId="0" borderId="108">
      <alignment horizontal="right" vertical="center"/>
    </xf>
    <xf numFmtId="4" fontId="74" fillId="9" borderId="124">
      <alignment horizontal="right" vertical="center"/>
    </xf>
    <xf numFmtId="0" fontId="78" fillId="89" borderId="107" applyNumberFormat="0" applyFont="0" applyAlignment="0" applyProtection="0"/>
    <xf numFmtId="0" fontId="72" fillId="61" borderId="0" applyNumberFormat="0" applyBorder="0" applyAlignment="0" applyProtection="0"/>
    <xf numFmtId="49" fontId="32" fillId="0" borderId="108" applyNumberFormat="0" applyFill="0" applyBorder="0" applyProtection="0">
      <alignment horizontal="left" vertical="center"/>
    </xf>
    <xf numFmtId="49" fontId="34" fillId="0" borderId="108" applyNumberFormat="0" applyFont="0" applyFill="0" applyBorder="0" applyProtection="0">
      <alignment horizontal="left" vertical="center" indent="2"/>
    </xf>
    <xf numFmtId="4" fontId="30" fillId="14" borderId="108">
      <alignment horizontal="right" vertical="center"/>
    </xf>
    <xf numFmtId="0" fontId="103" fillId="0" borderId="106" applyNumberFormat="0" applyFill="0" applyAlignment="0" applyProtection="0"/>
    <xf numFmtId="0" fontId="87" fillId="73" borderId="105" applyNumberFormat="0" applyAlignment="0" applyProtection="0"/>
    <xf numFmtId="0" fontId="30" fillId="14" borderId="110">
      <alignment horizontal="right" vertical="center"/>
    </xf>
    <xf numFmtId="0" fontId="34" fillId="0" borderId="108" applyNumberFormat="0" applyFill="0" applyAlignment="0" applyProtection="0"/>
    <xf numFmtId="4" fontId="30" fillId="14" borderId="110">
      <alignment horizontal="right" vertical="center"/>
    </xf>
    <xf numFmtId="0" fontId="30" fillId="9" borderId="108">
      <alignment horizontal="right" vertical="center"/>
    </xf>
    <xf numFmtId="0" fontId="34" fillId="16" borderId="108"/>
    <xf numFmtId="0" fontId="2" fillId="63" borderId="0" applyNumberFormat="0" applyBorder="0" applyAlignment="0" applyProtection="0"/>
    <xf numFmtId="0" fontId="83" fillId="86" borderId="105" applyNumberFormat="0" applyAlignment="0" applyProtection="0"/>
    <xf numFmtId="4" fontId="30" fillId="9" borderId="108">
      <alignment horizontal="right" vertical="center"/>
    </xf>
    <xf numFmtId="4" fontId="30" fillId="14" borderId="110">
      <alignment horizontal="right" vertical="center"/>
    </xf>
    <xf numFmtId="4" fontId="74" fillId="9" borderId="108">
      <alignment horizontal="right" vertical="center"/>
    </xf>
    <xf numFmtId="4" fontId="34" fillId="0" borderId="108">
      <alignment horizontal="right" vertical="center"/>
    </xf>
    <xf numFmtId="0" fontId="72" fillId="64" borderId="0" applyNumberFormat="0" applyBorder="0" applyAlignment="0" applyProtection="0"/>
    <xf numFmtId="0" fontId="2" fillId="62" borderId="0" applyNumberFormat="0" applyBorder="0" applyAlignment="0" applyProtection="0"/>
    <xf numFmtId="0" fontId="34" fillId="14" borderId="111">
      <alignment horizontal="left" vertical="center" wrapText="1" indent="2"/>
    </xf>
    <xf numFmtId="0" fontId="34" fillId="0" borderId="111">
      <alignment horizontal="left" vertical="center" wrapText="1" indent="2"/>
    </xf>
    <xf numFmtId="0" fontId="88" fillId="0" borderId="122" applyNumberFormat="0" applyFill="0" applyAlignment="0" applyProtection="0"/>
    <xf numFmtId="0" fontId="2" fillId="57" borderId="0" applyNumberFormat="0" applyBorder="0" applyAlignment="0" applyProtection="0"/>
    <xf numFmtId="4" fontId="30" fillId="14" borderId="110">
      <alignment horizontal="right" vertical="center"/>
    </xf>
    <xf numFmtId="0" fontId="35" fillId="89" borderId="107" applyNumberFormat="0" applyFont="0" applyAlignment="0" applyProtection="0"/>
    <xf numFmtId="0" fontId="71" fillId="0" borderId="0" applyNumberFormat="0" applyFill="0" applyBorder="0" applyAlignment="0" applyProtection="0"/>
    <xf numFmtId="0" fontId="2" fillId="63" borderId="0" applyNumberFormat="0" applyBorder="0" applyAlignment="0" applyProtection="0"/>
    <xf numFmtId="4" fontId="30" fillId="14" borderId="108">
      <alignment horizontal="right" vertical="center"/>
    </xf>
    <xf numFmtId="4" fontId="30" fillId="14" borderId="116">
      <alignment horizontal="right" vertical="center"/>
    </xf>
    <xf numFmtId="0" fontId="2" fillId="62" borderId="0" applyNumberFormat="0" applyBorder="0" applyAlignment="0" applyProtection="0"/>
    <xf numFmtId="0" fontId="70" fillId="0" borderId="0" applyNumberFormat="0" applyFill="0" applyBorder="0" applyAlignment="0" applyProtection="0"/>
    <xf numFmtId="0" fontId="2" fillId="56" borderId="0" applyNumberFormat="0" applyBorder="0" applyAlignment="0" applyProtection="0"/>
    <xf numFmtId="0" fontId="34" fillId="16" borderId="108"/>
    <xf numFmtId="0" fontId="83" fillId="86" borderId="105" applyNumberFormat="0" applyAlignment="0" applyProtection="0"/>
    <xf numFmtId="0" fontId="87" fillId="73" borderId="105" applyNumberFormat="0" applyAlignment="0" applyProtection="0"/>
    <xf numFmtId="49" fontId="34" fillId="0" borderId="108" applyNumberFormat="0" applyFont="0" applyFill="0" applyBorder="0" applyProtection="0">
      <alignment horizontal="left" vertical="center" indent="2"/>
    </xf>
    <xf numFmtId="0" fontId="72" fillId="58"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4" fontId="34" fillId="16" borderId="108"/>
    <xf numFmtId="0" fontId="100" fillId="86" borderId="120" applyNumberFormat="0" applyAlignment="0" applyProtection="0"/>
    <xf numFmtId="0" fontId="34" fillId="0" borderId="119">
      <alignment horizontal="left" vertical="center" wrapText="1" indent="2"/>
    </xf>
    <xf numFmtId="0" fontId="34" fillId="0" borderId="111">
      <alignment horizontal="left" vertical="center" wrapText="1" indent="2"/>
    </xf>
    <xf numFmtId="0" fontId="2" fillId="53" borderId="0" applyNumberFormat="0" applyBorder="0" applyAlignment="0" applyProtection="0"/>
    <xf numFmtId="0" fontId="30" fillId="14" borderId="117">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34" fillId="0" borderId="111">
      <alignment horizontal="left" vertical="center" wrapText="1" indent="2"/>
    </xf>
    <xf numFmtId="0" fontId="78" fillId="89" borderId="107" applyNumberFormat="0" applyFont="0" applyAlignment="0" applyProtection="0"/>
    <xf numFmtId="0" fontId="103" fillId="0" borderId="114" applyNumberFormat="0" applyFill="0" applyAlignment="0" applyProtection="0"/>
    <xf numFmtId="0" fontId="78" fillId="89" borderId="107" applyNumberFormat="0" applyFont="0" applyAlignment="0" applyProtection="0"/>
    <xf numFmtId="4" fontId="30" fillId="14" borderId="108">
      <alignment horizontal="right" vertical="center"/>
    </xf>
    <xf numFmtId="0" fontId="2" fillId="48" borderId="0" applyNumberFormat="0" applyBorder="0" applyAlignment="0" applyProtection="0"/>
    <xf numFmtId="4" fontId="30" fillId="14" borderId="126">
      <alignment horizontal="right" vertical="center"/>
    </xf>
    <xf numFmtId="0" fontId="72" fillId="58" borderId="0" applyNumberFormat="0" applyBorder="0" applyAlignment="0" applyProtection="0"/>
    <xf numFmtId="0" fontId="84" fillId="86" borderId="105" applyNumberFormat="0" applyAlignment="0" applyProtection="0"/>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2" fillId="47" borderId="0" applyNumberFormat="0" applyBorder="0" applyAlignment="0" applyProtection="0"/>
    <xf numFmtId="0" fontId="34" fillId="14" borderId="119">
      <alignment horizontal="left" vertical="center" wrapText="1" indent="2"/>
    </xf>
    <xf numFmtId="0" fontId="2" fillId="60" borderId="0" applyNumberFormat="0" applyBorder="0" applyAlignment="0" applyProtection="0"/>
    <xf numFmtId="0" fontId="100" fillId="86" borderId="120" applyNumberFormat="0" applyAlignment="0" applyProtection="0"/>
    <xf numFmtId="0" fontId="34" fillId="14" borderId="111">
      <alignment horizontal="left" vertical="center" wrapText="1" indent="2"/>
    </xf>
    <xf numFmtId="4" fontId="74" fillId="9" borderId="108">
      <alignment horizontal="right" vertical="center"/>
    </xf>
    <xf numFmtId="0" fontId="72" fillId="61" borderId="0" applyNumberFormat="0" applyBorder="0" applyAlignment="0" applyProtection="0"/>
    <xf numFmtId="0" fontId="35" fillId="89" borderId="107" applyNumberFormat="0" applyFont="0" applyAlignment="0" applyProtection="0"/>
    <xf numFmtId="0" fontId="68" fillId="46" borderId="57" applyNumberFormat="0" applyAlignment="0" applyProtection="0"/>
    <xf numFmtId="0" fontId="30" fillId="14" borderId="109">
      <alignment horizontal="right" vertical="center"/>
    </xf>
    <xf numFmtId="0" fontId="71" fillId="0" borderId="0" applyNumberFormat="0" applyFill="0" applyBorder="0" applyAlignment="0" applyProtection="0"/>
    <xf numFmtId="4" fontId="30" fillId="14" borderId="108">
      <alignment horizontal="right" vertical="center"/>
    </xf>
    <xf numFmtId="0" fontId="2" fillId="56" borderId="0" applyNumberFormat="0" applyBorder="0" applyAlignment="0" applyProtection="0"/>
    <xf numFmtId="0" fontId="87" fillId="73" borderId="105" applyNumberFormat="0" applyAlignment="0" applyProtection="0"/>
    <xf numFmtId="0" fontId="30" fillId="14" borderId="108">
      <alignment horizontal="right" vertical="center"/>
    </xf>
    <xf numFmtId="0" fontId="30" fillId="14" borderId="108">
      <alignment horizontal="right" vertical="center"/>
    </xf>
    <xf numFmtId="0" fontId="103" fillId="0" borderId="106" applyNumberFormat="0" applyFill="0" applyAlignment="0" applyProtection="0"/>
    <xf numFmtId="0" fontId="81" fillId="86" borderId="104" applyNumberFormat="0" applyAlignment="0" applyProtection="0"/>
    <xf numFmtId="4" fontId="34" fillId="0" borderId="116" applyFill="0" applyBorder="0" applyProtection="0">
      <alignment horizontal="right" vertical="center"/>
    </xf>
    <xf numFmtId="0" fontId="13" fillId="0" borderId="58" applyNumberFormat="0" applyFill="0" applyAlignment="0" applyProtection="0"/>
    <xf numFmtId="4" fontId="30" fillId="14" borderId="108">
      <alignment horizontal="right" vertical="center"/>
    </xf>
    <xf numFmtId="0" fontId="34" fillId="0" borderId="108">
      <alignment horizontal="right" vertical="center"/>
    </xf>
    <xf numFmtId="0" fontId="87" fillId="73" borderId="105" applyNumberFormat="0" applyAlignment="0" applyProtection="0"/>
    <xf numFmtId="0" fontId="96" fillId="73" borderId="121" applyNumberFormat="0" applyAlignment="0" applyProtection="0"/>
    <xf numFmtId="0" fontId="13" fillId="0" borderId="58" applyNumberFormat="0" applyFill="0" applyAlignment="0" applyProtection="0"/>
    <xf numFmtId="0" fontId="35" fillId="89" borderId="107" applyNumberFormat="0" applyFont="0" applyAlignment="0" applyProtection="0"/>
    <xf numFmtId="0" fontId="34" fillId="0" borderId="111">
      <alignment horizontal="left" vertical="center" wrapText="1" indent="2"/>
    </xf>
    <xf numFmtId="0" fontId="34" fillId="0" borderId="111">
      <alignment horizontal="left" vertical="center" wrapText="1" indent="2"/>
    </xf>
    <xf numFmtId="0" fontId="30" fillId="14" borderId="108">
      <alignment horizontal="right" vertical="center"/>
    </xf>
    <xf numFmtId="0" fontId="2" fillId="59" borderId="0" applyNumberFormat="0" applyBorder="0" applyAlignment="0" applyProtection="0"/>
    <xf numFmtId="4" fontId="30" fillId="14" borderId="109">
      <alignment horizontal="right" vertical="center"/>
    </xf>
    <xf numFmtId="0" fontId="30" fillId="9" borderId="108">
      <alignment horizontal="right" vertical="center"/>
    </xf>
    <xf numFmtId="0" fontId="30" fillId="14" borderId="108">
      <alignment horizontal="right" vertical="center"/>
    </xf>
    <xf numFmtId="0" fontId="34" fillId="14" borderId="111">
      <alignment horizontal="left" vertical="center" wrapText="1" indent="2"/>
    </xf>
    <xf numFmtId="49" fontId="34" fillId="0" borderId="108" applyNumberFormat="0" applyFont="0" applyFill="0" applyBorder="0" applyProtection="0">
      <alignment horizontal="left" vertical="center"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06" applyNumberFormat="0" applyFill="0" applyAlignment="0" applyProtection="0"/>
    <xf numFmtId="0" fontId="34" fillId="14" borderId="111">
      <alignment horizontal="left" vertical="center" wrapText="1" indent="2"/>
    </xf>
    <xf numFmtId="0" fontId="81" fillId="86" borderId="104" applyNumberFormat="0" applyAlignment="0" applyProtection="0"/>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34" fillId="0" borderId="111">
      <alignment horizontal="left" vertical="center" wrapText="1" indent="2"/>
    </xf>
    <xf numFmtId="0" fontId="81" fillId="86" borderId="104" applyNumberFormat="0" applyAlignment="0" applyProtection="0"/>
    <xf numFmtId="0" fontId="83" fillId="86" borderId="105" applyNumberFormat="0" applyAlignment="0" applyProtection="0"/>
    <xf numFmtId="0" fontId="84" fillId="86" borderId="105" applyNumberFormat="0" applyAlignment="0" applyProtection="0"/>
    <xf numFmtId="0" fontId="87" fillId="73" borderId="105" applyNumberFormat="0" applyAlignment="0" applyProtection="0"/>
    <xf numFmtId="0" fontId="88" fillId="0" borderId="106" applyNumberFormat="0" applyFill="0" applyAlignment="0" applyProtection="0"/>
    <xf numFmtId="0" fontId="96" fillId="73" borderId="105" applyNumberFormat="0" applyAlignment="0" applyProtection="0"/>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84" fillId="86" borderId="105" applyNumberFormat="0" applyAlignment="0" applyProtection="0"/>
    <xf numFmtId="0" fontId="96" fillId="73"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87" fillId="73" borderId="105" applyNumberFormat="0" applyAlignment="0" applyProtection="0"/>
    <xf numFmtId="0" fontId="34" fillId="0" borderId="108">
      <alignment horizontal="right" vertical="center"/>
    </xf>
    <xf numFmtId="4" fontId="34" fillId="0" borderId="108">
      <alignment horizontal="right" vertical="center"/>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08" applyNumberFormat="0" applyFill="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4" fontId="30" fillId="14" borderId="108">
      <alignment horizontal="right" vertical="center"/>
    </xf>
    <xf numFmtId="0" fontId="34" fillId="16" borderId="108"/>
    <xf numFmtId="0" fontId="83" fillId="86" borderId="105" applyNumberFormat="0" applyAlignment="0" applyProtection="0"/>
    <xf numFmtId="0" fontId="30" fillId="9" borderId="108">
      <alignment horizontal="right" vertical="center"/>
    </xf>
    <xf numFmtId="0" fontId="34" fillId="0" borderId="108">
      <alignment horizontal="right" vertical="center"/>
    </xf>
    <xf numFmtId="0" fontId="103" fillId="0" borderId="106" applyNumberFormat="0" applyFill="0" applyAlignment="0" applyProtection="0"/>
    <xf numFmtId="0" fontId="34" fillId="9" borderId="109">
      <alignment horizontal="left" vertical="center"/>
    </xf>
    <xf numFmtId="0" fontId="96" fillId="73" borderId="105" applyNumberFormat="0" applyAlignment="0" applyProtection="0"/>
    <xf numFmtId="175" fontId="34" fillId="90" borderId="108" applyNumberFormat="0" applyFont="0" applyBorder="0" applyAlignment="0" applyProtection="0">
      <alignment horizontal="right" vertical="center"/>
    </xf>
    <xf numFmtId="0" fontId="78" fillId="89" borderId="107" applyNumberFormat="0" applyFont="0" applyAlignment="0" applyProtection="0"/>
    <xf numFmtId="0" fontId="34" fillId="0" borderId="111">
      <alignment horizontal="left" vertical="center" wrapText="1" indent="2"/>
    </xf>
    <xf numFmtId="4" fontId="34" fillId="16" borderId="108"/>
    <xf numFmtId="49" fontId="32" fillId="0" borderId="108" applyNumberFormat="0" applyFill="0" applyBorder="0" applyProtection="0">
      <alignment horizontal="left" vertical="center"/>
    </xf>
    <xf numFmtId="0" fontId="34" fillId="0" borderId="108">
      <alignment horizontal="right" vertical="center"/>
    </xf>
    <xf numFmtId="4" fontId="30" fillId="14" borderId="110">
      <alignment horizontal="right" vertical="center"/>
    </xf>
    <xf numFmtId="4" fontId="30" fillId="14" borderId="108">
      <alignment horizontal="right" vertical="center"/>
    </xf>
    <xf numFmtId="4" fontId="30" fillId="14" borderId="108">
      <alignment horizontal="right" vertical="center"/>
    </xf>
    <xf numFmtId="0" fontId="74" fillId="9" borderId="108">
      <alignment horizontal="right" vertical="center"/>
    </xf>
    <xf numFmtId="0" fontId="30" fillId="9" borderId="108">
      <alignment horizontal="right" vertical="center"/>
    </xf>
    <xf numFmtId="49" fontId="34" fillId="0" borderId="108" applyNumberFormat="0" applyFont="0" applyFill="0" applyBorder="0" applyProtection="0">
      <alignment horizontal="left" vertical="center" indent="2"/>
    </xf>
    <xf numFmtId="0" fontId="96" fillId="73" borderId="105" applyNumberFormat="0" applyAlignment="0" applyProtection="0"/>
    <xf numFmtId="0" fontId="81" fillId="86" borderId="104" applyNumberFormat="0" applyAlignment="0" applyProtection="0"/>
    <xf numFmtId="49" fontId="34" fillId="0" borderId="108" applyNumberFormat="0" applyFont="0" applyFill="0" applyBorder="0" applyProtection="0">
      <alignment horizontal="left" vertical="center" indent="2"/>
    </xf>
    <xf numFmtId="0" fontId="87" fillId="73" borderId="105" applyNumberFormat="0" applyAlignment="0" applyProtection="0"/>
    <xf numFmtId="4" fontId="34" fillId="0" borderId="108" applyFill="0" applyBorder="0" applyProtection="0">
      <alignment horizontal="right" vertical="center"/>
    </xf>
    <xf numFmtId="0" fontId="84" fillId="86" borderId="105" applyNumberFormat="0" applyAlignment="0" applyProtection="0"/>
    <xf numFmtId="0" fontId="103" fillId="0" borderId="106" applyNumberFormat="0" applyFill="0" applyAlignment="0" applyProtection="0"/>
    <xf numFmtId="0" fontId="100" fillId="86" borderId="104" applyNumberFormat="0" applyAlignment="0" applyProtection="0"/>
    <xf numFmtId="0" fontId="34" fillId="0" borderId="108" applyNumberFormat="0" applyFill="0" applyAlignment="0" applyProtection="0"/>
    <xf numFmtId="4" fontId="34" fillId="0" borderId="108">
      <alignment horizontal="right" vertical="center"/>
    </xf>
    <xf numFmtId="0" fontId="34" fillId="0" borderId="108">
      <alignment horizontal="right" vertical="center"/>
    </xf>
    <xf numFmtId="0" fontId="96" fillId="73" borderId="105" applyNumberFormat="0" applyAlignment="0" applyProtection="0"/>
    <xf numFmtId="0" fontId="81" fillId="86" borderId="104" applyNumberFormat="0" applyAlignment="0" applyProtection="0"/>
    <xf numFmtId="0" fontId="83" fillId="86" borderId="105" applyNumberFormat="0" applyAlignment="0" applyProtection="0"/>
    <xf numFmtId="0" fontId="34" fillId="14" borderId="111">
      <alignment horizontal="left" vertical="center" wrapText="1" indent="2"/>
    </xf>
    <xf numFmtId="0" fontId="84" fillId="86" borderId="105" applyNumberFormat="0" applyAlignment="0" applyProtection="0"/>
    <xf numFmtId="0" fontId="84" fillId="86" borderId="105" applyNumberFormat="0" applyAlignment="0" applyProtection="0"/>
    <xf numFmtId="4" fontId="30" fillId="14" borderId="109">
      <alignment horizontal="right" vertical="center"/>
    </xf>
    <xf numFmtId="0" fontId="30" fillId="14" borderId="109">
      <alignment horizontal="right" vertical="center"/>
    </xf>
    <xf numFmtId="0" fontId="30" fillId="14" borderId="108">
      <alignment horizontal="right" vertical="center"/>
    </xf>
    <xf numFmtId="4" fontId="74" fillId="9" borderId="108">
      <alignment horizontal="right" vertical="center"/>
    </xf>
    <xf numFmtId="0" fontId="87" fillId="73" borderId="105" applyNumberFormat="0" applyAlignment="0" applyProtection="0"/>
    <xf numFmtId="0" fontId="88" fillId="0" borderId="106" applyNumberFormat="0" applyFill="0" applyAlignment="0" applyProtection="0"/>
    <xf numFmtId="0" fontId="103" fillId="0" borderId="106" applyNumberFormat="0" applyFill="0" applyAlignment="0" applyProtection="0"/>
    <xf numFmtId="0" fontId="78" fillId="89" borderId="107" applyNumberFormat="0" applyFont="0" applyAlignment="0" applyProtection="0"/>
    <xf numFmtId="0" fontId="96" fillId="73" borderId="105" applyNumberFormat="0" applyAlignment="0" applyProtection="0"/>
    <xf numFmtId="49" fontId="32" fillId="0" borderId="108" applyNumberFormat="0" applyFill="0" applyBorder="0" applyProtection="0">
      <alignment horizontal="left" vertical="center"/>
    </xf>
    <xf numFmtId="0" fontId="34" fillId="14" borderId="111">
      <alignment horizontal="left" vertical="center" wrapText="1" indent="2"/>
    </xf>
    <xf numFmtId="0" fontId="84" fillId="86" borderId="105" applyNumberFormat="0" applyAlignment="0" applyProtection="0"/>
    <xf numFmtId="0" fontId="34" fillId="0" borderId="111">
      <alignment horizontal="left" vertical="center" wrapText="1" indent="2"/>
    </xf>
    <xf numFmtId="0" fontId="78" fillId="89" borderId="107" applyNumberFormat="0" applyFont="0" applyAlignment="0" applyProtection="0"/>
    <xf numFmtId="0" fontId="35"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4" fontId="34" fillId="16" borderId="108"/>
    <xf numFmtId="0" fontId="30" fillId="14" borderId="108">
      <alignment horizontal="right" vertical="center"/>
    </xf>
    <xf numFmtId="0" fontId="103" fillId="0" borderId="106" applyNumberFormat="0" applyFill="0" applyAlignment="0" applyProtection="0"/>
    <xf numFmtId="4" fontId="30" fillId="14" borderId="110">
      <alignment horizontal="right" vertical="center"/>
    </xf>
    <xf numFmtId="0" fontId="83" fillId="86" borderId="105" applyNumberFormat="0" applyAlignment="0" applyProtection="0"/>
    <xf numFmtId="0" fontId="30" fillId="14" borderId="109">
      <alignment horizontal="right" vertical="center"/>
    </xf>
    <xf numFmtId="0" fontId="84" fillId="86" borderId="105" applyNumberFormat="0" applyAlignment="0" applyProtection="0"/>
    <xf numFmtId="0" fontId="88" fillId="0" borderId="106" applyNumberFormat="0" applyFill="0" applyAlignment="0" applyProtection="0"/>
    <xf numFmtId="0" fontId="78" fillId="89" borderId="107" applyNumberFormat="0" applyFont="0" applyAlignment="0" applyProtection="0"/>
    <xf numFmtId="4" fontId="30" fillId="14" borderId="109">
      <alignment horizontal="right" vertical="center"/>
    </xf>
    <xf numFmtId="0" fontId="34" fillId="14" borderId="111">
      <alignment horizontal="left" vertical="center" wrapText="1" indent="2"/>
    </xf>
    <xf numFmtId="0" fontId="34" fillId="16" borderId="108"/>
    <xf numFmtId="175" fontId="34" fillId="90" borderId="108" applyNumberFormat="0" applyFont="0" applyBorder="0" applyAlignment="0" applyProtection="0">
      <alignment horizontal="right" vertical="center"/>
    </xf>
    <xf numFmtId="0" fontId="34" fillId="0" borderId="108" applyNumberFormat="0" applyFill="0" applyAlignment="0" applyProtection="0"/>
    <xf numFmtId="4" fontId="34" fillId="0" borderId="108" applyFill="0" applyBorder="0" applyProtection="0">
      <alignment horizontal="right" vertical="center"/>
    </xf>
    <xf numFmtId="4" fontId="30" fillId="9" borderId="108">
      <alignment horizontal="right" vertical="center"/>
    </xf>
    <xf numFmtId="0" fontId="88" fillId="0" borderId="106" applyNumberFormat="0" applyFill="0" applyAlignment="0" applyProtection="0"/>
    <xf numFmtId="49" fontId="32" fillId="0" borderId="108" applyNumberFormat="0" applyFill="0" applyBorder="0" applyProtection="0">
      <alignment horizontal="left" vertical="center"/>
    </xf>
    <xf numFmtId="49" fontId="34" fillId="0" borderId="109" applyNumberFormat="0" applyFont="0" applyFill="0" applyBorder="0" applyProtection="0">
      <alignment horizontal="left" vertical="center" indent="5"/>
    </xf>
    <xf numFmtId="0" fontId="34" fillId="9" borderId="109">
      <alignment horizontal="left" vertical="center"/>
    </xf>
    <xf numFmtId="0" fontId="84" fillId="86" borderId="105" applyNumberFormat="0" applyAlignment="0" applyProtection="0"/>
    <xf numFmtId="4" fontId="30" fillId="14" borderId="110">
      <alignment horizontal="right" vertical="center"/>
    </xf>
    <xf numFmtId="0" fontId="96" fillId="73" borderId="105" applyNumberFormat="0" applyAlignment="0" applyProtection="0"/>
    <xf numFmtId="0" fontId="96" fillId="73" borderId="105" applyNumberFormat="0" applyAlignment="0" applyProtection="0"/>
    <xf numFmtId="0" fontId="78" fillId="89" borderId="107" applyNumberFormat="0" applyFont="0" applyAlignment="0" applyProtection="0"/>
    <xf numFmtId="0" fontId="100" fillId="86" borderId="104" applyNumberFormat="0" applyAlignment="0" applyProtection="0"/>
    <xf numFmtId="0" fontId="103" fillId="0" borderId="106" applyNumberFormat="0" applyFill="0" applyAlignment="0" applyProtection="0"/>
    <xf numFmtId="0" fontId="30" fillId="14" borderId="108">
      <alignment horizontal="right" vertical="center"/>
    </xf>
    <xf numFmtId="0" fontId="35" fillId="89" borderId="107" applyNumberFormat="0" applyFont="0" applyAlignment="0" applyProtection="0"/>
    <xf numFmtId="4" fontId="34" fillId="0" borderId="108">
      <alignment horizontal="right" vertical="center"/>
    </xf>
    <xf numFmtId="0" fontId="103" fillId="0" borderId="106" applyNumberFormat="0" applyFill="0" applyAlignment="0" applyProtection="0"/>
    <xf numFmtId="0" fontId="30" fillId="14" borderId="108">
      <alignment horizontal="right" vertical="center"/>
    </xf>
    <xf numFmtId="0" fontId="30" fillId="14" borderId="108">
      <alignment horizontal="right" vertical="center"/>
    </xf>
    <xf numFmtId="4" fontId="74" fillId="9" borderId="108">
      <alignment horizontal="right" vertical="center"/>
    </xf>
    <xf numFmtId="0" fontId="30" fillId="9" borderId="108">
      <alignment horizontal="right" vertical="center"/>
    </xf>
    <xf numFmtId="4" fontId="30" fillId="9" borderId="108">
      <alignment horizontal="right" vertical="center"/>
    </xf>
    <xf numFmtId="0" fontId="74" fillId="9" borderId="108">
      <alignment horizontal="right" vertical="center"/>
    </xf>
    <xf numFmtId="4" fontId="74" fillId="9" borderId="108">
      <alignment horizontal="right" vertical="center"/>
    </xf>
    <xf numFmtId="0" fontId="30" fillId="14" borderId="108">
      <alignment horizontal="right" vertical="center"/>
    </xf>
    <xf numFmtId="4" fontId="30" fillId="14" borderId="108">
      <alignment horizontal="right" vertical="center"/>
    </xf>
    <xf numFmtId="0" fontId="30" fillId="14" borderId="108">
      <alignment horizontal="right" vertical="center"/>
    </xf>
    <xf numFmtId="4" fontId="30" fillId="14" borderId="108">
      <alignment horizontal="right" vertical="center"/>
    </xf>
    <xf numFmtId="0" fontId="30" fillId="14" borderId="109">
      <alignment horizontal="right" vertical="center"/>
    </xf>
    <xf numFmtId="4" fontId="30" fillId="14" borderId="109">
      <alignment horizontal="right" vertical="center"/>
    </xf>
    <xf numFmtId="0" fontId="30" fillId="14" borderId="110">
      <alignment horizontal="right" vertical="center"/>
    </xf>
    <xf numFmtId="4" fontId="30" fillId="14" borderId="110">
      <alignment horizontal="right" vertical="center"/>
    </xf>
    <xf numFmtId="0" fontId="84"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9" borderId="109">
      <alignment horizontal="left" vertical="center"/>
    </xf>
    <xf numFmtId="0" fontId="96" fillId="73" borderId="105" applyNumberFormat="0" applyAlignment="0" applyProtection="0"/>
    <xf numFmtId="0" fontId="34" fillId="0" borderId="108">
      <alignment horizontal="right" vertical="center"/>
    </xf>
    <xf numFmtId="4" fontId="34" fillId="0" borderId="108">
      <alignment horizontal="right" vertical="center"/>
    </xf>
    <xf numFmtId="0" fontId="34" fillId="0" borderId="108" applyNumberFormat="0" applyFill="0" applyAlignment="0" applyProtection="0"/>
    <xf numFmtId="0" fontId="100" fillId="86" borderId="104" applyNumberFormat="0" applyAlignment="0" applyProtection="0"/>
    <xf numFmtId="175" fontId="34" fillId="90" borderId="108" applyNumberFormat="0" applyFont="0" applyBorder="0" applyAlignment="0" applyProtection="0">
      <alignment horizontal="right" vertical="center"/>
    </xf>
    <xf numFmtId="0" fontId="34" fillId="16" borderId="108"/>
    <xf numFmtId="4" fontId="34" fillId="16" borderId="108"/>
    <xf numFmtId="0" fontId="103" fillId="0" borderId="106" applyNumberFormat="0" applyFill="0" applyAlignment="0" applyProtection="0"/>
    <xf numFmtId="0" fontId="35" fillId="89" borderId="107" applyNumberFormat="0" applyFont="0" applyAlignment="0" applyProtection="0"/>
    <xf numFmtId="0" fontId="78" fillId="89" borderId="107" applyNumberFormat="0" applyFont="0" applyAlignment="0" applyProtection="0"/>
    <xf numFmtId="0" fontId="34" fillId="0" borderId="108" applyNumberFormat="0" applyFill="0" applyAlignment="0" applyProtection="0"/>
    <xf numFmtId="0" fontId="88" fillId="0" borderId="106" applyNumberFormat="0" applyFill="0" applyAlignment="0" applyProtection="0"/>
    <xf numFmtId="0" fontId="103" fillId="0" borderId="106" applyNumberFormat="0" applyFill="0" applyAlignment="0" applyProtection="0"/>
    <xf numFmtId="0" fontId="87" fillId="73" borderId="105" applyNumberFormat="0" applyAlignment="0" applyProtection="0"/>
    <xf numFmtId="0" fontId="84" fillId="86" borderId="105" applyNumberFormat="0" applyAlignment="0" applyProtection="0"/>
    <xf numFmtId="4" fontId="74" fillId="9" borderId="108">
      <alignment horizontal="right" vertical="center"/>
    </xf>
    <xf numFmtId="0" fontId="30" fillId="9" borderId="108">
      <alignment horizontal="right" vertical="center"/>
    </xf>
    <xf numFmtId="175" fontId="34" fillId="90" borderId="108" applyNumberFormat="0" applyFont="0" applyBorder="0" applyAlignment="0" applyProtection="0">
      <alignment horizontal="right" vertical="center"/>
    </xf>
    <xf numFmtId="0" fontId="88" fillId="0" borderId="106" applyNumberFormat="0" applyFill="0" applyAlignment="0" applyProtection="0"/>
    <xf numFmtId="49" fontId="34" fillId="0" borderId="108" applyNumberFormat="0" applyFont="0" applyFill="0" applyBorder="0" applyProtection="0">
      <alignment horizontal="left" vertical="center" indent="2"/>
    </xf>
    <xf numFmtId="49" fontId="34" fillId="0" borderId="109" applyNumberFormat="0" applyFont="0" applyFill="0" applyBorder="0" applyProtection="0">
      <alignment horizontal="left" vertical="center" indent="5"/>
    </xf>
    <xf numFmtId="49" fontId="34" fillId="0" borderId="108" applyNumberFormat="0" applyFont="0" applyFill="0" applyBorder="0" applyProtection="0">
      <alignment horizontal="left" vertical="center" indent="2"/>
    </xf>
    <xf numFmtId="4" fontId="34" fillId="0" borderId="108" applyFill="0" applyBorder="0" applyProtection="0">
      <alignment horizontal="right" vertical="center"/>
    </xf>
    <xf numFmtId="49" fontId="32" fillId="0" borderId="108" applyNumberFormat="0" applyFill="0" applyBorder="0" applyProtection="0">
      <alignment horizontal="left" vertical="center"/>
    </xf>
    <xf numFmtId="0" fontId="34" fillId="0" borderId="111">
      <alignment horizontal="left" vertical="center" wrapText="1" indent="2"/>
    </xf>
    <xf numFmtId="0" fontId="100" fillId="86" borderId="104" applyNumberFormat="0" applyAlignment="0" applyProtection="0"/>
    <xf numFmtId="0" fontId="30" fillId="14" borderId="110">
      <alignment horizontal="right" vertical="center"/>
    </xf>
    <xf numFmtId="0" fontId="87" fillId="73" borderId="105" applyNumberFormat="0" applyAlignment="0" applyProtection="0"/>
    <xf numFmtId="0" fontId="30" fillId="14" borderId="110">
      <alignment horizontal="right" vertical="center"/>
    </xf>
    <xf numFmtId="4" fontId="30" fillId="14" borderId="108">
      <alignment horizontal="right" vertical="center"/>
    </xf>
    <xf numFmtId="0" fontId="30" fillId="14" borderId="108">
      <alignment horizontal="right" vertical="center"/>
    </xf>
    <xf numFmtId="0" fontId="81" fillId="86" borderId="104" applyNumberFormat="0" applyAlignment="0" applyProtection="0"/>
    <xf numFmtId="0" fontId="83" fillId="86" borderId="105" applyNumberFormat="0" applyAlignment="0" applyProtection="0"/>
    <xf numFmtId="0" fontId="88" fillId="0" borderId="106" applyNumberFormat="0" applyFill="0" applyAlignment="0" applyProtection="0"/>
    <xf numFmtId="0" fontId="34" fillId="16" borderId="108"/>
    <xf numFmtId="4" fontId="34" fillId="16" borderId="108"/>
    <xf numFmtId="4" fontId="30" fillId="14" borderId="108">
      <alignment horizontal="right" vertical="center"/>
    </xf>
    <xf numFmtId="0" fontId="74" fillId="9"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81" fillId="86" borderId="104" applyNumberFormat="0" applyAlignment="0" applyProtection="0"/>
    <xf numFmtId="0" fontId="100" fillId="86" borderId="104" applyNumberFormat="0" applyAlignment="0" applyProtection="0"/>
    <xf numFmtId="0" fontId="30" fillId="14" borderId="110">
      <alignment horizontal="right" vertical="center"/>
    </xf>
    <xf numFmtId="0" fontId="83" fillId="86" borderId="105" applyNumberFormat="0" applyAlignment="0" applyProtection="0"/>
    <xf numFmtId="4" fontId="30" fillId="14" borderId="108">
      <alignment horizontal="right" vertical="center"/>
    </xf>
    <xf numFmtId="4" fontId="34" fillId="16" borderId="108"/>
    <xf numFmtId="4" fontId="34" fillId="16" borderId="108"/>
    <xf numFmtId="0" fontId="30" fillId="14" borderId="108">
      <alignment horizontal="right" vertical="center"/>
    </xf>
    <xf numFmtId="0" fontId="30" fillId="14" borderId="108">
      <alignment horizontal="right" vertical="center"/>
    </xf>
    <xf numFmtId="0" fontId="34" fillId="16" borderId="108"/>
    <xf numFmtId="0" fontId="30" fillId="14" borderId="110">
      <alignment horizontal="right" vertical="center"/>
    </xf>
    <xf numFmtId="0" fontId="30" fillId="14" borderId="110">
      <alignment horizontal="right" vertical="center"/>
    </xf>
    <xf numFmtId="0" fontId="83" fillId="86" borderId="105" applyNumberFormat="0" applyAlignment="0" applyProtection="0"/>
    <xf numFmtId="0" fontId="30" fillId="14" borderId="109">
      <alignment horizontal="right" vertical="center"/>
    </xf>
    <xf numFmtId="0" fontId="34" fillId="0" borderId="108">
      <alignment horizontal="right" vertical="center"/>
    </xf>
    <xf numFmtId="4" fontId="34" fillId="0" borderId="108">
      <alignment horizontal="right" vertical="center"/>
    </xf>
    <xf numFmtId="0" fontId="103" fillId="0" borderId="106" applyNumberFormat="0" applyFill="0" applyAlignment="0" applyProtection="0"/>
    <xf numFmtId="0" fontId="84" fillId="86" borderId="105" applyNumberFormat="0" applyAlignment="0" applyProtection="0"/>
    <xf numFmtId="0" fontId="103" fillId="0" borderId="106" applyNumberFormat="0" applyFill="0" applyAlignment="0" applyProtection="0"/>
    <xf numFmtId="0" fontId="84" fillId="86" borderId="105" applyNumberFormat="0" applyAlignment="0" applyProtection="0"/>
    <xf numFmtId="49" fontId="32" fillId="0" borderId="108" applyNumberFormat="0" applyFill="0" applyBorder="0" applyProtection="0">
      <alignment horizontal="left" vertical="center"/>
    </xf>
    <xf numFmtId="0" fontId="78" fillId="89" borderId="107" applyNumberFormat="0" applyFont="0" applyAlignment="0" applyProtection="0"/>
    <xf numFmtId="0" fontId="30" fillId="9" borderId="108">
      <alignment horizontal="right" vertical="center"/>
    </xf>
    <xf numFmtId="0" fontId="30" fillId="14" borderId="108">
      <alignment horizontal="right" vertical="center"/>
    </xf>
    <xf numFmtId="0" fontId="84" fillId="86" borderId="105" applyNumberFormat="0" applyAlignment="0" applyProtection="0"/>
    <xf numFmtId="0" fontId="88" fillId="0" borderId="106" applyNumberFormat="0" applyFill="0" applyAlignment="0" applyProtection="0"/>
    <xf numFmtId="4" fontId="34" fillId="0" borderId="108" applyFill="0" applyBorder="0" applyProtection="0">
      <alignment horizontal="right" vertical="center"/>
    </xf>
    <xf numFmtId="0" fontId="13" fillId="0" borderId="58" applyNumberFormat="0" applyFill="0" applyAlignment="0" applyProtection="0"/>
    <xf numFmtId="0" fontId="34" fillId="14" borderId="111">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08">
      <alignment horizontal="right" vertical="center"/>
    </xf>
    <xf numFmtId="0" fontId="96" fillId="73" borderId="105" applyNumberFormat="0" applyAlignment="0" applyProtection="0"/>
    <xf numFmtId="0" fontId="84" fillId="86" borderId="105" applyNumberFormat="0" applyAlignment="0" applyProtection="0"/>
    <xf numFmtId="0" fontId="83" fillId="86" borderId="105" applyNumberFormat="0" applyAlignment="0" applyProtection="0"/>
    <xf numFmtId="0" fontId="34" fillId="9" borderId="109">
      <alignment horizontal="left" vertical="center"/>
    </xf>
    <xf numFmtId="0" fontId="2" fillId="53" borderId="0" applyNumberFormat="0" applyBorder="0" applyAlignment="0" applyProtection="0"/>
    <xf numFmtId="0" fontId="30" fillId="14" borderId="10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0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1">
      <alignment horizontal="left" vertical="center" wrapText="1" indent="2"/>
    </xf>
    <xf numFmtId="175" fontId="34" fillId="90" borderId="108" applyNumberFormat="0" applyFont="0" applyBorder="0" applyAlignment="0" applyProtection="0">
      <alignment horizontal="right" vertical="center"/>
    </xf>
    <xf numFmtId="4" fontId="34" fillId="0" borderId="108" applyFill="0" applyBorder="0" applyProtection="0">
      <alignment horizontal="right" vertical="center"/>
    </xf>
    <xf numFmtId="0" fontId="71" fillId="0" borderId="0" applyNumberFormat="0" applyFill="0" applyBorder="0" applyAlignment="0" applyProtection="0"/>
    <xf numFmtId="0" fontId="96" fillId="73" borderId="105" applyNumberFormat="0" applyAlignment="0" applyProtection="0"/>
    <xf numFmtId="0" fontId="34" fillId="0" borderId="111">
      <alignment horizontal="left" vertical="center" wrapText="1" indent="2"/>
    </xf>
    <xf numFmtId="0" fontId="34" fillId="16" borderId="108"/>
    <xf numFmtId="0" fontId="34" fillId="0" borderId="108">
      <alignment horizontal="right" vertical="center"/>
    </xf>
    <xf numFmtId="0" fontId="34" fillId="16" borderId="108"/>
    <xf numFmtId="0" fontId="78" fillId="89" borderId="107" applyNumberFormat="0" applyFon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84" fillId="86" borderId="105" applyNumberFormat="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100" fillId="86" borderId="104"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08">
      <alignment horizontal="right" vertical="center"/>
    </xf>
    <xf numFmtId="0" fontId="2" fillId="63" borderId="0" applyNumberFormat="0" applyBorder="0" applyAlignment="0" applyProtection="0"/>
    <xf numFmtId="0" fontId="87" fillId="73" borderId="105" applyNumberFormat="0" applyAlignment="0" applyProtection="0"/>
    <xf numFmtId="4" fontId="74" fillId="9" borderId="108">
      <alignment horizontal="right" vertical="center"/>
    </xf>
    <xf numFmtId="0" fontId="87" fillId="73" borderId="105" applyNumberFormat="0" applyAlignment="0" applyProtection="0"/>
    <xf numFmtId="0" fontId="72" fillId="58" borderId="0" applyNumberFormat="0" applyBorder="0" applyAlignment="0" applyProtection="0"/>
    <xf numFmtId="0" fontId="83" fillId="86" borderId="105" applyNumberFormat="0" applyAlignment="0" applyProtection="0"/>
    <xf numFmtId="0" fontId="81" fillId="86" borderId="104" applyNumberFormat="0" applyAlignment="0" applyProtection="0"/>
    <xf numFmtId="0" fontId="2" fillId="54" borderId="0" applyNumberFormat="0" applyBorder="0" applyAlignment="0" applyProtection="0"/>
    <xf numFmtId="0" fontId="34" fillId="16" borderId="108"/>
    <xf numFmtId="0" fontId="30" fillId="14" borderId="108">
      <alignment horizontal="right" vertical="center"/>
    </xf>
    <xf numFmtId="0" fontId="74" fillId="9" borderId="108">
      <alignment horizontal="right" vertical="center"/>
    </xf>
    <xf numFmtId="0" fontId="100" fillId="86" borderId="104" applyNumberFormat="0" applyAlignment="0" applyProtection="0"/>
    <xf numFmtId="4" fontId="30" fillId="9" borderId="108">
      <alignment horizontal="right" vertical="center"/>
    </xf>
    <xf numFmtId="0" fontId="2" fillId="63" borderId="0" applyNumberFormat="0" applyBorder="0" applyAlignment="0" applyProtection="0"/>
    <xf numFmtId="0" fontId="88" fillId="0" borderId="106" applyNumberFormat="0" applyFill="0" applyAlignment="0" applyProtection="0"/>
    <xf numFmtId="0" fontId="88" fillId="0" borderId="106" applyNumberFormat="0" applyFill="0" applyAlignment="0" applyProtection="0"/>
    <xf numFmtId="0" fontId="100" fillId="86" borderId="104" applyNumberFormat="0" applyAlignment="0" applyProtection="0"/>
    <xf numFmtId="4" fontId="34" fillId="16" borderId="108"/>
    <xf numFmtId="0" fontId="72" fillId="52" borderId="0" applyNumberFormat="0" applyBorder="0" applyAlignment="0" applyProtection="0"/>
    <xf numFmtId="0" fontId="2" fillId="50" borderId="0" applyNumberFormat="0" applyBorder="0" applyAlignment="0" applyProtection="0"/>
    <xf numFmtId="0" fontId="30" fillId="14" borderId="110">
      <alignment horizontal="right" vertical="center"/>
    </xf>
    <xf numFmtId="0" fontId="70" fillId="0" borderId="0" applyNumberFormat="0" applyFill="0" applyBorder="0" applyAlignment="0" applyProtection="0"/>
    <xf numFmtId="0" fontId="81" fillId="86" borderId="104" applyNumberFormat="0" applyAlignment="0" applyProtection="0"/>
    <xf numFmtId="0" fontId="30" fillId="9" borderId="108">
      <alignment horizontal="right" vertical="center"/>
    </xf>
    <xf numFmtId="4" fontId="34" fillId="0" borderId="108">
      <alignment horizontal="right" vertical="center"/>
    </xf>
    <xf numFmtId="0" fontId="2" fillId="57" borderId="0" applyNumberFormat="0" applyBorder="0" applyAlignment="0" applyProtection="0"/>
    <xf numFmtId="49" fontId="34" fillId="0" borderId="108" applyNumberFormat="0" applyFont="0" applyFill="0" applyBorder="0" applyProtection="0">
      <alignment horizontal="left" vertical="center" indent="2"/>
    </xf>
    <xf numFmtId="0" fontId="34" fillId="14" borderId="111">
      <alignment horizontal="left" vertical="center" wrapText="1" indent="2"/>
    </xf>
    <xf numFmtId="0" fontId="30" fillId="14" borderId="109">
      <alignment horizontal="right" vertical="center"/>
    </xf>
    <xf numFmtId="4" fontId="34" fillId="16" borderId="108"/>
    <xf numFmtId="0" fontId="78" fillId="89" borderId="107" applyNumberFormat="0" applyFont="0" applyAlignment="0" applyProtection="0"/>
    <xf numFmtId="0" fontId="72" fillId="55" borderId="0" applyNumberFormat="0" applyBorder="0" applyAlignment="0" applyProtection="0"/>
    <xf numFmtId="4" fontId="30" fillId="14" borderId="108">
      <alignment horizontal="right" vertical="center"/>
    </xf>
    <xf numFmtId="0" fontId="72" fillId="49" borderId="0" applyNumberFormat="0" applyBorder="0" applyAlignment="0" applyProtection="0"/>
    <xf numFmtId="0" fontId="96" fillId="73" borderId="105" applyNumberFormat="0" applyAlignment="0" applyProtection="0"/>
    <xf numFmtId="0" fontId="81" fillId="86" borderId="104" applyNumberFormat="0" applyAlignment="0" applyProtection="0"/>
    <xf numFmtId="0" fontId="103" fillId="0" borderId="106" applyNumberFormat="0" applyFill="0" applyAlignment="0" applyProtection="0"/>
    <xf numFmtId="4" fontId="30" fillId="14" borderId="109">
      <alignment horizontal="right" vertical="center"/>
    </xf>
    <xf numFmtId="0" fontId="2" fillId="51" borderId="0" applyNumberFormat="0" applyBorder="0" applyAlignment="0" applyProtection="0"/>
    <xf numFmtId="4" fontId="74" fillId="9" borderId="108">
      <alignment horizontal="right" vertical="center"/>
    </xf>
    <xf numFmtId="0" fontId="30" fillId="14" borderId="108">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05" applyNumberFormat="0" applyAlignment="0" applyProtection="0"/>
    <xf numFmtId="0" fontId="72" fillId="58" borderId="0" applyNumberFormat="0" applyBorder="0" applyAlignment="0" applyProtection="0"/>
    <xf numFmtId="0" fontId="30" fillId="9" borderId="108">
      <alignment horizontal="right" vertical="center"/>
    </xf>
    <xf numFmtId="0" fontId="84" fillId="86" borderId="105" applyNumberFormat="0" applyAlignment="0" applyProtection="0"/>
    <xf numFmtId="4" fontId="34" fillId="0" borderId="108" applyFill="0" applyBorder="0" applyProtection="0">
      <alignment horizontal="right" vertical="center"/>
    </xf>
    <xf numFmtId="0" fontId="34" fillId="14" borderId="111">
      <alignment horizontal="left" vertical="center" wrapText="1" indent="2"/>
    </xf>
    <xf numFmtId="4" fontId="34" fillId="16" borderId="108"/>
    <xf numFmtId="0" fontId="68" fillId="46" borderId="57" applyNumberFormat="0" applyAlignment="0" applyProtection="0"/>
    <xf numFmtId="0" fontId="84" fillId="86" borderId="105" applyNumberFormat="0" applyAlignment="0" applyProtection="0"/>
    <xf numFmtId="0" fontId="84" fillId="86" borderId="105" applyNumberFormat="0" applyAlignment="0" applyProtection="0"/>
    <xf numFmtId="0" fontId="2" fillId="48" borderId="0" applyNumberFormat="0" applyBorder="0" applyAlignment="0" applyProtection="0"/>
    <xf numFmtId="0" fontId="87" fillId="73" borderId="105" applyNumberFormat="0" applyAlignment="0" applyProtection="0"/>
    <xf numFmtId="49" fontId="32" fillId="0" borderId="108" applyNumberFormat="0" applyFill="0" applyBorder="0" applyProtection="0">
      <alignment horizontal="left" vertical="center"/>
    </xf>
    <xf numFmtId="0" fontId="34" fillId="0" borderId="111">
      <alignment horizontal="left" vertical="center" wrapText="1" indent="2"/>
    </xf>
    <xf numFmtId="0" fontId="34" fillId="14" borderId="111">
      <alignment horizontal="left" vertical="center" wrapText="1" indent="2"/>
    </xf>
    <xf numFmtId="0" fontId="78" fillId="89" borderId="107" applyNumberFormat="0" applyFont="0" applyAlignment="0" applyProtection="0"/>
    <xf numFmtId="0" fontId="30" fillId="14" borderId="108">
      <alignment horizontal="right" vertical="center"/>
    </xf>
    <xf numFmtId="0" fontId="30" fillId="14" borderId="108">
      <alignment horizontal="right" vertical="center"/>
    </xf>
    <xf numFmtId="0" fontId="84" fillId="86" borderId="105" applyNumberFormat="0" applyAlignment="0" applyProtection="0"/>
    <xf numFmtId="0" fontId="72" fillId="55" borderId="0" applyNumberFormat="0" applyBorder="0" applyAlignment="0" applyProtection="0"/>
    <xf numFmtId="175" fontId="34" fillId="90" borderId="108" applyNumberFormat="0" applyFont="0" applyBorder="0" applyAlignment="0" applyProtection="0">
      <alignment horizontal="right" vertical="center"/>
    </xf>
    <xf numFmtId="0" fontId="2" fillId="60" borderId="0" applyNumberFormat="0" applyBorder="0" applyAlignment="0" applyProtection="0"/>
    <xf numFmtId="0" fontId="84" fillId="86" borderId="105" applyNumberFormat="0" applyAlignment="0" applyProtection="0"/>
    <xf numFmtId="0" fontId="100" fillId="86" borderId="104" applyNumberFormat="0" applyAlignment="0" applyProtection="0"/>
    <xf numFmtId="0" fontId="103" fillId="0" borderId="106" applyNumberFormat="0" applyFill="0" applyAlignment="0" applyProtection="0"/>
    <xf numFmtId="0" fontId="96" fillId="73" borderId="105" applyNumberFormat="0" applyAlignment="0" applyProtection="0"/>
    <xf numFmtId="0" fontId="30" fillId="9" borderId="108">
      <alignment horizontal="right" vertical="center"/>
    </xf>
    <xf numFmtId="0" fontId="72" fillId="49" borderId="0" applyNumberFormat="0" applyBorder="0" applyAlignment="0" applyProtection="0"/>
    <xf numFmtId="0" fontId="100" fillId="86" borderId="104" applyNumberFormat="0" applyAlignment="0" applyProtection="0"/>
    <xf numFmtId="0" fontId="2" fillId="54" borderId="0" applyNumberFormat="0" applyBorder="0" applyAlignment="0" applyProtection="0"/>
    <xf numFmtId="4" fontId="74" fillId="9" borderId="108">
      <alignment horizontal="right" vertical="center"/>
    </xf>
    <xf numFmtId="4" fontId="30" fillId="9" borderId="108">
      <alignment horizontal="right" vertical="center"/>
    </xf>
    <xf numFmtId="0" fontId="34" fillId="0" borderId="108" applyNumberFormat="0" applyFill="0" applyAlignment="0" applyProtection="0"/>
    <xf numFmtId="4" fontId="30" fillId="9" borderId="108">
      <alignment horizontal="right" vertical="center"/>
    </xf>
    <xf numFmtId="0" fontId="13" fillId="0" borderId="58" applyNumberFormat="0" applyFill="0" applyAlignment="0" applyProtection="0"/>
    <xf numFmtId="0" fontId="84" fillId="86" borderId="105"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08" applyNumberFormat="0" applyFill="0" applyAlignment="0" applyProtection="0"/>
    <xf numFmtId="4" fontId="30" fillId="14" borderId="108">
      <alignment horizontal="right" vertical="center"/>
    </xf>
    <xf numFmtId="0" fontId="78" fillId="89" borderId="107" applyNumberFormat="0" applyFont="0" applyAlignment="0" applyProtection="0"/>
    <xf numFmtId="4" fontId="30" fillId="14" borderId="108">
      <alignment horizontal="right" vertical="center"/>
    </xf>
    <xf numFmtId="4" fontId="30" fillId="14" borderId="108">
      <alignment horizontal="right" vertical="center"/>
    </xf>
    <xf numFmtId="0" fontId="34" fillId="0" borderId="108">
      <alignment horizontal="right" vertical="center"/>
    </xf>
    <xf numFmtId="4" fontId="34" fillId="0" borderId="108">
      <alignment horizontal="right" vertical="center"/>
    </xf>
    <xf numFmtId="0" fontId="88" fillId="0" borderId="106" applyNumberFormat="0" applyFill="0" applyAlignment="0" applyProtection="0"/>
    <xf numFmtId="0" fontId="78" fillId="89" borderId="107" applyNumberFormat="0" applyFont="0" applyAlignment="0" applyProtection="0"/>
    <xf numFmtId="0" fontId="34" fillId="0" borderId="108" applyNumberFormat="0" applyFill="0" applyAlignment="0" applyProtection="0"/>
    <xf numFmtId="0" fontId="30" fillId="14" borderId="110">
      <alignment horizontal="right" vertical="center"/>
    </xf>
    <xf numFmtId="4" fontId="30" fillId="14" borderId="108">
      <alignment horizontal="right" vertical="center"/>
    </xf>
    <xf numFmtId="0" fontId="84" fillId="86" borderId="105" applyNumberFormat="0" applyAlignment="0" applyProtection="0"/>
    <xf numFmtId="0" fontId="30" fillId="14" borderId="108">
      <alignment horizontal="right" vertical="center"/>
    </xf>
    <xf numFmtId="4" fontId="34" fillId="16" borderId="108"/>
    <xf numFmtId="0" fontId="87" fillId="73" borderId="105" applyNumberFormat="0" applyAlignment="0" applyProtection="0"/>
    <xf numFmtId="0" fontId="84" fillId="86" borderId="105" applyNumberFormat="0" applyAlignment="0" applyProtection="0"/>
    <xf numFmtId="0" fontId="103" fillId="0" borderId="106" applyNumberFormat="0" applyFill="0" applyAlignment="0" applyProtection="0"/>
    <xf numFmtId="0" fontId="34" fillId="9" borderId="109">
      <alignment horizontal="left" vertical="center"/>
    </xf>
    <xf numFmtId="0" fontId="87" fillId="73" borderId="105" applyNumberFormat="0" applyAlignment="0" applyProtection="0"/>
    <xf numFmtId="0" fontId="34" fillId="0" borderId="108" applyNumberFormat="0" applyFill="0" applyAlignment="0" applyProtection="0"/>
    <xf numFmtId="0" fontId="2" fillId="63" borderId="0" applyNumberFormat="0" applyBorder="0" applyAlignment="0" applyProtection="0"/>
    <xf numFmtId="0" fontId="34" fillId="0" borderId="108">
      <alignment horizontal="right" vertical="center"/>
    </xf>
    <xf numFmtId="0" fontId="34" fillId="9" borderId="109">
      <alignment horizontal="left" vertical="center"/>
    </xf>
    <xf numFmtId="4" fontId="30" fillId="14" borderId="110">
      <alignment horizontal="right" vertical="center"/>
    </xf>
    <xf numFmtId="49" fontId="32" fillId="0" borderId="108" applyNumberFormat="0" applyFill="0" applyBorder="0" applyProtection="0">
      <alignment horizontal="left" vertical="center"/>
    </xf>
    <xf numFmtId="0" fontId="100" fillId="86" borderId="104"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05" applyNumberFormat="0" applyAlignment="0" applyProtection="0"/>
    <xf numFmtId="0" fontId="96" fillId="73" borderId="105" applyNumberFormat="0" applyAlignment="0" applyProtection="0"/>
    <xf numFmtId="4" fontId="74" fillId="9" borderId="108">
      <alignment horizontal="right" vertical="center"/>
    </xf>
    <xf numFmtId="0" fontId="2" fillId="57" borderId="0" applyNumberFormat="0" applyBorder="0" applyAlignment="0" applyProtection="0"/>
    <xf numFmtId="0" fontId="30" fillId="14" borderId="109">
      <alignment horizontal="right" vertical="center"/>
    </xf>
    <xf numFmtId="0" fontId="34" fillId="14" borderId="111">
      <alignment horizontal="left" vertical="center" wrapText="1" indent="2"/>
    </xf>
    <xf numFmtId="0" fontId="83" fillId="86" borderId="105" applyNumberFormat="0" applyAlignment="0" applyProtection="0"/>
    <xf numFmtId="0" fontId="2" fillId="63" borderId="0" applyNumberFormat="0" applyBorder="0" applyAlignment="0" applyProtection="0"/>
    <xf numFmtId="4" fontId="30" fillId="14" borderId="109">
      <alignment horizontal="right" vertical="center"/>
    </xf>
    <xf numFmtId="0" fontId="35" fillId="89" borderId="107" applyNumberFormat="0" applyFont="0" applyAlignment="0" applyProtection="0"/>
    <xf numFmtId="0" fontId="2" fillId="62" borderId="0" applyNumberFormat="0" applyBorder="0" applyAlignment="0" applyProtection="0"/>
    <xf numFmtId="0" fontId="30" fillId="9" borderId="108">
      <alignment horizontal="right" vertical="center"/>
    </xf>
    <xf numFmtId="0" fontId="2" fillId="56" borderId="0" applyNumberFormat="0" applyBorder="0" applyAlignment="0" applyProtection="0"/>
    <xf numFmtId="0" fontId="96" fillId="73" borderId="105" applyNumberFormat="0" applyAlignment="0" applyProtection="0"/>
    <xf numFmtId="4" fontId="30" fillId="14" borderId="109">
      <alignment horizontal="right" vertical="center"/>
    </xf>
    <xf numFmtId="4" fontId="30" fillId="14" borderId="108">
      <alignment horizontal="right" vertical="center"/>
    </xf>
    <xf numFmtId="0" fontId="30" fillId="9" borderId="108">
      <alignment horizontal="right" vertical="center"/>
    </xf>
    <xf numFmtId="0" fontId="87" fillId="73" borderId="105"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06" applyNumberFormat="0" applyFill="0" applyAlignment="0" applyProtection="0"/>
    <xf numFmtId="0" fontId="74" fillId="9" borderId="108">
      <alignment horizontal="right" vertical="center"/>
    </xf>
    <xf numFmtId="0" fontId="100" fillId="86" borderId="104" applyNumberFormat="0" applyAlignment="0" applyProtection="0"/>
    <xf numFmtId="0" fontId="103" fillId="0" borderId="106" applyNumberFormat="0" applyFill="0" applyAlignment="0" applyProtection="0"/>
    <xf numFmtId="0" fontId="2" fillId="53" borderId="0" applyNumberFormat="0" applyBorder="0" applyAlignment="0" applyProtection="0"/>
    <xf numFmtId="175" fontId="34" fillId="90" borderId="10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06" applyNumberFormat="0" applyFill="0" applyAlignment="0" applyProtection="0"/>
    <xf numFmtId="0" fontId="34" fillId="0" borderId="108">
      <alignment horizontal="right" vertical="center"/>
    </xf>
    <xf numFmtId="0" fontId="35" fillId="89" borderId="107" applyNumberFormat="0" applyFont="0" applyAlignment="0" applyProtection="0"/>
    <xf numFmtId="0" fontId="84" fillId="86" borderId="105" applyNumberFormat="0" applyAlignment="0" applyProtection="0"/>
    <xf numFmtId="0" fontId="103" fillId="0" borderId="106" applyNumberFormat="0" applyFill="0" applyAlignment="0" applyProtection="0"/>
    <xf numFmtId="0" fontId="2" fillId="48" borderId="0" applyNumberFormat="0" applyBorder="0" applyAlignment="0" applyProtection="0"/>
    <xf numFmtId="0" fontId="78" fillId="89" borderId="107" applyNumberFormat="0" applyFont="0" applyAlignment="0" applyProtection="0"/>
    <xf numFmtId="0" fontId="72" fillId="58" borderId="0" applyNumberFormat="0" applyBorder="0" applyAlignment="0" applyProtection="0"/>
    <xf numFmtId="0" fontId="34" fillId="0" borderId="108" applyNumberFormat="0" applyFill="0" applyAlignment="0" applyProtection="0"/>
    <xf numFmtId="0" fontId="2" fillId="57" borderId="0" applyNumberFormat="0" applyBorder="0" applyAlignment="0" applyProtection="0"/>
    <xf numFmtId="4" fontId="34" fillId="0" borderId="108" applyFill="0" applyBorder="0" applyProtection="0">
      <alignment horizontal="right" vertical="center"/>
    </xf>
    <xf numFmtId="0" fontId="2" fillId="47" borderId="0" applyNumberFormat="0" applyBorder="0" applyAlignment="0" applyProtection="0"/>
    <xf numFmtId="0" fontId="103" fillId="0" borderId="106" applyNumberFormat="0" applyFill="0" applyAlignment="0" applyProtection="0"/>
    <xf numFmtId="0" fontId="2" fillId="60" borderId="0" applyNumberFormat="0" applyBorder="0" applyAlignment="0" applyProtection="0"/>
    <xf numFmtId="0" fontId="74" fillId="9" borderId="108">
      <alignment horizontal="right" vertical="center"/>
    </xf>
    <xf numFmtId="0" fontId="87" fillId="73" borderId="105" applyNumberFormat="0" applyAlignment="0" applyProtection="0"/>
    <xf numFmtId="175" fontId="34" fillId="90" borderId="108" applyNumberFormat="0" applyFont="0" applyBorder="0" applyAlignment="0" applyProtection="0">
      <alignment horizontal="right" vertical="center"/>
    </xf>
    <xf numFmtId="0" fontId="87" fillId="73" borderId="105" applyNumberFormat="0" applyAlignment="0" applyProtection="0"/>
    <xf numFmtId="4" fontId="34" fillId="0" borderId="108">
      <alignment horizontal="right" vertical="center"/>
    </xf>
    <xf numFmtId="49" fontId="34" fillId="0" borderId="108" applyNumberFormat="0" applyFont="0" applyFill="0" applyBorder="0" applyProtection="0">
      <alignment horizontal="left" vertical="center" indent="2"/>
    </xf>
    <xf numFmtId="175" fontId="34" fillId="90" borderId="108" applyNumberFormat="0" applyFont="0" applyBorder="0" applyAlignment="0" applyProtection="0">
      <alignment horizontal="right" vertical="center"/>
    </xf>
    <xf numFmtId="0" fontId="96" fillId="73" borderId="105" applyNumberFormat="0" applyAlignment="0" applyProtection="0"/>
    <xf numFmtId="49" fontId="32" fillId="0" borderId="108" applyNumberFormat="0" applyFill="0" applyBorder="0" applyProtection="0">
      <alignment horizontal="left" vertical="center"/>
    </xf>
    <xf numFmtId="4" fontId="30" fillId="14" borderId="108">
      <alignment horizontal="right" vertical="center"/>
    </xf>
    <xf numFmtId="0" fontId="87" fillId="73" borderId="105" applyNumberFormat="0" applyAlignment="0" applyProtection="0"/>
    <xf numFmtId="0" fontId="84" fillId="86" borderId="105" applyNumberFormat="0" applyAlignment="0" applyProtection="0"/>
    <xf numFmtId="4" fontId="34" fillId="0" borderId="108">
      <alignment horizontal="right" vertical="center"/>
    </xf>
    <xf numFmtId="0" fontId="34" fillId="14" borderId="111">
      <alignment horizontal="left" vertical="center" wrapText="1" indent="2"/>
    </xf>
    <xf numFmtId="0" fontId="34" fillId="0" borderId="111">
      <alignment horizontal="left" vertical="center" wrapText="1" indent="2"/>
    </xf>
    <xf numFmtId="0" fontId="100" fillId="86" borderId="104" applyNumberFormat="0" applyAlignment="0" applyProtection="0"/>
    <xf numFmtId="0" fontId="96" fillId="73" borderId="105" applyNumberFormat="0" applyAlignment="0" applyProtection="0"/>
    <xf numFmtId="0" fontId="83" fillId="86" borderId="105" applyNumberFormat="0" applyAlignment="0" applyProtection="0"/>
    <xf numFmtId="0" fontId="81" fillId="86" borderId="104" applyNumberFormat="0" applyAlignment="0" applyProtection="0"/>
    <xf numFmtId="0" fontId="30" fillId="14" borderId="110">
      <alignment horizontal="right" vertical="center"/>
    </xf>
    <xf numFmtId="0" fontId="74" fillId="9" borderId="108">
      <alignment horizontal="right" vertical="center"/>
    </xf>
    <xf numFmtId="4" fontId="30" fillId="9" borderId="108">
      <alignment horizontal="right" vertical="center"/>
    </xf>
    <xf numFmtId="4" fontId="30" fillId="14" borderId="108">
      <alignment horizontal="right" vertical="center"/>
    </xf>
    <xf numFmtId="49" fontId="34" fillId="0" borderId="109" applyNumberFormat="0" applyFont="0" applyFill="0" applyBorder="0" applyProtection="0">
      <alignment horizontal="left" vertical="center" indent="5"/>
    </xf>
    <xf numFmtId="4" fontId="34" fillId="0" borderId="108" applyFill="0" applyBorder="0" applyProtection="0">
      <alignment horizontal="right" vertical="center"/>
    </xf>
    <xf numFmtId="4" fontId="30" fillId="9" borderId="108">
      <alignment horizontal="right" vertical="center"/>
    </xf>
    <xf numFmtId="0" fontId="96" fillId="73" borderId="105" applyNumberFormat="0" applyAlignment="0" applyProtection="0"/>
    <xf numFmtId="0" fontId="87" fillId="73" borderId="105" applyNumberFormat="0" applyAlignment="0" applyProtection="0"/>
    <xf numFmtId="0" fontId="83" fillId="86" borderId="105" applyNumberFormat="0" applyAlignment="0" applyProtection="0"/>
    <xf numFmtId="0" fontId="34" fillId="14" borderId="111">
      <alignment horizontal="left" vertical="center" wrapText="1" indent="2"/>
    </xf>
    <xf numFmtId="0" fontId="34" fillId="0" borderId="111">
      <alignment horizontal="left" vertical="center" wrapText="1" indent="2"/>
    </xf>
    <xf numFmtId="0" fontId="34" fillId="14" borderId="11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9" fontId="32" fillId="0" borderId="124"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2" fillId="48" borderId="0" applyNumberFormat="0" applyBorder="0" applyAlignment="0" applyProtection="0"/>
    <xf numFmtId="0" fontId="96"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30" fillId="9" borderId="124">
      <alignment horizontal="right" vertical="center"/>
    </xf>
    <xf numFmtId="0" fontId="103" fillId="0" borderId="114" applyNumberFormat="0" applyFill="0" applyAlignment="0" applyProtection="0"/>
    <xf numFmtId="0" fontId="84" fillId="86" borderId="121" applyNumberFormat="0" applyAlignment="0" applyProtection="0"/>
    <xf numFmtId="0" fontId="34" fillId="0" borderId="119">
      <alignment horizontal="left" vertical="center" wrapText="1" indent="2"/>
    </xf>
    <xf numFmtId="4" fontId="34" fillId="0" borderId="124" applyFill="0" applyBorder="0" applyProtection="0">
      <alignment horizontal="right" vertical="center"/>
    </xf>
    <xf numFmtId="0" fontId="30" fillId="14" borderId="124">
      <alignment horizontal="right" vertical="center"/>
    </xf>
    <xf numFmtId="49" fontId="34" fillId="0" borderId="116" applyNumberFormat="0" applyFont="0" applyFill="0" applyBorder="0" applyProtection="0">
      <alignment horizontal="left" vertical="center" indent="2"/>
    </xf>
    <xf numFmtId="4" fontId="74" fillId="9" borderId="124">
      <alignment horizontal="right" vertical="center"/>
    </xf>
    <xf numFmtId="0" fontId="2" fillId="60" borderId="0" applyNumberFormat="0" applyBorder="0" applyAlignment="0" applyProtection="0"/>
    <xf numFmtId="0" fontId="30" fillId="9" borderId="116">
      <alignment horizontal="right" vertical="center"/>
    </xf>
    <xf numFmtId="0" fontId="34" fillId="14" borderId="119">
      <alignment horizontal="left" vertical="center" wrapText="1" indent="2"/>
    </xf>
    <xf numFmtId="0" fontId="83" fillId="86" borderId="121" applyNumberFormat="0" applyAlignment="0" applyProtection="0"/>
    <xf numFmtId="49" fontId="32" fillId="0" borderId="116" applyNumberFormat="0" applyFill="0" applyBorder="0" applyProtection="0">
      <alignment horizontal="left" vertical="center"/>
    </xf>
    <xf numFmtId="0" fontId="83" fillId="86" borderId="113" applyNumberFormat="0" applyAlignment="0" applyProtection="0"/>
    <xf numFmtId="0" fontId="35" fillId="89" borderId="123" applyNumberFormat="0" applyFont="0" applyAlignment="0" applyProtection="0"/>
    <xf numFmtId="0" fontId="88" fillId="0" borderId="122" applyNumberFormat="0" applyFill="0" applyAlignment="0" applyProtection="0"/>
    <xf numFmtId="0" fontId="34" fillId="0" borderId="124"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103" fillId="0" borderId="114" applyNumberFormat="0" applyFill="0" applyAlignment="0" applyProtection="0"/>
    <xf numFmtId="0" fontId="87" fillId="73" borderId="113" applyNumberFormat="0" applyAlignment="0" applyProtection="0"/>
    <xf numFmtId="0" fontId="34" fillId="0" borderId="119">
      <alignment horizontal="left" vertical="center" wrapText="1" indent="2"/>
    </xf>
    <xf numFmtId="0" fontId="34" fillId="16" borderId="124"/>
    <xf numFmtId="4" fontId="74" fillId="9" borderId="124">
      <alignment horizontal="right" vertical="center"/>
    </xf>
    <xf numFmtId="0" fontId="83" fillId="86" borderId="121" applyNumberFormat="0" applyAlignment="0" applyProtection="0"/>
    <xf numFmtId="4" fontId="30" fillId="9" borderId="124">
      <alignment horizontal="right" vertical="center"/>
    </xf>
    <xf numFmtId="4" fontId="74" fillId="9" borderId="124">
      <alignment horizontal="right" vertical="center"/>
    </xf>
    <xf numFmtId="0" fontId="34" fillId="14" borderId="127">
      <alignment horizontal="left" vertical="center" wrapText="1" indent="2"/>
    </xf>
    <xf numFmtId="0" fontId="34" fillId="0" borderId="116" applyNumberFormat="0" applyFill="0" applyAlignment="0" applyProtection="0"/>
    <xf numFmtId="0" fontId="78" fillId="89" borderId="123" applyNumberFormat="0" applyFont="0" applyAlignment="0" applyProtection="0"/>
    <xf numFmtId="0" fontId="30" fillId="14" borderId="125">
      <alignment horizontal="right" vertical="center"/>
    </xf>
    <xf numFmtId="0" fontId="30" fillId="14" borderId="116">
      <alignment horizontal="right" vertical="center"/>
    </xf>
    <xf numFmtId="0" fontId="34" fillId="0" borderId="127">
      <alignment horizontal="left" vertical="center" wrapText="1" indent="2"/>
    </xf>
    <xf numFmtId="0" fontId="2" fillId="62" borderId="0" applyNumberFormat="0" applyBorder="0" applyAlignment="0" applyProtection="0"/>
    <xf numFmtId="0" fontId="81" fillId="86" borderId="120" applyNumberFormat="0" applyAlignment="0" applyProtection="0"/>
    <xf numFmtId="49" fontId="34" fillId="0" borderId="125" applyNumberFormat="0" applyFont="0" applyFill="0" applyBorder="0" applyProtection="0">
      <alignment horizontal="left" vertical="center" indent="5"/>
    </xf>
    <xf numFmtId="49" fontId="34" fillId="0" borderId="125" applyNumberFormat="0" applyFont="0" applyFill="0" applyBorder="0" applyProtection="0">
      <alignment horizontal="left" vertical="center" indent="5"/>
    </xf>
    <xf numFmtId="0" fontId="87" fillId="73" borderId="121" applyNumberFormat="0" applyAlignment="0" applyProtection="0"/>
    <xf numFmtId="0" fontId="78" fillId="89" borderId="123" applyNumberFormat="0" applyFont="0" applyAlignment="0" applyProtection="0"/>
    <xf numFmtId="0" fontId="2" fillId="47" borderId="0" applyNumberFormat="0" applyBorder="0" applyAlignment="0" applyProtection="0"/>
    <xf numFmtId="0" fontId="96" fillId="73" borderId="121" applyNumberFormat="0" applyAlignment="0" applyProtection="0"/>
    <xf numFmtId="0" fontId="30" fillId="9" borderId="116">
      <alignment horizontal="right" vertical="center"/>
    </xf>
    <xf numFmtId="175" fontId="34" fillId="90" borderId="124" applyNumberFormat="0" applyFont="0" applyBorder="0" applyAlignment="0" applyProtection="0">
      <alignment horizontal="right" vertical="center"/>
    </xf>
    <xf numFmtId="0" fontId="30" fillId="14" borderId="116">
      <alignment horizontal="right" vertical="center"/>
    </xf>
    <xf numFmtId="0" fontId="78" fillId="89" borderId="123" applyNumberFormat="0" applyFont="0" applyAlignment="0" applyProtection="0"/>
    <xf numFmtId="0" fontId="103" fillId="0" borderId="114" applyNumberFormat="0" applyFill="0" applyAlignment="0" applyProtection="0"/>
    <xf numFmtId="0" fontId="34" fillId="14" borderId="127">
      <alignment horizontal="left" vertical="center" wrapText="1" indent="2"/>
    </xf>
    <xf numFmtId="4" fontId="30" fillId="14" borderId="126">
      <alignment horizontal="right" vertical="center"/>
    </xf>
    <xf numFmtId="0" fontId="84" fillId="86" borderId="113" applyNumberFormat="0" applyAlignment="0" applyProtection="0"/>
    <xf numFmtId="4" fontId="74" fillId="9" borderId="116">
      <alignment horizontal="right" vertical="center"/>
    </xf>
    <xf numFmtId="4" fontId="34" fillId="0" borderId="116">
      <alignment horizontal="right" vertical="center"/>
    </xf>
    <xf numFmtId="0" fontId="2" fillId="50" borderId="0" applyNumberFormat="0" applyBorder="0" applyAlignment="0" applyProtection="0"/>
    <xf numFmtId="49" fontId="34" fillId="0" borderId="116" applyNumberFormat="0" applyFont="0" applyFill="0" applyBorder="0" applyProtection="0">
      <alignment horizontal="left" vertical="center" indent="2"/>
    </xf>
    <xf numFmtId="4" fontId="30" fillId="14" borderId="117">
      <alignment horizontal="right" vertical="center"/>
    </xf>
    <xf numFmtId="0" fontId="78" fillId="89" borderId="115" applyNumberFormat="0" applyFont="0" applyAlignment="0" applyProtection="0"/>
    <xf numFmtId="4" fontId="34" fillId="0" borderId="116">
      <alignment horizontal="right" vertical="center"/>
    </xf>
    <xf numFmtId="0" fontId="34" fillId="9" borderId="117">
      <alignment horizontal="left" vertical="center"/>
    </xf>
    <xf numFmtId="0" fontId="34" fillId="0" borderId="116">
      <alignment horizontal="right" vertical="center"/>
    </xf>
    <xf numFmtId="4" fontId="30" fillId="9" borderId="124">
      <alignment horizontal="right" vertical="center"/>
    </xf>
    <xf numFmtId="0" fontId="84" fillId="86" borderId="121" applyNumberFormat="0" applyAlignment="0" applyProtection="0"/>
    <xf numFmtId="0" fontId="34" fillId="14" borderId="127">
      <alignment horizontal="left" vertical="center" wrapText="1" indent="2"/>
    </xf>
    <xf numFmtId="0" fontId="34" fillId="14" borderId="119">
      <alignment horizontal="left" vertical="center" wrapText="1" indent="2"/>
    </xf>
    <xf numFmtId="0" fontId="81" fillId="86" borderId="120" applyNumberFormat="0" applyAlignment="0" applyProtection="0"/>
    <xf numFmtId="175" fontId="34" fillId="90" borderId="124" applyNumberFormat="0" applyFont="0" applyBorder="0" applyAlignment="0" applyProtection="0">
      <alignment horizontal="right" vertical="center"/>
    </xf>
    <xf numFmtId="4" fontId="30" fillId="14" borderId="125">
      <alignment horizontal="right" vertical="center"/>
    </xf>
    <xf numFmtId="0" fontId="78" fillId="89" borderId="123" applyNumberFormat="0" applyFont="0" applyAlignment="0" applyProtection="0"/>
    <xf numFmtId="0" fontId="34" fillId="14" borderId="127">
      <alignment horizontal="left" vertical="center" wrapText="1" indent="2"/>
    </xf>
    <xf numFmtId="0" fontId="34" fillId="0" borderId="127">
      <alignment horizontal="left" vertical="center" wrapText="1" indent="2"/>
    </xf>
    <xf numFmtId="4" fontId="30" fillId="14" borderId="124">
      <alignment horizontal="right" vertical="center"/>
    </xf>
    <xf numFmtId="4" fontId="30" fillId="14" borderId="124">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4" fontId="34" fillId="0" borderId="124" applyFill="0" applyBorder="0" applyProtection="0">
      <alignment horizontal="right" vertical="center"/>
    </xf>
    <xf numFmtId="0" fontId="83" fillId="86" borderId="121" applyNumberFormat="0" applyAlignment="0" applyProtection="0"/>
    <xf numFmtId="0" fontId="34" fillId="16" borderId="116"/>
    <xf numFmtId="0" fontId="30" fillId="9" borderId="124">
      <alignment horizontal="right" vertical="center"/>
    </xf>
    <xf numFmtId="0" fontId="30" fillId="9" borderId="116">
      <alignment horizontal="right" vertical="center"/>
    </xf>
    <xf numFmtId="4" fontId="30" fillId="14" borderId="116">
      <alignment horizontal="right" vertical="center"/>
    </xf>
    <xf numFmtId="0" fontId="74" fillId="9" borderId="124">
      <alignment horizontal="right" vertical="center"/>
    </xf>
    <xf numFmtId="4" fontId="34" fillId="0" borderId="124" applyFill="0" applyBorder="0" applyProtection="0">
      <alignment horizontal="right" vertical="center"/>
    </xf>
    <xf numFmtId="0" fontId="78" fillId="89" borderId="115" applyNumberFormat="0" applyFont="0" applyAlignment="0" applyProtection="0"/>
    <xf numFmtId="0" fontId="96" fillId="73" borderId="121" applyNumberFormat="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0" fontId="96" fillId="73" borderId="113" applyNumberFormat="0" applyAlignment="0" applyProtection="0"/>
    <xf numFmtId="0" fontId="88" fillId="0" borderId="122" applyNumberFormat="0" applyFill="0" applyAlignment="0" applyProtection="0"/>
    <xf numFmtId="0" fontId="34" fillId="9" borderId="125">
      <alignment horizontal="left" vertical="center"/>
    </xf>
    <xf numFmtId="4" fontId="30" fillId="14" borderId="125">
      <alignment horizontal="right" vertical="center"/>
    </xf>
    <xf numFmtId="49" fontId="32" fillId="0" borderId="124" applyNumberFormat="0" applyFill="0" applyBorder="0" applyProtection="0">
      <alignment horizontal="left" vertical="center"/>
    </xf>
    <xf numFmtId="0" fontId="88" fillId="0" borderId="122" applyNumberFormat="0" applyFill="0" applyAlignment="0" applyProtection="0"/>
    <xf numFmtId="0" fontId="100" fillId="86" borderId="120" applyNumberFormat="0" applyAlignment="0" applyProtection="0"/>
    <xf numFmtId="0" fontId="81" fillId="86" borderId="120" applyNumberFormat="0" applyAlignment="0" applyProtection="0"/>
    <xf numFmtId="4" fontId="34" fillId="16" borderId="124"/>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100" fillId="86" borderId="120" applyNumberFormat="0" applyAlignment="0" applyProtection="0"/>
    <xf numFmtId="0" fontId="96" fillId="73" borderId="121" applyNumberFormat="0" applyAlignment="0" applyProtection="0"/>
    <xf numFmtId="0" fontId="84" fillId="86" borderId="113" applyNumberFormat="0" applyAlignment="0" applyProtection="0"/>
    <xf numFmtId="0" fontId="30" fillId="14" borderId="117">
      <alignment horizontal="right" vertical="center"/>
    </xf>
    <xf numFmtId="0" fontId="30" fillId="14" borderId="117">
      <alignment horizontal="right" vertical="center"/>
    </xf>
    <xf numFmtId="0" fontId="83" fillId="86" borderId="113"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96" fillId="73" borderId="121" applyNumberFormat="0" applyAlignment="0" applyProtection="0"/>
    <xf numFmtId="0" fontId="34" fillId="0" borderId="119">
      <alignment horizontal="left" vertical="center" wrapText="1" indent="2"/>
    </xf>
    <xf numFmtId="4" fontId="30" fillId="14" borderId="118">
      <alignment horizontal="right" vertical="center"/>
    </xf>
    <xf numFmtId="0" fontId="2" fillId="48" borderId="0" applyNumberFormat="0" applyBorder="0" applyAlignment="0" applyProtection="0"/>
    <xf numFmtId="0" fontId="87" fillId="73" borderId="121" applyNumberFormat="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 fontId="74" fillId="9" borderId="124">
      <alignment horizontal="right" vertical="center"/>
    </xf>
    <xf numFmtId="0" fontId="2" fillId="56" borderId="0" applyNumberFormat="0" applyBorder="0" applyAlignment="0" applyProtection="0"/>
    <xf numFmtId="0" fontId="34" fillId="9" borderId="117">
      <alignment horizontal="left" vertical="center"/>
    </xf>
    <xf numFmtId="49" fontId="34" fillId="0" borderId="125" applyNumberFormat="0" applyFont="0" applyFill="0" applyBorder="0" applyProtection="0">
      <alignment horizontal="left" vertical="center" indent="5"/>
    </xf>
    <xf numFmtId="4" fontId="34" fillId="0" borderId="124">
      <alignment horizontal="right" vertical="center"/>
    </xf>
    <xf numFmtId="0" fontId="96" fillId="73" borderId="113" applyNumberFormat="0" applyAlignment="0" applyProtection="0"/>
    <xf numFmtId="0" fontId="87" fillId="73" borderId="121" applyNumberFormat="0" applyAlignment="0" applyProtection="0"/>
    <xf numFmtId="0" fontId="13" fillId="0" borderId="58" applyNumberFormat="0" applyFill="0" applyAlignment="0" applyProtection="0"/>
    <xf numFmtId="0" fontId="84" fillId="86" borderId="121" applyNumberFormat="0" applyAlignment="0" applyProtection="0"/>
    <xf numFmtId="0" fontId="34" fillId="0" borderId="116">
      <alignment horizontal="right" vertical="center"/>
    </xf>
    <xf numFmtId="0" fontId="84" fillId="86" borderId="113" applyNumberFormat="0" applyAlignment="0" applyProtection="0"/>
    <xf numFmtId="0" fontId="30" fillId="14" borderId="124">
      <alignment horizontal="right" vertical="center"/>
    </xf>
    <xf numFmtId="0" fontId="88" fillId="0" borderId="114" applyNumberFormat="0" applyFill="0" applyAlignment="0" applyProtection="0"/>
    <xf numFmtId="0" fontId="30" fillId="14" borderId="125">
      <alignment horizontal="right" vertical="center"/>
    </xf>
    <xf numFmtId="0" fontId="34" fillId="16" borderId="124"/>
    <xf numFmtId="0" fontId="34" fillId="16" borderId="124"/>
    <xf numFmtId="0" fontId="35" fillId="89" borderId="123" applyNumberFormat="0" applyFont="0" applyAlignment="0" applyProtection="0"/>
    <xf numFmtId="0" fontId="30" fillId="14" borderId="125">
      <alignment horizontal="right" vertical="center"/>
    </xf>
    <xf numFmtId="0" fontId="100" fillId="86" borderId="112" applyNumberFormat="0" applyAlignment="0" applyProtection="0"/>
    <xf numFmtId="0" fontId="88" fillId="0" borderId="114" applyNumberFormat="0" applyFill="0" applyAlignment="0" applyProtection="0"/>
    <xf numFmtId="4" fontId="34" fillId="16" borderId="116"/>
    <xf numFmtId="0" fontId="96" fillId="73" borderId="121" applyNumberFormat="0" applyAlignment="0" applyProtection="0"/>
    <xf numFmtId="4" fontId="30" fillId="14" borderId="125">
      <alignment horizontal="right" vertical="center"/>
    </xf>
    <xf numFmtId="0" fontId="34" fillId="0" borderId="124">
      <alignment horizontal="right" vertical="center"/>
    </xf>
    <xf numFmtId="4" fontId="34" fillId="0" borderId="124" applyFill="0" applyBorder="0" applyProtection="0">
      <alignment horizontal="right" vertical="center"/>
    </xf>
    <xf numFmtId="0" fontId="84" fillId="86" borderId="121" applyNumberFormat="0" applyAlignment="0" applyProtection="0"/>
    <xf numFmtId="0" fontId="35" fillId="89" borderId="123" applyNumberFormat="0" applyFont="0" applyAlignment="0" applyProtection="0"/>
    <xf numFmtId="0" fontId="100" fillId="86" borderId="112" applyNumberFormat="0" applyAlignment="0" applyProtection="0"/>
    <xf numFmtId="0" fontId="30" fillId="14" borderId="124">
      <alignment horizontal="right" vertical="center"/>
    </xf>
    <xf numFmtId="4" fontId="30" fillId="14" borderId="116">
      <alignment horizontal="right" vertical="center"/>
    </xf>
    <xf numFmtId="4" fontId="30" fillId="14" borderId="126">
      <alignment horizontal="right" vertical="center"/>
    </xf>
    <xf numFmtId="0" fontId="2" fillId="63" borderId="0" applyNumberFormat="0" applyBorder="0" applyAlignment="0" applyProtection="0"/>
    <xf numFmtId="0" fontId="30" fillId="14" borderId="126">
      <alignment horizontal="right" vertical="center"/>
    </xf>
    <xf numFmtId="49" fontId="32" fillId="0" borderId="124" applyNumberFormat="0" applyFill="0" applyBorder="0" applyProtection="0">
      <alignment horizontal="left" vertical="center"/>
    </xf>
    <xf numFmtId="0" fontId="103" fillId="0" borderId="122" applyNumberFormat="0" applyFill="0" applyAlignment="0" applyProtection="0"/>
    <xf numFmtId="0" fontId="96" fillId="73"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30" fillId="14" borderId="124">
      <alignment horizontal="right" vertical="center"/>
    </xf>
    <xf numFmtId="4" fontId="30" fillId="9" borderId="116">
      <alignment horizontal="right" vertical="center"/>
    </xf>
    <xf numFmtId="0" fontId="34" fillId="0" borderId="124" applyNumberFormat="0" applyFill="0" applyAlignment="0" applyProtection="0"/>
    <xf numFmtId="0" fontId="34" fillId="0" borderId="119">
      <alignment horizontal="left" vertical="center" wrapText="1" indent="2"/>
    </xf>
    <xf numFmtId="0" fontId="88" fillId="0" borderId="122" applyNumberFormat="0" applyFill="0" applyAlignment="0" applyProtection="0"/>
    <xf numFmtId="0" fontId="30" fillId="14" borderId="116">
      <alignment horizontal="right" vertical="center"/>
    </xf>
    <xf numFmtId="0" fontId="87" fillId="73" borderId="113" applyNumberFormat="0" applyAlignment="0" applyProtection="0"/>
    <xf numFmtId="0" fontId="35" fillId="89" borderId="123" applyNumberFormat="0" applyFont="0" applyAlignment="0" applyProtection="0"/>
    <xf numFmtId="0" fontId="103" fillId="0" borderId="122" applyNumberFormat="0" applyFill="0" applyAlignment="0" applyProtection="0"/>
    <xf numFmtId="0" fontId="30" fillId="14" borderId="116">
      <alignment horizontal="right" vertical="center"/>
    </xf>
    <xf numFmtId="0" fontId="103" fillId="0" borderId="114" applyNumberFormat="0" applyFill="0" applyAlignment="0" applyProtection="0"/>
    <xf numFmtId="0" fontId="68" fillId="46" borderId="57" applyNumberFormat="0" applyAlignment="0" applyProtection="0"/>
    <xf numFmtId="0" fontId="87" fillId="73" borderId="113" applyNumberFormat="0" applyAlignment="0" applyProtection="0"/>
    <xf numFmtId="0" fontId="30" fillId="14" borderId="117">
      <alignment horizontal="right" vertical="center"/>
    </xf>
    <xf numFmtId="0" fontId="96" fillId="73" borderId="113" applyNumberFormat="0" applyAlignment="0" applyProtection="0"/>
    <xf numFmtId="0" fontId="34" fillId="0" borderId="116">
      <alignment horizontal="right" vertical="center"/>
    </xf>
    <xf numFmtId="0" fontId="96" fillId="73" borderId="113" applyNumberFormat="0" applyAlignment="0" applyProtection="0"/>
    <xf numFmtId="4" fontId="30" fillId="14" borderId="118">
      <alignment horizontal="right" vertical="center"/>
    </xf>
    <xf numFmtId="0" fontId="100" fillId="86" borderId="120" applyNumberFormat="0" applyAlignment="0" applyProtection="0"/>
    <xf numFmtId="0" fontId="81" fillId="86" borderId="120" applyNumberFormat="0" applyAlignment="0" applyProtection="0"/>
    <xf numFmtId="0" fontId="34" fillId="0" borderId="119">
      <alignment horizontal="left" vertical="center" wrapText="1" indent="2"/>
    </xf>
    <xf numFmtId="0" fontId="87" fillId="73" borderId="121" applyNumberFormat="0" applyAlignment="0" applyProtection="0"/>
    <xf numFmtId="4" fontId="30" fillId="9" borderId="124">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34" fillId="0" borderId="127">
      <alignment horizontal="left" vertical="center" wrapText="1" indent="2"/>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0" fontId="74" fillId="9" borderId="124">
      <alignment horizontal="right" vertical="center"/>
    </xf>
    <xf numFmtId="0" fontId="84" fillId="86" borderId="121" applyNumberFormat="0" applyAlignment="0" applyProtection="0"/>
    <xf numFmtId="49" fontId="34" fillId="0" borderId="117" applyNumberFormat="0" applyFont="0" applyFill="0" applyBorder="0" applyProtection="0">
      <alignment horizontal="left" vertical="center" indent="5"/>
    </xf>
    <xf numFmtId="0" fontId="34" fillId="0" borderId="116">
      <alignment horizontal="right" vertical="center"/>
    </xf>
    <xf numFmtId="0" fontId="84" fillId="86" borderId="121" applyNumberFormat="0" applyAlignment="0" applyProtection="0"/>
    <xf numFmtId="0" fontId="81" fillId="86" borderId="120" applyNumberFormat="0" applyAlignment="0" applyProtection="0"/>
    <xf numFmtId="0" fontId="83" fillId="86" borderId="121" applyNumberFormat="0" applyAlignment="0" applyProtection="0"/>
    <xf numFmtId="4" fontId="34" fillId="16" borderId="116"/>
    <xf numFmtId="0" fontId="84" fillId="86" borderId="121" applyNumberFormat="0" applyAlignment="0" applyProtection="0"/>
    <xf numFmtId="4" fontId="30" fillId="9" borderId="116">
      <alignment horizontal="right" vertical="center"/>
    </xf>
    <xf numFmtId="0" fontId="30" fillId="14" borderId="117">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100" fillId="86" borderId="112" applyNumberFormat="0" applyAlignment="0" applyProtection="0"/>
    <xf numFmtId="0" fontId="34" fillId="0" borderId="124"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2" fillId="59" borderId="0" applyNumberFormat="0" applyBorder="0" applyAlignment="0" applyProtection="0"/>
    <xf numFmtId="0" fontId="69" fillId="46" borderId="56" applyNumberFormat="0" applyAlignment="0" applyProtection="0"/>
    <xf numFmtId="0" fontId="78" fillId="89" borderId="115" applyNumberFormat="0" applyFon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1" fillId="86" borderId="120" applyNumberFormat="0" applyAlignment="0" applyProtection="0"/>
    <xf numFmtId="0" fontId="96" fillId="73" borderId="121" applyNumberFormat="0" applyAlignment="0" applyProtection="0"/>
    <xf numFmtId="4" fontId="34" fillId="0" borderId="124">
      <alignment horizontal="right" vertical="center"/>
    </xf>
    <xf numFmtId="0" fontId="34" fillId="0" borderId="124">
      <alignment horizontal="right" vertical="center"/>
    </xf>
    <xf numFmtId="0" fontId="78" fillId="89" borderId="123" applyNumberFormat="0" applyFont="0" applyAlignment="0" applyProtection="0"/>
    <xf numFmtId="49" fontId="34" fillId="0" borderId="124" applyNumberFormat="0" applyFont="0" applyFill="0" applyBorder="0" applyProtection="0">
      <alignment horizontal="left" vertical="center" indent="2"/>
    </xf>
    <xf numFmtId="4" fontId="34" fillId="0" borderId="124">
      <alignment horizontal="right" vertical="center"/>
    </xf>
    <xf numFmtId="4" fontId="30" fillId="14" borderId="124">
      <alignment horizontal="right" vertical="center"/>
    </xf>
    <xf numFmtId="0" fontId="2" fillId="50" borderId="0" applyNumberFormat="0" applyBorder="0" applyAlignment="0" applyProtection="0"/>
    <xf numFmtId="0" fontId="34" fillId="16" borderId="124"/>
    <xf numFmtId="0" fontId="84" fillId="86" borderId="113" applyNumberFormat="0" applyAlignment="0" applyProtection="0"/>
    <xf numFmtId="0" fontId="81" fillId="86" borderId="112"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4" fontId="34" fillId="0" borderId="124">
      <alignment horizontal="right" vertical="center"/>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4" fillId="9" borderId="124">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4" fontId="34" fillId="0"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16">
      <alignment horizontal="right" vertical="center"/>
    </xf>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0" fontId="83" fillId="86" borderId="113" applyNumberFormat="0" applyAlignment="0" applyProtection="0"/>
    <xf numFmtId="49" fontId="34" fillId="0" borderId="117" applyNumberFormat="0" applyFont="0" applyFill="0" applyBorder="0" applyProtection="0">
      <alignment horizontal="left" vertical="center" indent="5"/>
    </xf>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0" fontId="34" fillId="14" borderId="119">
      <alignment horizontal="left" vertical="center" wrapText="1" indent="2"/>
    </xf>
    <xf numFmtId="0" fontId="78" fillId="89" borderId="115" applyNumberFormat="0" applyFont="0" applyAlignment="0" applyProtection="0"/>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4" fontId="30" fillId="14" borderId="116">
      <alignment horizontal="right" vertical="center"/>
    </xf>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0" fontId="35" fillId="89" borderId="115" applyNumberFormat="0" applyFont="0" applyAlignment="0" applyProtection="0"/>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4" fontId="74" fillId="9" borderId="116">
      <alignment horizontal="right" vertical="center"/>
    </xf>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0" fontId="87" fillId="73" borderId="113" applyNumberFormat="0" applyAlignment="0" applyProtection="0"/>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0" fontId="78" fillId="89" borderId="115" applyNumberFormat="0" applyFont="0" applyAlignment="0" applyProtection="0"/>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4" fontId="30" fillId="14" borderId="117">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96" fillId="73" borderId="113"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34" fillId="14" borderId="119">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96" fillId="73" borderId="113" applyNumberFormat="0" applyAlignment="0" applyProtection="0"/>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16" applyNumberFormat="0" applyFont="0" applyFill="0" applyBorder="0" applyProtection="0">
      <alignment horizontal="left" vertical="center" indent="2"/>
    </xf>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175" fontId="34" fillId="90" borderId="116" applyNumberFormat="0" applyFont="0" applyBorder="0" applyAlignment="0" applyProtection="0">
      <alignment horizontal="right" vertical="center"/>
    </xf>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103" fillId="0" borderId="114" applyNumberFormat="0" applyFill="0" applyAlignment="0" applyProtection="0"/>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0" fontId="88" fillId="0" borderId="114" applyNumberFormat="0" applyFill="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 fontId="34" fillId="16" borderId="116"/>
    <xf numFmtId="49" fontId="32" fillId="0" borderId="116" applyNumberFormat="0" applyFill="0" applyBorder="0" applyProtection="0">
      <alignment horizontal="left" vertical="center"/>
    </xf>
    <xf numFmtId="0" fontId="103" fillId="0" borderId="114" applyNumberFormat="0" applyFill="0" applyAlignment="0" applyProtection="0"/>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34" fillId="0" borderId="119">
      <alignment horizontal="left" vertical="center" wrapText="1" indent="2"/>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0" fillId="14"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30" fillId="14" borderId="118">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9" fontId="32" fillId="0" borderId="116" applyNumberFormat="0" applyFill="0" applyBorder="0" applyProtection="0">
      <alignment horizontal="lef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0" fontId="34" fillId="16" borderId="116"/>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0" fontId="30" fillId="14" borderId="117">
      <alignment horizontal="right" vertical="center"/>
    </xf>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8">
      <alignment horizontal="right" vertical="center"/>
    </xf>
    <xf numFmtId="4" fontId="30" fillId="14" borderId="117">
      <alignment horizontal="right" vertical="center"/>
    </xf>
    <xf numFmtId="4" fontId="30" fillId="14" borderId="116">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84" fillId="86" borderId="113"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74" fillId="9" borderId="116">
      <alignment horizontal="right" vertical="center"/>
    </xf>
    <xf numFmtId="0" fontId="2" fillId="60" borderId="0" applyNumberFormat="0" applyBorder="0" applyAlignment="0" applyProtection="0"/>
    <xf numFmtId="0" fontId="34" fillId="9" borderId="117">
      <alignment horizontal="left" vertical="center"/>
    </xf>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4" fontId="30" fillId="9" borderId="116">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78" fillId="89" borderId="123" applyNumberFormat="0" applyFont="0" applyAlignment="0" applyProtection="0"/>
    <xf numFmtId="0" fontId="34" fillId="14" borderId="127">
      <alignment horizontal="left" vertical="center" wrapText="1" indent="2"/>
    </xf>
    <xf numFmtId="0" fontId="96" fillId="73" borderId="121" applyNumberFormat="0" applyAlignment="0" applyProtection="0"/>
    <xf numFmtId="0" fontId="2" fillId="48" borderId="0" applyNumberFormat="0" applyBorder="0" applyAlignment="0" applyProtection="0"/>
    <xf numFmtId="0" fontId="30" fillId="14" borderId="117">
      <alignment horizontal="right" vertical="center"/>
    </xf>
    <xf numFmtId="0" fontId="30" fillId="14" borderId="116">
      <alignment horizontal="right" vertical="center"/>
    </xf>
    <xf numFmtId="0" fontId="34" fillId="0" borderId="119">
      <alignment horizontal="left" vertical="center" wrapText="1" indent="2"/>
    </xf>
    <xf numFmtId="0" fontId="30" fillId="14" borderId="117">
      <alignment horizontal="right" vertical="center"/>
    </xf>
    <xf numFmtId="0" fontId="84" fillId="86" borderId="113" applyNumberFormat="0" applyAlignment="0" applyProtection="0"/>
    <xf numFmtId="4" fontId="30" fillId="14" borderId="118">
      <alignment horizontal="right" vertical="center"/>
    </xf>
    <xf numFmtId="0" fontId="103" fillId="0" borderId="114" applyNumberFormat="0" applyFill="0" applyAlignment="0" applyProtection="0"/>
    <xf numFmtId="0" fontId="35" fillId="89" borderId="115" applyNumberFormat="0" applyFont="0" applyAlignment="0" applyProtection="0"/>
    <xf numFmtId="0" fontId="30" fillId="14" borderId="116">
      <alignment horizontal="right" vertical="center"/>
    </xf>
    <xf numFmtId="0" fontId="2" fillId="48" borderId="0" applyNumberFormat="0" applyBorder="0" applyAlignment="0" applyProtection="0"/>
    <xf numFmtId="4" fontId="74" fillId="9" borderId="116">
      <alignment horizontal="right" vertical="center"/>
    </xf>
    <xf numFmtId="4" fontId="34" fillId="16" borderId="116"/>
    <xf numFmtId="0" fontId="96" fillId="73" borderId="113" applyNumberFormat="0" applyAlignment="0" applyProtection="0"/>
    <xf numFmtId="0" fontId="103" fillId="0" borderId="114" applyNumberFormat="0" applyFill="0" applyAlignment="0" applyProtection="0"/>
    <xf numFmtId="0" fontId="74" fillId="9" borderId="116">
      <alignment horizontal="right" vertical="center"/>
    </xf>
    <xf numFmtId="0" fontId="68" fillId="46" borderId="57" applyNumberFormat="0" applyAlignment="0" applyProtection="0"/>
    <xf numFmtId="0" fontId="69" fillId="46" borderId="56"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14"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13"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16"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16" applyNumberFormat="0" applyFill="0" applyAlignment="0" applyProtection="0"/>
    <xf numFmtId="0" fontId="30" fillId="14" borderId="116">
      <alignment horizontal="right" vertical="center"/>
    </xf>
    <xf numFmtId="0" fontId="30" fillId="14" borderId="116">
      <alignment horizontal="right" vertical="center"/>
    </xf>
    <xf numFmtId="0" fontId="34" fillId="0" borderId="116">
      <alignment horizontal="right" vertical="center"/>
    </xf>
    <xf numFmtId="0" fontId="74" fillId="9" borderId="116">
      <alignment horizontal="right" vertical="center"/>
    </xf>
    <xf numFmtId="0" fontId="34" fillId="16" borderId="116"/>
    <xf numFmtId="0" fontId="30" fillId="9" borderId="116">
      <alignment horizontal="right" vertical="center"/>
    </xf>
    <xf numFmtId="0" fontId="83" fillId="86" borderId="121" applyNumberFormat="0" applyAlignment="0" applyProtection="0"/>
    <xf numFmtId="0" fontId="34" fillId="0" borderId="124" applyNumberFormat="0" applyFill="0" applyAlignment="0" applyProtection="0"/>
    <xf numFmtId="4" fontId="34" fillId="0" borderId="116" applyFill="0" applyBorder="0" applyProtection="0">
      <alignment horizontal="right" vertical="center"/>
    </xf>
    <xf numFmtId="0" fontId="2" fillId="57" borderId="0" applyNumberFormat="0" applyBorder="0" applyAlignment="0" applyProtection="0"/>
    <xf numFmtId="0" fontId="81"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34" fillId="0" borderId="124" applyNumberFormat="0" applyFill="0" applyAlignment="0" applyProtection="0"/>
    <xf numFmtId="0" fontId="103" fillId="0" borderId="122" applyNumberFormat="0" applyFill="0" applyAlignment="0" applyProtection="0"/>
    <xf numFmtId="49" fontId="32" fillId="0" borderId="124" applyNumberFormat="0" applyFill="0" applyBorder="0" applyProtection="0">
      <alignment horizontal="left" vertical="center"/>
    </xf>
    <xf numFmtId="175" fontId="34" fillId="90" borderId="124" applyNumberFormat="0" applyFont="0" applyBorder="0" applyAlignment="0" applyProtection="0">
      <alignment horizontal="right" vertical="center"/>
    </xf>
    <xf numFmtId="0" fontId="30" fillId="14" borderId="124">
      <alignment horizontal="right" vertical="center"/>
    </xf>
    <xf numFmtId="0" fontId="72" fillId="64" borderId="0" applyNumberFormat="0" applyBorder="0" applyAlignment="0" applyProtection="0"/>
    <xf numFmtId="0" fontId="72" fillId="49" borderId="0" applyNumberFormat="0" applyBorder="0" applyAlignment="0" applyProtection="0"/>
    <xf numFmtId="0" fontId="74" fillId="9" borderId="124">
      <alignment horizontal="right" vertical="center"/>
    </xf>
    <xf numFmtId="0" fontId="35" fillId="89" borderId="123" applyNumberFormat="0" applyFont="0" applyAlignment="0" applyProtection="0"/>
    <xf numFmtId="0" fontId="84" fillId="86" borderId="121" applyNumberFormat="0" applyAlignment="0" applyProtection="0"/>
    <xf numFmtId="4" fontId="34" fillId="0" borderId="124" applyFill="0" applyBorder="0" applyProtection="0">
      <alignment horizontal="right" vertical="center"/>
    </xf>
    <xf numFmtId="4" fontId="30" fillId="14" borderId="124">
      <alignment horizontal="right" vertical="center"/>
    </xf>
    <xf numFmtId="0" fontId="30" fillId="14" borderId="124">
      <alignment horizontal="right" vertical="center"/>
    </xf>
    <xf numFmtId="4" fontId="34" fillId="0" borderId="124" applyFill="0" applyBorder="0" applyProtection="0">
      <alignment horizontal="right" vertical="center"/>
    </xf>
    <xf numFmtId="0" fontId="30" fillId="14" borderId="124">
      <alignment horizontal="right" vertical="center"/>
    </xf>
    <xf numFmtId="49" fontId="32" fillId="0" borderId="124" applyNumberFormat="0" applyFill="0" applyBorder="0" applyProtection="0">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4" fontId="30" fillId="14" borderId="124">
      <alignment horizontal="right" vertical="center"/>
    </xf>
    <xf numFmtId="4" fontId="30" fillId="14" borderId="124">
      <alignment horizontal="right" vertical="center"/>
    </xf>
    <xf numFmtId="4" fontId="34" fillId="0" borderId="124">
      <alignment horizontal="right" vertical="center"/>
    </xf>
    <xf numFmtId="0" fontId="103" fillId="0" borderId="122" applyNumberFormat="0" applyFill="0" applyAlignment="0" applyProtection="0"/>
    <xf numFmtId="0" fontId="74" fillId="9" borderId="124">
      <alignment horizontal="right" vertical="center"/>
    </xf>
    <xf numFmtId="4" fontId="30" fillId="14" borderId="125">
      <alignment horizontal="right" vertical="center"/>
    </xf>
    <xf numFmtId="0" fontId="2" fillId="60" borderId="0" applyNumberFormat="0" applyBorder="0" applyAlignment="0" applyProtection="0"/>
    <xf numFmtId="0" fontId="103" fillId="0" borderId="122" applyNumberFormat="0" applyFill="0" applyAlignment="0" applyProtection="0"/>
    <xf numFmtId="0" fontId="35" fillId="89" borderId="123" applyNumberFormat="0" applyFont="0" applyAlignment="0" applyProtection="0"/>
    <xf numFmtId="0" fontId="2" fillId="51" borderId="0" applyNumberFormat="0" applyBorder="0" applyAlignment="0" applyProtection="0"/>
    <xf numFmtId="4" fontId="30" fillId="14" borderId="126">
      <alignment horizontal="right" vertical="center"/>
    </xf>
    <xf numFmtId="0" fontId="30" fillId="14" borderId="126">
      <alignment horizontal="right" vertical="center"/>
    </xf>
    <xf numFmtId="0" fontId="34" fillId="0" borderId="119">
      <alignment horizontal="left" vertical="center" wrapText="1" indent="2"/>
    </xf>
    <xf numFmtId="0" fontId="78" fillId="89" borderId="115" applyNumberFormat="0" applyFont="0" applyAlignment="0" applyProtection="0"/>
    <xf numFmtId="0" fontId="100" fillId="86" borderId="112" applyNumberFormat="0" applyAlignment="0" applyProtection="0"/>
    <xf numFmtId="0" fontId="96" fillId="73"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4" fontId="30" fillId="14" borderId="118">
      <alignment horizontal="right" vertical="center"/>
    </xf>
    <xf numFmtId="0" fontId="34" fillId="16" borderId="116"/>
    <xf numFmtId="0" fontId="71" fillId="0" borderId="0" applyNumberFormat="0" applyFill="0" applyBorder="0" applyAlignment="0" applyProtection="0"/>
    <xf numFmtId="0" fontId="87" fillId="73" borderId="113" applyNumberFormat="0" applyAlignment="0" applyProtection="0"/>
    <xf numFmtId="0" fontId="84" fillId="86" borderId="113" applyNumberFormat="0" applyAlignment="0" applyProtection="0"/>
    <xf numFmtId="0" fontId="30" fillId="14" borderId="116">
      <alignment horizontal="right" vertical="center"/>
    </xf>
    <xf numFmtId="0" fontId="30" fillId="14" borderId="116">
      <alignment horizontal="right" vertical="center"/>
    </xf>
    <xf numFmtId="0" fontId="78" fillId="89" borderId="115"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17" applyNumberFormat="0" applyFont="0" applyFill="0" applyBorder="0" applyProtection="0">
      <alignment horizontal="left" vertical="center" indent="5"/>
    </xf>
    <xf numFmtId="0" fontId="70" fillId="0" borderId="0" applyNumberFormat="0" applyFill="0" applyBorder="0" applyAlignment="0" applyProtection="0"/>
    <xf numFmtId="0" fontId="30" fillId="14" borderId="116">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1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16"/>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0" fontId="81" fillId="86" borderId="112" applyNumberFormat="0" applyAlignment="0" applyProtection="0"/>
    <xf numFmtId="0" fontId="68" fillId="46" borderId="57" applyNumberFormat="0" applyAlignment="0" applyProtection="0"/>
    <xf numFmtId="0" fontId="96" fillId="73" borderId="113"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13" applyNumberFormat="0" applyAlignment="0" applyProtection="0"/>
    <xf numFmtId="4" fontId="30" fillId="14" borderId="118">
      <alignment horizontal="right" vertical="center"/>
    </xf>
    <xf numFmtId="49" fontId="34" fillId="0" borderId="117" applyNumberFormat="0" applyFont="0" applyFill="0" applyBorder="0" applyProtection="0">
      <alignment horizontal="left" vertical="center" indent="5"/>
    </xf>
    <xf numFmtId="0" fontId="2" fillId="60" borderId="0" applyNumberFormat="0" applyBorder="0" applyAlignment="0" applyProtection="0"/>
    <xf numFmtId="49" fontId="34" fillId="0" borderId="117" applyNumberFormat="0" applyFont="0" applyFill="0" applyBorder="0" applyProtection="0">
      <alignment horizontal="left" vertical="center" indent="5"/>
    </xf>
    <xf numFmtId="4" fontId="34" fillId="16" borderId="116"/>
    <xf numFmtId="4" fontId="30" fillId="14" borderId="116">
      <alignment horizontal="right" vertical="center"/>
    </xf>
    <xf numFmtId="4" fontId="30" fillId="14" borderId="116">
      <alignment horizontal="right" vertical="center"/>
    </xf>
    <xf numFmtId="4" fontId="34" fillId="0" borderId="116" applyFill="0" applyBorder="0" applyProtection="0">
      <alignment horizontal="right" vertical="center"/>
    </xf>
    <xf numFmtId="0" fontId="30" fillId="9" borderId="116">
      <alignment horizontal="right" vertical="center"/>
    </xf>
    <xf numFmtId="0" fontId="30" fillId="14" borderId="116">
      <alignment horizontal="right" vertical="center"/>
    </xf>
    <xf numFmtId="0" fontId="72" fillId="58" borderId="0" applyNumberFormat="0" applyBorder="0" applyAlignment="0" applyProtection="0"/>
    <xf numFmtId="0" fontId="34" fillId="9" borderId="117">
      <alignment horizontal="left" vertical="center"/>
    </xf>
    <xf numFmtId="0" fontId="34" fillId="0" borderId="116" applyNumberFormat="0" applyFill="0" applyAlignment="0" applyProtection="0"/>
    <xf numFmtId="0" fontId="87" fillId="73" borderId="113" applyNumberFormat="0" applyAlignment="0" applyProtection="0"/>
    <xf numFmtId="0" fontId="72" fillId="64" borderId="0" applyNumberFormat="0" applyBorder="0" applyAlignment="0" applyProtection="0"/>
    <xf numFmtId="0" fontId="84" fillId="86" borderId="113" applyNumberFormat="0" applyAlignment="0" applyProtection="0"/>
    <xf numFmtId="0" fontId="103" fillId="0" borderId="114" applyNumberFormat="0" applyFill="0" applyAlignment="0" applyProtection="0"/>
    <xf numFmtId="0" fontId="88"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84" fillId="86" borderId="113" applyNumberFormat="0" applyAlignment="0" applyProtection="0"/>
    <xf numFmtId="4" fontId="30" fillId="14" borderId="116">
      <alignment horizontal="right" vertical="center"/>
    </xf>
    <xf numFmtId="0" fontId="78" fillId="89" borderId="115" applyNumberFormat="0" applyFont="0" applyAlignment="0" applyProtection="0"/>
    <xf numFmtId="0" fontId="34" fillId="0" borderId="116">
      <alignment horizontal="right" vertical="center"/>
    </xf>
    <xf numFmtId="0" fontId="34" fillId="9" borderId="117">
      <alignment horizontal="left" vertical="center"/>
    </xf>
    <xf numFmtId="0" fontId="34" fillId="14" borderId="119">
      <alignment horizontal="left" vertical="center" wrapText="1" indent="2"/>
    </xf>
    <xf numFmtId="0" fontId="2" fillId="47" borderId="0" applyNumberFormat="0" applyBorder="0" applyAlignment="0" applyProtection="0"/>
    <xf numFmtId="0" fontId="34" fillId="16" borderId="116"/>
    <xf numFmtId="4" fontId="74" fillId="9" borderId="116">
      <alignment horizontal="right" vertical="center"/>
    </xf>
    <xf numFmtId="4" fontId="30" fillId="14" borderId="117">
      <alignment horizontal="right" vertical="center"/>
    </xf>
    <xf numFmtId="4" fontId="30" fillId="14" borderId="118">
      <alignment horizontal="right" vertical="center"/>
    </xf>
    <xf numFmtId="0" fontId="96" fillId="73" borderId="113" applyNumberFormat="0" applyAlignment="0" applyProtection="0"/>
    <xf numFmtId="4" fontId="30" fillId="14" borderId="116">
      <alignment horizontal="right" vertical="center"/>
    </xf>
    <xf numFmtId="0" fontId="2" fillId="57" borderId="0" applyNumberFormat="0" applyBorder="0" applyAlignment="0" applyProtection="0"/>
    <xf numFmtId="0" fontId="34" fillId="0" borderId="119">
      <alignment horizontal="left" vertical="center" wrapText="1" indent="2"/>
    </xf>
    <xf numFmtId="49" fontId="34" fillId="0" borderId="116" applyNumberFormat="0" applyFont="0" applyFill="0" applyBorder="0" applyProtection="0">
      <alignment horizontal="left" vertical="center" indent="2"/>
    </xf>
    <xf numFmtId="0" fontId="30" fillId="9" borderId="116">
      <alignment horizontal="right" vertical="center"/>
    </xf>
    <xf numFmtId="175" fontId="34" fillId="90" borderId="116" applyNumberFormat="0" applyFont="0" applyBorder="0" applyAlignment="0" applyProtection="0">
      <alignment horizontal="right" vertical="center"/>
    </xf>
    <xf numFmtId="0" fontId="84" fillId="86" borderId="113" applyNumberFormat="0" applyAlignment="0" applyProtection="0"/>
    <xf numFmtId="0" fontId="83" fillId="86" borderId="113" applyNumberFormat="0" applyAlignment="0" applyProtection="0"/>
    <xf numFmtId="4" fontId="34" fillId="16" borderId="116"/>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19">
      <alignment horizontal="left" vertical="center" wrapText="1" indent="2"/>
    </xf>
    <xf numFmtId="0" fontId="88" fillId="0" borderId="114" applyNumberFormat="0" applyFill="0" applyAlignment="0" applyProtection="0"/>
    <xf numFmtId="0" fontId="88" fillId="0" borderId="114" applyNumberFormat="0" applyFill="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49" fontId="34" fillId="0" borderId="117" applyNumberFormat="0" applyFont="0" applyFill="0" applyBorder="0" applyProtection="0">
      <alignment horizontal="left" vertical="center" indent="5"/>
    </xf>
    <xf numFmtId="4" fontId="30" fillId="9" borderId="116">
      <alignment horizontal="right" vertical="center"/>
    </xf>
    <xf numFmtId="0" fontId="103" fillId="0" borderId="114" applyNumberFormat="0" applyFill="0" applyAlignment="0" applyProtection="0"/>
    <xf numFmtId="0" fontId="34" fillId="0" borderId="119">
      <alignment horizontal="left" vertical="center" wrapText="1" indent="2"/>
    </xf>
    <xf numFmtId="0" fontId="103" fillId="0" borderId="114" applyNumberFormat="0" applyFill="0" applyAlignment="0" applyProtection="0"/>
    <xf numFmtId="0" fontId="34" fillId="14" borderId="119">
      <alignment horizontal="left" vertical="center" wrapText="1" indent="2"/>
    </xf>
    <xf numFmtId="0" fontId="96" fillId="73" borderId="113" applyNumberFormat="0" applyAlignment="0" applyProtection="0"/>
    <xf numFmtId="4" fontId="34" fillId="0" borderId="116">
      <alignment horizontal="right" vertical="center"/>
    </xf>
    <xf numFmtId="0" fontId="35" fillId="89" borderId="115" applyNumberFormat="0" applyFont="0" applyAlignment="0" applyProtection="0"/>
    <xf numFmtId="0" fontId="83" fillId="86" borderId="113" applyNumberFormat="0" applyAlignment="0" applyProtection="0"/>
    <xf numFmtId="0" fontId="34" fillId="16" borderId="116"/>
    <xf numFmtId="0" fontId="2" fillId="47" borderId="0" applyNumberFormat="0" applyBorder="0" applyAlignment="0" applyProtection="0"/>
    <xf numFmtId="0" fontId="34" fillId="14" borderId="119">
      <alignment horizontal="left" vertical="center" wrapText="1" indent="2"/>
    </xf>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30" fillId="14" borderId="116">
      <alignment horizontal="right" vertical="center"/>
    </xf>
    <xf numFmtId="0" fontId="34" fillId="14" borderId="119">
      <alignment horizontal="left" vertical="center" wrapText="1" indent="2"/>
    </xf>
    <xf numFmtId="4" fontId="30" fillId="14" borderId="118">
      <alignment horizontal="right" vertical="center"/>
    </xf>
    <xf numFmtId="0" fontId="2" fillId="47" borderId="0" applyNumberFormat="0" applyBorder="0" applyAlignment="0" applyProtection="0"/>
    <xf numFmtId="0" fontId="96" fillId="73" borderId="113" applyNumberFormat="0" applyAlignment="0" applyProtection="0"/>
    <xf numFmtId="4" fontId="30" fillId="9" borderId="116">
      <alignment horizontal="right" vertical="center"/>
    </xf>
    <xf numFmtId="0" fontId="87" fillId="73" borderId="113" applyNumberFormat="0" applyAlignment="0" applyProtection="0"/>
    <xf numFmtId="0" fontId="34" fillId="16" borderId="116"/>
    <xf numFmtId="0" fontId="74" fillId="9" borderId="116">
      <alignment horizontal="right" vertical="center"/>
    </xf>
    <xf numFmtId="0" fontId="30" fillId="14" borderId="116">
      <alignment horizontal="right" vertical="center"/>
    </xf>
    <xf numFmtId="0" fontId="34" fillId="14" borderId="119">
      <alignment horizontal="left" vertical="center" wrapText="1" indent="2"/>
    </xf>
    <xf numFmtId="4" fontId="30" fillId="14" borderId="117">
      <alignment horizontal="right" vertical="center"/>
    </xf>
    <xf numFmtId="0" fontId="103" fillId="0" borderId="114" applyNumberFormat="0" applyFill="0" applyAlignment="0" applyProtection="0"/>
    <xf numFmtId="0" fontId="34" fillId="0" borderId="119">
      <alignment horizontal="left" vertical="center" wrapText="1" indent="2"/>
    </xf>
    <xf numFmtId="4" fontId="34" fillId="0" borderId="116" applyFill="0" applyBorder="0" applyProtection="0">
      <alignment horizontal="right" vertical="center"/>
    </xf>
    <xf numFmtId="0" fontId="84" fillId="86" borderId="113" applyNumberFormat="0" applyAlignment="0" applyProtection="0"/>
    <xf numFmtId="0" fontId="74" fillId="9" borderId="116">
      <alignment horizontal="right" vertical="center"/>
    </xf>
    <xf numFmtId="4" fontId="30" fillId="14" borderId="116">
      <alignment horizontal="right" vertical="center"/>
    </xf>
    <xf numFmtId="0" fontId="96" fillId="73" borderId="113" applyNumberFormat="0" applyAlignment="0" applyProtection="0"/>
    <xf numFmtId="4" fontId="74" fillId="9" borderId="116">
      <alignment horizontal="right" vertical="center"/>
    </xf>
    <xf numFmtId="0" fontId="34" fillId="9" borderId="117">
      <alignment horizontal="left" vertical="center"/>
    </xf>
    <xf numFmtId="0" fontId="78" fillId="89" borderId="115" applyNumberFormat="0" applyFont="0" applyAlignment="0" applyProtection="0"/>
    <xf numFmtId="0" fontId="100" fillId="86" borderId="112" applyNumberFormat="0" applyAlignment="0" applyProtection="0"/>
    <xf numFmtId="0" fontId="71" fillId="0" borderId="0" applyNumberFormat="0" applyFill="0" applyBorder="0" applyAlignment="0" applyProtection="0"/>
    <xf numFmtId="0" fontId="103" fillId="0" borderId="114"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13" applyNumberFormat="0" applyAlignment="0" applyProtection="0"/>
    <xf numFmtId="0" fontId="30" fillId="9" borderId="116">
      <alignment horizontal="right" vertical="center"/>
    </xf>
    <xf numFmtId="0" fontId="96" fillId="73" borderId="113" applyNumberFormat="0" applyAlignment="0" applyProtection="0"/>
    <xf numFmtId="0" fontId="34" fillId="0" borderId="119">
      <alignment horizontal="left" vertical="center" wrapText="1" indent="2"/>
    </xf>
    <xf numFmtId="0" fontId="30" fillId="14" borderId="118">
      <alignment horizontal="right" vertical="center"/>
    </xf>
    <xf numFmtId="0" fontId="78" fillId="89" borderId="115" applyNumberFormat="0" applyFont="0" applyAlignment="0" applyProtection="0"/>
    <xf numFmtId="0" fontId="72" fillId="64" borderId="0" applyNumberFormat="0" applyBorder="0" applyAlignment="0" applyProtection="0"/>
    <xf numFmtId="49" fontId="32" fillId="0" borderId="116" applyNumberFormat="0" applyFill="0" applyBorder="0" applyProtection="0">
      <alignment horizontal="left" vertical="center"/>
    </xf>
    <xf numFmtId="0" fontId="35" fillId="89" borderId="115" applyNumberFormat="0" applyFont="0" applyAlignment="0" applyProtection="0"/>
    <xf numFmtId="0" fontId="72" fillId="61" borderId="0" applyNumberFormat="0" applyBorder="0" applyAlignment="0" applyProtection="0"/>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4" fontId="34" fillId="0" borderId="116" applyFill="0" applyBorder="0" applyProtection="0">
      <alignment horizontal="righ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49" fontId="34" fillId="0" borderId="116" applyNumberFormat="0" applyFont="0" applyFill="0" applyBorder="0" applyProtection="0">
      <alignment horizontal="left" vertical="center" indent="2"/>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81" fillId="86" borderId="11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17">
      <alignment horizontal="right" vertical="center"/>
    </xf>
    <xf numFmtId="0" fontId="103" fillId="0" borderId="114" applyNumberFormat="0" applyFill="0" applyAlignment="0" applyProtection="0"/>
    <xf numFmtId="0" fontId="69" fillId="46" borderId="56" applyNumberFormat="0" applyAlignment="0" applyProtection="0"/>
    <xf numFmtId="0" fontId="78" fillId="89" borderId="115" applyNumberFormat="0" applyFont="0" applyAlignment="0" applyProtection="0"/>
    <xf numFmtId="4" fontId="34" fillId="0" borderId="116"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18">
      <alignment horizontal="right" vertical="center"/>
    </xf>
    <xf numFmtId="0" fontId="2" fillId="51" borderId="0" applyNumberFormat="0" applyBorder="0" applyAlignment="0" applyProtection="0"/>
    <xf numFmtId="0" fontId="30" fillId="14" borderId="116">
      <alignment horizontal="right" vertical="center"/>
    </xf>
    <xf numFmtId="0" fontId="100" fillId="86" borderId="112" applyNumberFormat="0" applyAlignment="0" applyProtection="0"/>
    <xf numFmtId="0" fontId="2" fillId="50" borderId="0" applyNumberFormat="0" applyBorder="0" applyAlignment="0" applyProtection="0"/>
    <xf numFmtId="0" fontId="83" fillId="86" borderId="113" applyNumberFormat="0" applyAlignment="0" applyProtection="0"/>
    <xf numFmtId="0" fontId="103" fillId="0" borderId="114" applyNumberFormat="0" applyFill="0" applyAlignment="0" applyProtection="0"/>
    <xf numFmtId="4" fontId="30" fillId="14" borderId="116">
      <alignment horizontal="right" vertical="center"/>
    </xf>
    <xf numFmtId="0" fontId="72" fillId="55" borderId="0" applyNumberFormat="0" applyBorder="0" applyAlignment="0" applyProtection="0"/>
    <xf numFmtId="0" fontId="34" fillId="0" borderId="116" applyNumberFormat="0" applyFill="0" applyAlignment="0" applyProtection="0"/>
    <xf numFmtId="0" fontId="2" fillId="56" borderId="0" applyNumberFormat="0" applyBorder="0" applyAlignment="0" applyProtection="0"/>
    <xf numFmtId="0" fontId="103" fillId="0" borderId="114" applyNumberFormat="0" applyFill="0" applyAlignment="0" applyProtection="0"/>
    <xf numFmtId="4" fontId="34" fillId="0" borderId="116">
      <alignment horizontal="right" vertical="center"/>
    </xf>
    <xf numFmtId="4" fontId="30" fillId="14" borderId="118">
      <alignment horizontal="right" vertical="center"/>
    </xf>
    <xf numFmtId="0" fontId="74" fillId="9" borderId="116">
      <alignment horizontal="right" vertical="center"/>
    </xf>
    <xf numFmtId="0" fontId="35" fillId="89" borderId="115" applyNumberFormat="0" applyFont="0" applyAlignment="0" applyProtection="0"/>
    <xf numFmtId="0" fontId="2" fillId="59" borderId="0" applyNumberFormat="0" applyBorder="0" applyAlignment="0" applyProtection="0"/>
    <xf numFmtId="0" fontId="96" fillId="73" borderId="113" applyNumberFormat="0" applyAlignment="0" applyProtection="0"/>
    <xf numFmtId="4" fontId="74" fillId="9" borderId="116">
      <alignment horizontal="right" vertical="center"/>
    </xf>
    <xf numFmtId="0" fontId="34" fillId="0" borderId="119">
      <alignment horizontal="left" vertical="center" wrapText="1" indent="2"/>
    </xf>
    <xf numFmtId="0" fontId="100" fillId="86" borderId="112" applyNumberFormat="0" applyAlignment="0" applyProtection="0"/>
    <xf numFmtId="0" fontId="78" fillId="89" borderId="115" applyNumberFormat="0" applyFont="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4" fontId="30" fillId="9" borderId="116">
      <alignment horizontal="right" vertical="center"/>
    </xf>
    <xf numFmtId="0" fontId="103" fillId="0" borderId="114" applyNumberFormat="0" applyFill="0" applyAlignment="0" applyProtection="0"/>
    <xf numFmtId="0" fontId="2" fillId="53" borderId="0" applyNumberFormat="0" applyBorder="0" applyAlignment="0" applyProtection="0"/>
    <xf numFmtId="0" fontId="100" fillId="86" borderId="112" applyNumberFormat="0" applyAlignment="0" applyProtection="0"/>
    <xf numFmtId="0" fontId="96" fillId="73" borderId="113"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16" applyNumberFormat="0" applyFill="0" applyBorder="0" applyProtection="0">
      <alignment horizontal="left" vertical="center"/>
    </xf>
    <xf numFmtId="0" fontId="103" fillId="0" borderId="114" applyNumberFormat="0" applyFill="0" applyAlignment="0" applyProtection="0"/>
    <xf numFmtId="0" fontId="72" fillId="52" borderId="0" applyNumberFormat="0" applyBorder="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0" fontId="96" fillId="73" borderId="113" applyNumberFormat="0" applyAlignment="0" applyProtection="0"/>
    <xf numFmtId="0" fontId="34" fillId="9" borderId="117">
      <alignment horizontal="left" vertical="center"/>
    </xf>
    <xf numFmtId="0" fontId="84" fillId="86" borderId="113" applyNumberFormat="0" applyAlignment="0" applyProtection="0"/>
    <xf numFmtId="0" fontId="103" fillId="0" borderId="114" applyNumberFormat="0" applyFill="0" applyAlignment="0" applyProtection="0"/>
    <xf numFmtId="4" fontId="30" fillId="14" borderId="117">
      <alignment horizontal="right" vertical="center"/>
    </xf>
    <xf numFmtId="0" fontId="35" fillId="89" borderId="115" applyNumberFormat="0" applyFont="0" applyAlignment="0" applyProtection="0"/>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4" fontId="30" fillId="14" borderId="118">
      <alignment horizontal="right" vertical="center"/>
    </xf>
    <xf numFmtId="0" fontId="72" fillId="64" borderId="0" applyNumberFormat="0" applyBorder="0" applyAlignment="0" applyProtection="0"/>
    <xf numFmtId="0" fontId="103" fillId="0" borderId="114" applyNumberFormat="0" applyFill="0" applyAlignment="0" applyProtection="0"/>
    <xf numFmtId="0" fontId="87" fillId="73"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0" fontId="103" fillId="0" borderId="114" applyNumberFormat="0" applyFill="0" applyAlignment="0" applyProtection="0"/>
    <xf numFmtId="0" fontId="72" fillId="55" borderId="0" applyNumberFormat="0" applyBorder="0" applyAlignment="0" applyProtection="0"/>
    <xf numFmtId="0" fontId="78" fillId="89" borderId="115" applyNumberFormat="0" applyFont="0" applyAlignment="0" applyProtection="0"/>
    <xf numFmtId="0" fontId="34" fillId="0" borderId="116" applyNumberFormat="0" applyFill="0" applyAlignment="0" applyProtection="0"/>
    <xf numFmtId="49" fontId="34" fillId="0" borderId="117" applyNumberFormat="0" applyFont="0" applyFill="0" applyBorder="0" applyProtection="0">
      <alignment horizontal="left" vertical="center" indent="5"/>
    </xf>
    <xf numFmtId="0" fontId="34" fillId="0" borderId="116" applyNumberFormat="0" applyFill="0" applyAlignment="0" applyProtection="0"/>
    <xf numFmtId="4" fontId="34" fillId="0" borderId="116">
      <alignment horizontal="right" vertical="center"/>
    </xf>
    <xf numFmtId="4" fontId="34" fillId="0" borderId="116">
      <alignment horizontal="right" vertical="center"/>
    </xf>
    <xf numFmtId="0" fontId="30" fillId="14" borderId="116">
      <alignment horizontal="right" vertical="center"/>
    </xf>
    <xf numFmtId="0" fontId="34" fillId="14" borderId="119">
      <alignment horizontal="left" vertical="center" wrapText="1" indent="2"/>
    </xf>
    <xf numFmtId="0" fontId="96" fillId="73" borderId="113" applyNumberFormat="0" applyAlignment="0" applyProtection="0"/>
    <xf numFmtId="0" fontId="34" fillId="0"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175" fontId="34" fillId="90" borderId="116" applyNumberFormat="0" applyFont="0" applyBorder="0" applyAlignment="0" applyProtection="0">
      <alignment horizontal="right" vertical="center"/>
    </xf>
    <xf numFmtId="0" fontId="68" fillId="46" borderId="57" applyNumberFormat="0" applyAlignment="0" applyProtection="0"/>
    <xf numFmtId="0" fontId="30" fillId="14" borderId="118">
      <alignment horizontal="right" vertical="center"/>
    </xf>
    <xf numFmtId="0" fontId="84" fillId="86" borderId="113" applyNumberFormat="0" applyAlignment="0" applyProtection="0"/>
    <xf numFmtId="0" fontId="83" fillId="86" borderId="113" applyNumberFormat="0" applyAlignment="0" applyProtection="0"/>
    <xf numFmtId="0" fontId="103" fillId="0" borderId="114" applyNumberFormat="0" applyFill="0" applyAlignment="0" applyProtection="0"/>
    <xf numFmtId="0" fontId="103" fillId="0" borderId="114" applyNumberFormat="0" applyFill="0" applyAlignment="0" applyProtection="0"/>
    <xf numFmtId="0" fontId="35" fillId="89" borderId="115" applyNumberFormat="0" applyFont="0" applyAlignment="0" applyProtection="0"/>
    <xf numFmtId="0" fontId="72" fillId="61" borderId="0" applyNumberFormat="0" applyBorder="0" applyAlignment="0" applyProtection="0"/>
    <xf numFmtId="0" fontId="30" fillId="14" borderId="118">
      <alignment horizontal="right" vertical="center"/>
    </xf>
    <xf numFmtId="0" fontId="2" fillId="59" borderId="0" applyNumberFormat="0" applyBorder="0" applyAlignment="0" applyProtection="0"/>
    <xf numFmtId="0" fontId="30" fillId="14" borderId="117">
      <alignment horizontal="right" vertical="center"/>
    </xf>
    <xf numFmtId="4" fontId="30" fillId="9" borderId="116">
      <alignment horizontal="right" vertical="center"/>
    </xf>
    <xf numFmtId="4" fontId="30" fillId="14" borderId="116">
      <alignment horizontal="right" vertical="center"/>
    </xf>
    <xf numFmtId="0" fontId="70" fillId="0" borderId="0" applyNumberFormat="0" applyFill="0" applyBorder="0" applyAlignment="0" applyProtection="0"/>
    <xf numFmtId="4" fontId="30" fillId="14" borderId="116">
      <alignment horizontal="right" vertical="center"/>
    </xf>
    <xf numFmtId="0" fontId="87" fillId="73" borderId="113" applyNumberFormat="0" applyAlignment="0" applyProtection="0"/>
    <xf numFmtId="0" fontId="30" fillId="14" borderId="116">
      <alignment horizontal="right" vertical="center"/>
    </xf>
    <xf numFmtId="4" fontId="30" fillId="14" borderId="116">
      <alignment horizontal="right" vertical="center"/>
    </xf>
    <xf numFmtId="0" fontId="100" fillId="86" borderId="112" applyNumberFormat="0" applyAlignment="0" applyProtection="0"/>
    <xf numFmtId="4" fontId="30" fillId="14" borderId="116">
      <alignment horizontal="right" vertical="center"/>
    </xf>
    <xf numFmtId="0" fontId="34" fillId="0" borderId="116">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19">
      <alignment horizontal="left" vertical="center" wrapText="1" indent="2"/>
    </xf>
    <xf numFmtId="0" fontId="34" fillId="16" borderId="116"/>
    <xf numFmtId="4" fontId="34" fillId="0" borderId="116" applyFill="0" applyBorder="0" applyProtection="0">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88" fillId="0" borderId="114" applyNumberFormat="0" applyFill="0" applyAlignment="0" applyProtection="0"/>
    <xf numFmtId="0" fontId="96" fillId="73" borderId="113" applyNumberFormat="0" applyAlignment="0" applyProtection="0"/>
    <xf numFmtId="0" fontId="34" fillId="0" borderId="116">
      <alignment horizontal="right" vertical="center"/>
    </xf>
    <xf numFmtId="49" fontId="34" fillId="0" borderId="116" applyNumberFormat="0" applyFont="0" applyFill="0" applyBorder="0" applyProtection="0">
      <alignment horizontal="left" vertical="center" indent="2"/>
    </xf>
    <xf numFmtId="0" fontId="83" fillId="86" borderId="113" applyNumberFormat="0" applyAlignment="0" applyProtection="0"/>
    <xf numFmtId="0" fontId="34" fillId="0" borderId="116">
      <alignment horizontal="right" vertical="center"/>
    </xf>
    <xf numFmtId="0" fontId="30" fillId="9" borderId="116">
      <alignment horizontal="right" vertical="center"/>
    </xf>
    <xf numFmtId="0" fontId="72" fillId="52" borderId="0" applyNumberFormat="0" applyBorder="0" applyAlignment="0" applyProtection="0"/>
    <xf numFmtId="4" fontId="34" fillId="0" borderId="116">
      <alignment horizontal="right" vertical="center"/>
    </xf>
    <xf numFmtId="175" fontId="34" fillId="90" borderId="116" applyNumberFormat="0" applyFont="0" applyBorder="0" applyAlignment="0" applyProtection="0">
      <alignment horizontal="right" vertical="center"/>
    </xf>
    <xf numFmtId="4" fontId="74" fillId="9" borderId="116">
      <alignment horizontal="right" vertical="center"/>
    </xf>
    <xf numFmtId="4" fontId="30" fillId="14" borderId="117">
      <alignment horizontal="right" vertical="center"/>
    </xf>
    <xf numFmtId="4" fontId="30" fillId="9" borderId="116">
      <alignment horizontal="right" vertical="center"/>
    </xf>
    <xf numFmtId="0" fontId="88" fillId="0" borderId="114" applyNumberFormat="0" applyFill="0" applyAlignment="0" applyProtection="0"/>
    <xf numFmtId="0" fontId="96" fillId="73" borderId="113" applyNumberFormat="0" applyAlignment="0" applyProtection="0"/>
    <xf numFmtId="0" fontId="34" fillId="16" borderId="116"/>
    <xf numFmtId="49" fontId="34" fillId="0" borderId="116" applyNumberFormat="0" applyFont="0" applyFill="0" applyBorder="0" applyProtection="0">
      <alignment horizontal="left" vertical="center" indent="2"/>
    </xf>
    <xf numFmtId="4" fontId="74" fillId="9" borderId="116">
      <alignment horizontal="right" vertical="center"/>
    </xf>
    <xf numFmtId="0" fontId="100" fillId="86" borderId="112" applyNumberFormat="0" applyAlignment="0" applyProtection="0"/>
    <xf numFmtId="0" fontId="2" fillId="62" borderId="0" applyNumberFormat="0" applyBorder="0" applyAlignment="0" applyProtection="0"/>
    <xf numFmtId="49" fontId="32" fillId="0" borderId="116"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16">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14" applyNumberFormat="0" applyFill="0" applyAlignment="0" applyProtection="0"/>
    <xf numFmtId="0" fontId="34" fillId="14" borderId="119">
      <alignment horizontal="left" vertical="center" wrapText="1" indent="2"/>
    </xf>
    <xf numFmtId="0" fontId="81" fillId="86" borderId="112" applyNumberFormat="0" applyAlignment="0" applyProtection="0"/>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34" fillId="0" borderId="119">
      <alignment horizontal="left" vertical="center" wrapText="1" indent="2"/>
    </xf>
    <xf numFmtId="0" fontId="81" fillId="86" borderId="112" applyNumberFormat="0" applyAlignment="0" applyProtection="0"/>
    <xf numFmtId="0" fontId="83" fillId="86" borderId="113" applyNumberFormat="0" applyAlignment="0" applyProtection="0"/>
    <xf numFmtId="0" fontId="84" fillId="86" borderId="113" applyNumberFormat="0" applyAlignment="0" applyProtection="0"/>
    <xf numFmtId="0" fontId="87" fillId="73" borderId="113" applyNumberFormat="0" applyAlignment="0" applyProtection="0"/>
    <xf numFmtId="0" fontId="88" fillId="0" borderId="114" applyNumberFormat="0" applyFill="0" applyAlignment="0" applyProtection="0"/>
    <xf numFmtId="0" fontId="96" fillId="73" borderId="113" applyNumberFormat="0" applyAlignment="0" applyProtection="0"/>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84" fillId="86" borderId="113" applyNumberFormat="0" applyAlignment="0" applyProtection="0"/>
    <xf numFmtId="0" fontId="96" fillId="73"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87" fillId="73" borderId="113" applyNumberFormat="0" applyAlignment="0" applyProtection="0"/>
    <xf numFmtId="0" fontId="34" fillId="0" borderId="116">
      <alignment horizontal="right" vertical="center"/>
    </xf>
    <xf numFmtId="4" fontId="34" fillId="0" borderId="116">
      <alignment horizontal="right" vertical="center"/>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6" applyNumberFormat="0" applyFill="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4" fontId="30" fillId="14" borderId="116">
      <alignment horizontal="right" vertical="center"/>
    </xf>
    <xf numFmtId="0" fontId="34" fillId="16" borderId="116"/>
    <xf numFmtId="0" fontId="83" fillId="86" borderId="113" applyNumberFormat="0" applyAlignment="0" applyProtection="0"/>
    <xf numFmtId="0" fontId="30" fillId="9" borderId="116">
      <alignment horizontal="right" vertical="center"/>
    </xf>
    <xf numFmtId="0" fontId="34" fillId="0" borderId="116">
      <alignment horizontal="right" vertical="center"/>
    </xf>
    <xf numFmtId="0" fontId="103" fillId="0" borderId="114" applyNumberFormat="0" applyFill="0" applyAlignment="0" applyProtection="0"/>
    <xf numFmtId="0" fontId="34" fillId="9" borderId="117">
      <alignment horizontal="left" vertical="center"/>
    </xf>
    <xf numFmtId="0" fontId="96" fillId="73" borderId="113" applyNumberFormat="0" applyAlignment="0" applyProtection="0"/>
    <xf numFmtId="175" fontId="34" fillId="90" borderId="116" applyNumberFormat="0" applyFont="0" applyBorder="0" applyAlignment="0" applyProtection="0">
      <alignment horizontal="right" vertical="center"/>
    </xf>
    <xf numFmtId="0" fontId="78" fillId="89" borderId="115" applyNumberFormat="0" applyFont="0" applyAlignment="0" applyProtection="0"/>
    <xf numFmtId="0" fontId="34" fillId="0" borderId="119">
      <alignment horizontal="left" vertical="center" wrapText="1" indent="2"/>
    </xf>
    <xf numFmtId="4" fontId="34" fillId="16" borderId="116"/>
    <xf numFmtId="49" fontId="32" fillId="0" borderId="116" applyNumberFormat="0" applyFill="0" applyBorder="0" applyProtection="0">
      <alignment horizontal="left" vertical="center"/>
    </xf>
    <xf numFmtId="0" fontId="34" fillId="0" borderId="116">
      <alignment horizontal="right" vertical="center"/>
    </xf>
    <xf numFmtId="4" fontId="30" fillId="14" borderId="118">
      <alignment horizontal="right" vertical="center"/>
    </xf>
    <xf numFmtId="4" fontId="30" fillId="14" borderId="116">
      <alignment horizontal="right" vertical="center"/>
    </xf>
    <xf numFmtId="4" fontId="30" fillId="14" borderId="116">
      <alignment horizontal="right" vertical="center"/>
    </xf>
    <xf numFmtId="0" fontId="74" fillId="9" borderId="116">
      <alignment horizontal="right" vertical="center"/>
    </xf>
    <xf numFmtId="0" fontId="30" fillId="9" borderId="116">
      <alignment horizontal="right" vertical="center"/>
    </xf>
    <xf numFmtId="49" fontId="34" fillId="0" borderId="116" applyNumberFormat="0" applyFont="0" applyFill="0" applyBorder="0" applyProtection="0">
      <alignment horizontal="left" vertical="center" indent="2"/>
    </xf>
    <xf numFmtId="0" fontId="96" fillId="73" borderId="113" applyNumberFormat="0" applyAlignment="0" applyProtection="0"/>
    <xf numFmtId="0" fontId="81" fillId="86" borderId="112" applyNumberFormat="0" applyAlignment="0" applyProtection="0"/>
    <xf numFmtId="49" fontId="34" fillId="0" borderId="116" applyNumberFormat="0" applyFont="0" applyFill="0" applyBorder="0" applyProtection="0">
      <alignment horizontal="left" vertical="center" indent="2"/>
    </xf>
    <xf numFmtId="0" fontId="87" fillId="73" borderId="113" applyNumberFormat="0" applyAlignment="0" applyProtection="0"/>
    <xf numFmtId="4" fontId="34" fillId="0" borderId="116" applyFill="0" applyBorder="0" applyProtection="0">
      <alignment horizontal="right" vertical="center"/>
    </xf>
    <xf numFmtId="0" fontId="84" fillId="86" borderId="113" applyNumberFormat="0" applyAlignment="0" applyProtection="0"/>
    <xf numFmtId="0" fontId="103" fillId="0" borderId="114" applyNumberFormat="0" applyFill="0" applyAlignment="0" applyProtection="0"/>
    <xf numFmtId="0" fontId="100" fillId="86" borderId="112" applyNumberFormat="0" applyAlignment="0" applyProtection="0"/>
    <xf numFmtId="0" fontId="34" fillId="0" borderId="116" applyNumberFormat="0" applyFill="0" applyAlignment="0" applyProtection="0"/>
    <xf numFmtId="4" fontId="34" fillId="0" borderId="116">
      <alignment horizontal="right" vertical="center"/>
    </xf>
    <xf numFmtId="0" fontId="34" fillId="0" borderId="116">
      <alignment horizontal="right" vertical="center"/>
    </xf>
    <xf numFmtId="0" fontId="96" fillId="73" borderId="113" applyNumberFormat="0" applyAlignment="0" applyProtection="0"/>
    <xf numFmtId="0" fontId="81" fillId="86" borderId="112" applyNumberFormat="0" applyAlignment="0" applyProtection="0"/>
    <xf numFmtId="0" fontId="83" fillId="86" borderId="113" applyNumberFormat="0" applyAlignment="0" applyProtection="0"/>
    <xf numFmtId="0" fontId="34" fillId="14" borderId="119">
      <alignment horizontal="left" vertical="center" wrapText="1" indent="2"/>
    </xf>
    <xf numFmtId="0" fontId="84" fillId="86" borderId="113" applyNumberFormat="0" applyAlignment="0" applyProtection="0"/>
    <xf numFmtId="0" fontId="84" fillId="86" borderId="113" applyNumberFormat="0" applyAlignment="0" applyProtection="0"/>
    <xf numFmtId="4" fontId="30" fillId="14" borderId="117">
      <alignment horizontal="right" vertical="center"/>
    </xf>
    <xf numFmtId="0" fontId="30" fillId="14" borderId="117">
      <alignment horizontal="right" vertical="center"/>
    </xf>
    <xf numFmtId="0" fontId="30" fillId="14" borderId="116">
      <alignment horizontal="right" vertical="center"/>
    </xf>
    <xf numFmtId="4" fontId="74" fillId="9" borderId="116">
      <alignment horizontal="right" vertical="center"/>
    </xf>
    <xf numFmtId="0" fontId="87" fillId="73" borderId="113" applyNumberFormat="0" applyAlignment="0" applyProtection="0"/>
    <xf numFmtId="0" fontId="88" fillId="0" borderId="114" applyNumberFormat="0" applyFill="0" applyAlignment="0" applyProtection="0"/>
    <xf numFmtId="0" fontId="103" fillId="0" borderId="114" applyNumberFormat="0" applyFill="0" applyAlignment="0" applyProtection="0"/>
    <xf numFmtId="0" fontId="78" fillId="89" borderId="115" applyNumberFormat="0" applyFont="0" applyAlignment="0" applyProtection="0"/>
    <xf numFmtId="0" fontId="96" fillId="73" borderId="113" applyNumberFormat="0" applyAlignment="0" applyProtection="0"/>
    <xf numFmtId="49" fontId="32" fillId="0" borderId="116" applyNumberFormat="0" applyFill="0" applyBorder="0" applyProtection="0">
      <alignment horizontal="left" vertical="center"/>
    </xf>
    <xf numFmtId="0" fontId="34" fillId="14" borderId="119">
      <alignment horizontal="left" vertical="center" wrapText="1" indent="2"/>
    </xf>
    <xf numFmtId="0" fontId="84" fillId="86" borderId="113" applyNumberFormat="0" applyAlignment="0" applyProtection="0"/>
    <xf numFmtId="0" fontId="34" fillId="0" borderId="119">
      <alignment horizontal="left" vertical="center" wrapText="1" indent="2"/>
    </xf>
    <xf numFmtId="0" fontId="78" fillId="89" borderId="115" applyNumberFormat="0" applyFont="0" applyAlignment="0" applyProtection="0"/>
    <xf numFmtId="0" fontId="35"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4" fontId="34" fillId="16" borderId="116"/>
    <xf numFmtId="0" fontId="30" fillId="14" borderId="116">
      <alignment horizontal="right" vertical="center"/>
    </xf>
    <xf numFmtId="0" fontId="103" fillId="0" borderId="114" applyNumberFormat="0" applyFill="0" applyAlignment="0" applyProtection="0"/>
    <xf numFmtId="4" fontId="30" fillId="14" borderId="118">
      <alignment horizontal="right" vertical="center"/>
    </xf>
    <xf numFmtId="0" fontId="83" fillId="86" borderId="113" applyNumberFormat="0" applyAlignment="0" applyProtection="0"/>
    <xf numFmtId="0" fontId="30" fillId="14" borderId="117">
      <alignment horizontal="right" vertical="center"/>
    </xf>
    <xf numFmtId="0" fontId="84" fillId="86" borderId="113" applyNumberFormat="0" applyAlignment="0" applyProtection="0"/>
    <xf numFmtId="0" fontId="88" fillId="0" borderId="114" applyNumberFormat="0" applyFill="0" applyAlignment="0" applyProtection="0"/>
    <xf numFmtId="0" fontId="78" fillId="89" borderId="115" applyNumberFormat="0" applyFont="0" applyAlignment="0" applyProtection="0"/>
    <xf numFmtId="4" fontId="30" fillId="14" borderId="117">
      <alignment horizontal="right" vertical="center"/>
    </xf>
    <xf numFmtId="0" fontId="34" fillId="14" borderId="119">
      <alignment horizontal="left" vertical="center" wrapText="1" indent="2"/>
    </xf>
    <xf numFmtId="0" fontId="34" fillId="16" borderId="116"/>
    <xf numFmtId="175" fontId="34" fillId="90" borderId="116" applyNumberFormat="0" applyFont="0" applyBorder="0" applyAlignment="0" applyProtection="0">
      <alignment horizontal="right" vertical="center"/>
    </xf>
    <xf numFmtId="0" fontId="34" fillId="0" borderId="116" applyNumberFormat="0" applyFill="0" applyAlignment="0" applyProtection="0"/>
    <xf numFmtId="4" fontId="34" fillId="0" borderId="116" applyFill="0" applyBorder="0" applyProtection="0">
      <alignment horizontal="right" vertical="center"/>
    </xf>
    <xf numFmtId="4" fontId="30" fillId="9" borderId="116">
      <alignment horizontal="right" vertical="center"/>
    </xf>
    <xf numFmtId="0" fontId="88" fillId="0" borderId="114" applyNumberFormat="0" applyFill="0" applyAlignment="0" applyProtection="0"/>
    <xf numFmtId="49" fontId="32" fillId="0" borderId="116" applyNumberFormat="0" applyFill="0" applyBorder="0" applyProtection="0">
      <alignment horizontal="left" vertical="center"/>
    </xf>
    <xf numFmtId="49" fontId="34" fillId="0" borderId="117" applyNumberFormat="0" applyFont="0" applyFill="0" applyBorder="0" applyProtection="0">
      <alignment horizontal="left" vertical="center" indent="5"/>
    </xf>
    <xf numFmtId="0" fontId="34" fillId="9" borderId="117">
      <alignment horizontal="left" vertical="center"/>
    </xf>
    <xf numFmtId="0" fontId="84" fillId="86" borderId="113" applyNumberFormat="0" applyAlignment="0" applyProtection="0"/>
    <xf numFmtId="4" fontId="30" fillId="14" borderId="118">
      <alignment horizontal="right" vertical="center"/>
    </xf>
    <xf numFmtId="0" fontId="96" fillId="73" borderId="113" applyNumberFormat="0" applyAlignment="0" applyProtection="0"/>
    <xf numFmtId="0" fontId="96" fillId="73" borderId="113" applyNumberFormat="0" applyAlignment="0" applyProtection="0"/>
    <xf numFmtId="0" fontId="78" fillId="89" borderId="115" applyNumberFormat="0" applyFont="0" applyAlignment="0" applyProtection="0"/>
    <xf numFmtId="0" fontId="100" fillId="86" borderId="112" applyNumberFormat="0" applyAlignment="0" applyProtection="0"/>
    <xf numFmtId="0" fontId="103" fillId="0" borderId="114" applyNumberFormat="0" applyFill="0" applyAlignment="0" applyProtection="0"/>
    <xf numFmtId="0" fontId="30" fillId="14" borderId="116">
      <alignment horizontal="right" vertical="center"/>
    </xf>
    <xf numFmtId="0" fontId="35" fillId="89" borderId="115" applyNumberFormat="0" applyFont="0" applyAlignment="0" applyProtection="0"/>
    <xf numFmtId="4" fontId="34" fillId="0" borderId="116">
      <alignment horizontal="right" vertical="center"/>
    </xf>
    <xf numFmtId="0" fontId="103" fillId="0" borderId="114" applyNumberFormat="0" applyFill="0" applyAlignment="0" applyProtection="0"/>
    <xf numFmtId="0" fontId="30" fillId="14" borderId="116">
      <alignment horizontal="right" vertical="center"/>
    </xf>
    <xf numFmtId="0" fontId="30" fillId="14" borderId="116">
      <alignment horizontal="right" vertical="center"/>
    </xf>
    <xf numFmtId="4" fontId="74" fillId="9" borderId="116">
      <alignment horizontal="right" vertical="center"/>
    </xf>
    <xf numFmtId="0" fontId="30" fillId="9" borderId="116">
      <alignment horizontal="right" vertical="center"/>
    </xf>
    <xf numFmtId="4" fontId="30" fillId="9" borderId="116">
      <alignment horizontal="right" vertical="center"/>
    </xf>
    <xf numFmtId="0" fontId="74" fillId="9" borderId="116">
      <alignment horizontal="right" vertical="center"/>
    </xf>
    <xf numFmtId="4" fontId="74" fillId="9" borderId="116">
      <alignment horizontal="right" vertical="center"/>
    </xf>
    <xf numFmtId="0" fontId="30" fillId="14" borderId="116">
      <alignment horizontal="right" vertical="center"/>
    </xf>
    <xf numFmtId="4" fontId="30" fillId="14" borderId="116">
      <alignment horizontal="right" vertical="center"/>
    </xf>
    <xf numFmtId="0" fontId="30" fillId="14" borderId="116">
      <alignment horizontal="right" vertical="center"/>
    </xf>
    <xf numFmtId="4" fontId="30" fillId="14" borderId="116">
      <alignment horizontal="right" vertical="center"/>
    </xf>
    <xf numFmtId="0" fontId="30" fillId="14" borderId="117">
      <alignment horizontal="right" vertical="center"/>
    </xf>
    <xf numFmtId="4" fontId="30" fillId="14" borderId="117">
      <alignment horizontal="right" vertical="center"/>
    </xf>
    <xf numFmtId="0" fontId="30" fillId="14" borderId="118">
      <alignment horizontal="right" vertical="center"/>
    </xf>
    <xf numFmtId="4" fontId="30" fillId="14" borderId="118">
      <alignment horizontal="right" vertical="center"/>
    </xf>
    <xf numFmtId="0" fontId="84"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9" borderId="117">
      <alignment horizontal="left" vertical="center"/>
    </xf>
    <xf numFmtId="0" fontId="96" fillId="73" borderId="113" applyNumberFormat="0" applyAlignment="0" applyProtection="0"/>
    <xf numFmtId="0" fontId="34" fillId="0" borderId="116">
      <alignment horizontal="right" vertical="center"/>
    </xf>
    <xf numFmtId="4" fontId="34" fillId="0" borderId="116">
      <alignment horizontal="right" vertical="center"/>
    </xf>
    <xf numFmtId="0" fontId="34" fillId="0" borderId="116" applyNumberFormat="0" applyFill="0" applyAlignment="0" applyProtection="0"/>
    <xf numFmtId="0" fontId="100" fillId="86" borderId="112" applyNumberFormat="0" applyAlignment="0" applyProtection="0"/>
    <xf numFmtId="175" fontId="34" fillId="90" borderId="116" applyNumberFormat="0" applyFont="0" applyBorder="0" applyAlignment="0" applyProtection="0">
      <alignment horizontal="right" vertical="center"/>
    </xf>
    <xf numFmtId="0" fontId="34" fillId="16" borderId="116"/>
    <xf numFmtId="4" fontId="34" fillId="16" borderId="116"/>
    <xf numFmtId="0" fontId="103" fillId="0" borderId="114" applyNumberFormat="0" applyFill="0" applyAlignment="0" applyProtection="0"/>
    <xf numFmtId="0" fontId="35" fillId="89" borderId="115" applyNumberFormat="0" applyFont="0" applyAlignment="0" applyProtection="0"/>
    <xf numFmtId="0" fontId="78" fillId="89" borderId="115" applyNumberFormat="0" applyFont="0" applyAlignment="0" applyProtection="0"/>
    <xf numFmtId="0" fontId="34" fillId="0" borderId="116" applyNumberFormat="0" applyFill="0" applyAlignment="0" applyProtection="0"/>
    <xf numFmtId="0" fontId="88" fillId="0" borderId="114" applyNumberFormat="0" applyFill="0" applyAlignment="0" applyProtection="0"/>
    <xf numFmtId="0" fontId="103" fillId="0" borderId="114" applyNumberFormat="0" applyFill="0" applyAlignment="0" applyProtection="0"/>
    <xf numFmtId="0" fontId="87" fillId="73" borderId="113" applyNumberFormat="0" applyAlignment="0" applyProtection="0"/>
    <xf numFmtId="0" fontId="84" fillId="86" borderId="113" applyNumberFormat="0" applyAlignment="0" applyProtection="0"/>
    <xf numFmtId="4" fontId="74" fillId="9" borderId="116">
      <alignment horizontal="right" vertical="center"/>
    </xf>
    <xf numFmtId="0" fontId="30" fillId="9" borderId="116">
      <alignment horizontal="right" vertical="center"/>
    </xf>
    <xf numFmtId="175" fontId="34" fillId="90" borderId="116" applyNumberFormat="0" applyFont="0" applyBorder="0" applyAlignment="0" applyProtection="0">
      <alignment horizontal="right" vertical="center"/>
    </xf>
    <xf numFmtId="0" fontId="88" fillId="0" borderId="114" applyNumberFormat="0" applyFill="0" applyAlignment="0" applyProtection="0"/>
    <xf numFmtId="49" fontId="34" fillId="0" borderId="116" applyNumberFormat="0" applyFont="0" applyFill="0" applyBorder="0" applyProtection="0">
      <alignment horizontal="left" vertical="center" indent="2"/>
    </xf>
    <xf numFmtId="49" fontId="34" fillId="0" borderId="117" applyNumberFormat="0" applyFont="0" applyFill="0" applyBorder="0" applyProtection="0">
      <alignment horizontal="left" vertical="center" indent="5"/>
    </xf>
    <xf numFmtId="49" fontId="34" fillId="0" borderId="116" applyNumberFormat="0" applyFont="0" applyFill="0" applyBorder="0" applyProtection="0">
      <alignment horizontal="left" vertical="center" indent="2"/>
    </xf>
    <xf numFmtId="4" fontId="34" fillId="0" borderId="116" applyFill="0" applyBorder="0" applyProtection="0">
      <alignment horizontal="right" vertical="center"/>
    </xf>
    <xf numFmtId="49" fontId="32" fillId="0" borderId="116" applyNumberFormat="0" applyFill="0" applyBorder="0" applyProtection="0">
      <alignment horizontal="left" vertical="center"/>
    </xf>
    <xf numFmtId="0" fontId="34" fillId="0" borderId="119">
      <alignment horizontal="left" vertical="center" wrapText="1" indent="2"/>
    </xf>
    <xf numFmtId="0" fontId="100" fillId="86" borderId="112" applyNumberFormat="0" applyAlignment="0" applyProtection="0"/>
    <xf numFmtId="0" fontId="30" fillId="14" borderId="118">
      <alignment horizontal="right" vertical="center"/>
    </xf>
    <xf numFmtId="0" fontId="87" fillId="73" borderId="113" applyNumberFormat="0" applyAlignment="0" applyProtection="0"/>
    <xf numFmtId="0" fontId="30" fillId="14" borderId="118">
      <alignment horizontal="right" vertical="center"/>
    </xf>
    <xf numFmtId="4" fontId="30" fillId="14" borderId="116">
      <alignment horizontal="right" vertical="center"/>
    </xf>
    <xf numFmtId="0" fontId="30" fillId="14" borderId="116">
      <alignment horizontal="right" vertical="center"/>
    </xf>
    <xf numFmtId="0" fontId="81" fillId="86" borderId="112" applyNumberFormat="0" applyAlignment="0" applyProtection="0"/>
    <xf numFmtId="0" fontId="83" fillId="86" borderId="113" applyNumberFormat="0" applyAlignment="0" applyProtection="0"/>
    <xf numFmtId="0" fontId="88" fillId="0" borderId="114" applyNumberFormat="0" applyFill="0" applyAlignment="0" applyProtection="0"/>
    <xf numFmtId="0" fontId="34" fillId="16" borderId="116"/>
    <xf numFmtId="4" fontId="34" fillId="16" borderId="116"/>
    <xf numFmtId="4" fontId="30" fillId="14" borderId="116">
      <alignment horizontal="right" vertical="center"/>
    </xf>
    <xf numFmtId="0" fontId="74" fillId="9"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81" fillId="86" borderId="112" applyNumberFormat="0" applyAlignment="0" applyProtection="0"/>
    <xf numFmtId="0" fontId="100" fillId="86" borderId="112" applyNumberFormat="0" applyAlignment="0" applyProtection="0"/>
    <xf numFmtId="0" fontId="30" fillId="14" borderId="118">
      <alignment horizontal="right" vertical="center"/>
    </xf>
    <xf numFmtId="0" fontId="83" fillId="86" borderId="113" applyNumberFormat="0" applyAlignment="0" applyProtection="0"/>
    <xf numFmtId="4" fontId="30" fillId="14" borderId="116">
      <alignment horizontal="right" vertical="center"/>
    </xf>
    <xf numFmtId="4" fontId="34" fillId="16" borderId="116"/>
    <xf numFmtId="4" fontId="34" fillId="16" borderId="116"/>
    <xf numFmtId="0" fontId="30" fillId="14" borderId="116">
      <alignment horizontal="right" vertical="center"/>
    </xf>
    <xf numFmtId="0" fontId="30" fillId="14" borderId="116">
      <alignment horizontal="right" vertical="center"/>
    </xf>
    <xf numFmtId="0" fontId="34" fillId="16" borderId="116"/>
    <xf numFmtId="0" fontId="30" fillId="14" borderId="118">
      <alignment horizontal="right" vertical="center"/>
    </xf>
    <xf numFmtId="0" fontId="30" fillId="14" borderId="118">
      <alignment horizontal="right" vertical="center"/>
    </xf>
    <xf numFmtId="0" fontId="83" fillId="86" borderId="113" applyNumberFormat="0" applyAlignment="0" applyProtection="0"/>
    <xf numFmtId="0" fontId="30" fillId="14" borderId="117">
      <alignment horizontal="right" vertical="center"/>
    </xf>
    <xf numFmtId="0" fontId="34" fillId="0" borderId="116">
      <alignment horizontal="right" vertical="center"/>
    </xf>
    <xf numFmtId="4" fontId="34" fillId="0" borderId="116">
      <alignment horizontal="right" vertical="center"/>
    </xf>
    <xf numFmtId="0" fontId="103" fillId="0" borderId="114" applyNumberFormat="0" applyFill="0" applyAlignment="0" applyProtection="0"/>
    <xf numFmtId="0" fontId="84" fillId="86" borderId="113" applyNumberFormat="0" applyAlignment="0" applyProtection="0"/>
    <xf numFmtId="0" fontId="103" fillId="0" borderId="114" applyNumberFormat="0" applyFill="0" applyAlignment="0" applyProtection="0"/>
    <xf numFmtId="0" fontId="84" fillId="86" borderId="113" applyNumberFormat="0" applyAlignment="0" applyProtection="0"/>
    <xf numFmtId="49" fontId="32" fillId="0" borderId="116" applyNumberFormat="0" applyFill="0" applyBorder="0" applyProtection="0">
      <alignment horizontal="left" vertical="center"/>
    </xf>
    <xf numFmtId="0" fontId="78" fillId="89" borderId="115" applyNumberFormat="0" applyFont="0" applyAlignment="0" applyProtection="0"/>
    <xf numFmtId="0" fontId="30" fillId="9" borderId="116">
      <alignment horizontal="right" vertical="center"/>
    </xf>
    <xf numFmtId="0" fontId="30" fillId="14" borderId="116">
      <alignment horizontal="right" vertical="center"/>
    </xf>
    <xf numFmtId="0" fontId="84" fillId="86" borderId="113" applyNumberFormat="0" applyAlignment="0" applyProtection="0"/>
    <xf numFmtId="0" fontId="88" fillId="0" borderId="114" applyNumberFormat="0" applyFill="0" applyAlignment="0" applyProtection="0"/>
    <xf numFmtId="4" fontId="34" fillId="0" borderId="116" applyFill="0" applyBorder="0" applyProtection="0">
      <alignment horizontal="right" vertical="center"/>
    </xf>
    <xf numFmtId="0" fontId="13" fillId="0" borderId="58" applyNumberFormat="0" applyFill="0" applyAlignment="0" applyProtection="0"/>
    <xf numFmtId="0" fontId="34" fillId="14" borderId="119">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16">
      <alignment horizontal="right" vertical="center"/>
    </xf>
    <xf numFmtId="0" fontId="96" fillId="73" borderId="113" applyNumberFormat="0" applyAlignment="0" applyProtection="0"/>
    <xf numFmtId="0" fontId="84" fillId="86" borderId="113" applyNumberFormat="0" applyAlignment="0" applyProtection="0"/>
    <xf numFmtId="0" fontId="83" fillId="86" borderId="113" applyNumberFormat="0" applyAlignment="0" applyProtection="0"/>
    <xf numFmtId="0" fontId="34" fillId="9" borderId="117">
      <alignment horizontal="left" vertical="center"/>
    </xf>
    <xf numFmtId="0" fontId="2" fillId="53" borderId="0" applyNumberFormat="0" applyBorder="0" applyAlignment="0" applyProtection="0"/>
    <xf numFmtId="0" fontId="30" fillId="14" borderId="116">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16"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19">
      <alignment horizontal="left" vertical="center" wrapText="1" indent="2"/>
    </xf>
    <xf numFmtId="175" fontId="34" fillId="90" borderId="116" applyNumberFormat="0" applyFont="0" applyBorder="0" applyAlignment="0" applyProtection="0">
      <alignment horizontal="right" vertical="center"/>
    </xf>
    <xf numFmtId="4" fontId="34" fillId="0" borderId="116" applyFill="0" applyBorder="0" applyProtection="0">
      <alignment horizontal="right" vertical="center"/>
    </xf>
    <xf numFmtId="0" fontId="71" fillId="0" borderId="0" applyNumberFormat="0" applyFill="0" applyBorder="0" applyAlignment="0" applyProtection="0"/>
    <xf numFmtId="0" fontId="96" fillId="73" borderId="113" applyNumberFormat="0" applyAlignment="0" applyProtection="0"/>
    <xf numFmtId="0" fontId="34" fillId="0" borderId="119">
      <alignment horizontal="left" vertical="center" wrapText="1" indent="2"/>
    </xf>
    <xf numFmtId="0" fontId="34" fillId="16" borderId="116"/>
    <xf numFmtId="0" fontId="34" fillId="0" borderId="116">
      <alignment horizontal="right" vertical="center"/>
    </xf>
    <xf numFmtId="0" fontId="34" fillId="16" borderId="116"/>
    <xf numFmtId="0" fontId="78" fillId="89" borderId="115" applyNumberFormat="0" applyFon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84" fillId="86" borderId="113" applyNumberFormat="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100" fillId="86" borderId="112"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16">
      <alignment horizontal="right" vertical="center"/>
    </xf>
    <xf numFmtId="0" fontId="2" fillId="63" borderId="0" applyNumberFormat="0" applyBorder="0" applyAlignment="0" applyProtection="0"/>
    <xf numFmtId="0" fontId="87" fillId="73" borderId="113" applyNumberFormat="0" applyAlignment="0" applyProtection="0"/>
    <xf numFmtId="4" fontId="74" fillId="9" borderId="116">
      <alignment horizontal="right" vertical="center"/>
    </xf>
    <xf numFmtId="0" fontId="87" fillId="73" borderId="113" applyNumberFormat="0" applyAlignment="0" applyProtection="0"/>
    <xf numFmtId="0" fontId="72" fillId="58" borderId="0" applyNumberFormat="0" applyBorder="0" applyAlignment="0" applyProtection="0"/>
    <xf numFmtId="0" fontId="83" fillId="86" borderId="113" applyNumberFormat="0" applyAlignment="0" applyProtection="0"/>
    <xf numFmtId="0" fontId="81" fillId="86" borderId="112" applyNumberFormat="0" applyAlignment="0" applyProtection="0"/>
    <xf numFmtId="0" fontId="2" fillId="54" borderId="0" applyNumberFormat="0" applyBorder="0" applyAlignment="0" applyProtection="0"/>
    <xf numFmtId="0" fontId="34" fillId="16" borderId="116"/>
    <xf numFmtId="0" fontId="30" fillId="14" borderId="116">
      <alignment horizontal="right" vertical="center"/>
    </xf>
    <xf numFmtId="0" fontId="74" fillId="9" borderId="116">
      <alignment horizontal="right" vertical="center"/>
    </xf>
    <xf numFmtId="0" fontId="100" fillId="86" borderId="112" applyNumberFormat="0" applyAlignment="0" applyProtection="0"/>
    <xf numFmtId="4" fontId="30" fillId="9" borderId="116">
      <alignment horizontal="right" vertical="center"/>
    </xf>
    <xf numFmtId="0" fontId="2" fillId="63" borderId="0" applyNumberFormat="0" applyBorder="0" applyAlignment="0" applyProtection="0"/>
    <xf numFmtId="0" fontId="88" fillId="0" borderId="114" applyNumberFormat="0" applyFill="0" applyAlignment="0" applyProtection="0"/>
    <xf numFmtId="0" fontId="88" fillId="0" borderId="114" applyNumberFormat="0" applyFill="0" applyAlignment="0" applyProtection="0"/>
    <xf numFmtId="0" fontId="100" fillId="86" borderId="112" applyNumberFormat="0" applyAlignment="0" applyProtection="0"/>
    <xf numFmtId="4" fontId="34" fillId="16" borderId="116"/>
    <xf numFmtId="0" fontId="72" fillId="52" borderId="0" applyNumberFormat="0" applyBorder="0" applyAlignment="0" applyProtection="0"/>
    <xf numFmtId="0" fontId="2" fillId="50" borderId="0" applyNumberFormat="0" applyBorder="0" applyAlignment="0" applyProtection="0"/>
    <xf numFmtId="0" fontId="30" fillId="14" borderId="118">
      <alignment horizontal="right" vertical="center"/>
    </xf>
    <xf numFmtId="0" fontId="70" fillId="0" borderId="0" applyNumberFormat="0" applyFill="0" applyBorder="0" applyAlignment="0" applyProtection="0"/>
    <xf numFmtId="0" fontId="81" fillId="86" borderId="112" applyNumberFormat="0" applyAlignment="0" applyProtection="0"/>
    <xf numFmtId="0" fontId="30" fillId="9" borderId="116">
      <alignment horizontal="right" vertical="center"/>
    </xf>
    <xf numFmtId="4" fontId="34" fillId="0" borderId="116">
      <alignment horizontal="right" vertical="center"/>
    </xf>
    <xf numFmtId="0" fontId="2" fillId="57" borderId="0" applyNumberFormat="0" applyBorder="0" applyAlignment="0" applyProtection="0"/>
    <xf numFmtId="49" fontId="34" fillId="0" borderId="116" applyNumberFormat="0" applyFont="0" applyFill="0" applyBorder="0" applyProtection="0">
      <alignment horizontal="left" vertical="center" indent="2"/>
    </xf>
    <xf numFmtId="0" fontId="34" fillId="14" borderId="119">
      <alignment horizontal="left" vertical="center" wrapText="1" indent="2"/>
    </xf>
    <xf numFmtId="0" fontId="30" fillId="14" borderId="117">
      <alignment horizontal="right" vertical="center"/>
    </xf>
    <xf numFmtId="4" fontId="34" fillId="16" borderId="116"/>
    <xf numFmtId="0" fontId="78" fillId="89" borderId="115" applyNumberFormat="0" applyFont="0" applyAlignment="0" applyProtection="0"/>
    <xf numFmtId="0" fontId="72" fillId="55" borderId="0" applyNumberFormat="0" applyBorder="0" applyAlignment="0" applyProtection="0"/>
    <xf numFmtId="4" fontId="30" fillId="14" borderId="116">
      <alignment horizontal="right" vertical="center"/>
    </xf>
    <xf numFmtId="0" fontId="72" fillId="49" borderId="0" applyNumberFormat="0" applyBorder="0" applyAlignment="0" applyProtection="0"/>
    <xf numFmtId="0" fontId="96" fillId="73" borderId="113" applyNumberFormat="0" applyAlignment="0" applyProtection="0"/>
    <xf numFmtId="0" fontId="81" fillId="86" borderId="112" applyNumberFormat="0" applyAlignment="0" applyProtection="0"/>
    <xf numFmtId="0" fontId="103" fillId="0" borderId="114" applyNumberFormat="0" applyFill="0" applyAlignment="0" applyProtection="0"/>
    <xf numFmtId="4" fontId="30" fillId="14" borderId="117">
      <alignment horizontal="right" vertical="center"/>
    </xf>
    <xf numFmtId="0" fontId="2" fillId="51" borderId="0" applyNumberFormat="0" applyBorder="0" applyAlignment="0" applyProtection="0"/>
    <xf numFmtId="4" fontId="74" fillId="9" borderId="116">
      <alignment horizontal="right" vertical="center"/>
    </xf>
    <xf numFmtId="0" fontId="30" fillId="14" borderId="116">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13" applyNumberFormat="0" applyAlignment="0" applyProtection="0"/>
    <xf numFmtId="0" fontId="72" fillId="58" borderId="0" applyNumberFormat="0" applyBorder="0" applyAlignment="0" applyProtection="0"/>
    <xf numFmtId="0" fontId="30" fillId="9" borderId="116">
      <alignment horizontal="right" vertical="center"/>
    </xf>
    <xf numFmtId="0" fontId="84" fillId="86" borderId="113" applyNumberFormat="0" applyAlignment="0" applyProtection="0"/>
    <xf numFmtId="4" fontId="34" fillId="0" borderId="116" applyFill="0" applyBorder="0" applyProtection="0">
      <alignment horizontal="right" vertical="center"/>
    </xf>
    <xf numFmtId="0" fontId="34" fillId="14" borderId="119">
      <alignment horizontal="left" vertical="center" wrapText="1" indent="2"/>
    </xf>
    <xf numFmtId="4" fontId="34" fillId="16" borderId="116"/>
    <xf numFmtId="0" fontId="68" fillId="46" borderId="57" applyNumberFormat="0" applyAlignment="0" applyProtection="0"/>
    <xf numFmtId="0" fontId="84" fillId="86" borderId="113" applyNumberFormat="0" applyAlignment="0" applyProtection="0"/>
    <xf numFmtId="0" fontId="84" fillId="86" borderId="113" applyNumberFormat="0" applyAlignment="0" applyProtection="0"/>
    <xf numFmtId="0" fontId="2" fillId="48" borderId="0" applyNumberFormat="0" applyBorder="0" applyAlignment="0" applyProtection="0"/>
    <xf numFmtId="0" fontId="87" fillId="73" borderId="113" applyNumberFormat="0" applyAlignment="0" applyProtection="0"/>
    <xf numFmtId="49" fontId="32" fillId="0" borderId="116" applyNumberFormat="0" applyFill="0" applyBorder="0" applyProtection="0">
      <alignment horizontal="left" vertical="center"/>
    </xf>
    <xf numFmtId="0" fontId="34" fillId="0" borderId="119">
      <alignment horizontal="left" vertical="center" wrapText="1" indent="2"/>
    </xf>
    <xf numFmtId="0" fontId="34" fillId="14" borderId="119">
      <alignment horizontal="left" vertical="center" wrapText="1" indent="2"/>
    </xf>
    <xf numFmtId="0" fontId="78" fillId="89" borderId="115" applyNumberFormat="0" applyFont="0" applyAlignment="0" applyProtection="0"/>
    <xf numFmtId="0" fontId="30" fillId="14" borderId="116">
      <alignment horizontal="right" vertical="center"/>
    </xf>
    <xf numFmtId="0" fontId="30" fillId="14" borderId="116">
      <alignment horizontal="right" vertical="center"/>
    </xf>
    <xf numFmtId="0" fontId="84" fillId="86" borderId="113" applyNumberFormat="0" applyAlignment="0" applyProtection="0"/>
    <xf numFmtId="0" fontId="72" fillId="55" borderId="0" applyNumberFormat="0" applyBorder="0" applyAlignment="0" applyProtection="0"/>
    <xf numFmtId="175" fontId="34" fillId="90" borderId="116" applyNumberFormat="0" applyFont="0" applyBorder="0" applyAlignment="0" applyProtection="0">
      <alignment horizontal="right" vertical="center"/>
    </xf>
    <xf numFmtId="0" fontId="2" fillId="60" borderId="0" applyNumberFormat="0" applyBorder="0" applyAlignment="0" applyProtection="0"/>
    <xf numFmtId="0" fontId="84" fillId="86" borderId="113" applyNumberFormat="0" applyAlignment="0" applyProtection="0"/>
    <xf numFmtId="0" fontId="100" fillId="86" borderId="112" applyNumberFormat="0" applyAlignment="0" applyProtection="0"/>
    <xf numFmtId="0" fontId="103" fillId="0" borderId="114" applyNumberFormat="0" applyFill="0" applyAlignment="0" applyProtection="0"/>
    <xf numFmtId="0" fontId="96" fillId="73" borderId="113" applyNumberFormat="0" applyAlignment="0" applyProtection="0"/>
    <xf numFmtId="0" fontId="30" fillId="9" borderId="116">
      <alignment horizontal="right" vertical="center"/>
    </xf>
    <xf numFmtId="0" fontId="72" fillId="49" borderId="0" applyNumberFormat="0" applyBorder="0" applyAlignment="0" applyProtection="0"/>
    <xf numFmtId="0" fontId="100" fillId="86" borderId="112" applyNumberFormat="0" applyAlignment="0" applyProtection="0"/>
    <xf numFmtId="0" fontId="2" fillId="54" borderId="0" applyNumberFormat="0" applyBorder="0" applyAlignment="0" applyProtection="0"/>
    <xf numFmtId="4" fontId="74" fillId="9" borderId="116">
      <alignment horizontal="right" vertical="center"/>
    </xf>
    <xf numFmtId="4" fontId="30" fillId="9" borderId="116">
      <alignment horizontal="right" vertical="center"/>
    </xf>
    <xf numFmtId="0" fontId="34" fillId="0" borderId="116" applyNumberFormat="0" applyFill="0" applyAlignment="0" applyProtection="0"/>
    <xf numFmtId="4" fontId="30" fillId="9" borderId="116">
      <alignment horizontal="right" vertical="center"/>
    </xf>
    <xf numFmtId="0" fontId="13" fillId="0" borderId="58" applyNumberFormat="0" applyFill="0" applyAlignment="0" applyProtection="0"/>
    <xf numFmtId="0" fontId="84" fillId="86" borderId="113"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16" applyNumberFormat="0" applyFill="0" applyAlignment="0" applyProtection="0"/>
    <xf numFmtId="4" fontId="30" fillId="14" borderId="116">
      <alignment horizontal="right" vertical="center"/>
    </xf>
    <xf numFmtId="0" fontId="78" fillId="89" borderId="115" applyNumberFormat="0" applyFont="0" applyAlignment="0" applyProtection="0"/>
    <xf numFmtId="4" fontId="30" fillId="14" borderId="116">
      <alignment horizontal="right" vertical="center"/>
    </xf>
    <xf numFmtId="4" fontId="30" fillId="14" borderId="116">
      <alignment horizontal="right" vertical="center"/>
    </xf>
    <xf numFmtId="0" fontId="34" fillId="0" borderId="116">
      <alignment horizontal="right" vertical="center"/>
    </xf>
    <xf numFmtId="4" fontId="34" fillId="0" borderId="116">
      <alignment horizontal="right" vertical="center"/>
    </xf>
    <xf numFmtId="0" fontId="88" fillId="0" borderId="114" applyNumberFormat="0" applyFill="0" applyAlignment="0" applyProtection="0"/>
    <xf numFmtId="0" fontId="78" fillId="89" borderId="115" applyNumberFormat="0" applyFont="0" applyAlignment="0" applyProtection="0"/>
    <xf numFmtId="0" fontId="34" fillId="0" borderId="116" applyNumberFormat="0" applyFill="0" applyAlignment="0" applyProtection="0"/>
    <xf numFmtId="0" fontId="30" fillId="14" borderId="118">
      <alignment horizontal="right" vertical="center"/>
    </xf>
    <xf numFmtId="4" fontId="30" fillId="14" borderId="116">
      <alignment horizontal="right" vertical="center"/>
    </xf>
    <xf numFmtId="0" fontId="84" fillId="86" borderId="113" applyNumberFormat="0" applyAlignment="0" applyProtection="0"/>
    <xf numFmtId="0" fontId="30" fillId="14" borderId="116">
      <alignment horizontal="right" vertical="center"/>
    </xf>
    <xf numFmtId="4" fontId="34" fillId="16" borderId="116"/>
    <xf numFmtId="0" fontId="87" fillId="73" borderId="113" applyNumberFormat="0" applyAlignment="0" applyProtection="0"/>
    <xf numFmtId="0" fontId="84" fillId="86" borderId="113" applyNumberFormat="0" applyAlignment="0" applyProtection="0"/>
    <xf numFmtId="0" fontId="103" fillId="0" borderId="114" applyNumberFormat="0" applyFill="0" applyAlignment="0" applyProtection="0"/>
    <xf numFmtId="0" fontId="34" fillId="9" borderId="117">
      <alignment horizontal="left" vertical="center"/>
    </xf>
    <xf numFmtId="0" fontId="87" fillId="73" borderId="113" applyNumberFormat="0" applyAlignment="0" applyProtection="0"/>
    <xf numFmtId="0" fontId="34" fillId="0" borderId="116" applyNumberFormat="0" applyFill="0" applyAlignment="0" applyProtection="0"/>
    <xf numFmtId="0" fontId="2" fillId="63" borderId="0" applyNumberFormat="0" applyBorder="0" applyAlignment="0" applyProtection="0"/>
    <xf numFmtId="0" fontId="34" fillId="0" borderId="116">
      <alignment horizontal="right" vertical="center"/>
    </xf>
    <xf numFmtId="0" fontId="34" fillId="9" borderId="117">
      <alignment horizontal="left" vertical="center"/>
    </xf>
    <xf numFmtId="4" fontId="30" fillId="14" borderId="118">
      <alignment horizontal="right" vertical="center"/>
    </xf>
    <xf numFmtId="49" fontId="32" fillId="0" borderId="116" applyNumberFormat="0" applyFill="0" applyBorder="0" applyProtection="0">
      <alignment horizontal="left" vertical="center"/>
    </xf>
    <xf numFmtId="0" fontId="100" fillId="86" borderId="112"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13" applyNumberFormat="0" applyAlignment="0" applyProtection="0"/>
    <xf numFmtId="0" fontId="96" fillId="73" borderId="113" applyNumberFormat="0" applyAlignment="0" applyProtection="0"/>
    <xf numFmtId="4" fontId="74" fillId="9" borderId="116">
      <alignment horizontal="right" vertical="center"/>
    </xf>
    <xf numFmtId="0" fontId="2" fillId="57" borderId="0" applyNumberFormat="0" applyBorder="0" applyAlignment="0" applyProtection="0"/>
    <xf numFmtId="0" fontId="30" fillId="14" borderId="117">
      <alignment horizontal="right" vertical="center"/>
    </xf>
    <xf numFmtId="0" fontId="34" fillId="14" borderId="119">
      <alignment horizontal="left" vertical="center" wrapText="1" indent="2"/>
    </xf>
    <xf numFmtId="0" fontId="83" fillId="86" borderId="113" applyNumberFormat="0" applyAlignment="0" applyProtection="0"/>
    <xf numFmtId="0" fontId="2" fillId="63" borderId="0" applyNumberFormat="0" applyBorder="0" applyAlignment="0" applyProtection="0"/>
    <xf numFmtId="4" fontId="30" fillId="14" borderId="117">
      <alignment horizontal="right" vertical="center"/>
    </xf>
    <xf numFmtId="0" fontId="35" fillId="89" borderId="115" applyNumberFormat="0" applyFont="0" applyAlignment="0" applyProtection="0"/>
    <xf numFmtId="0" fontId="2" fillId="62" borderId="0" applyNumberFormat="0" applyBorder="0" applyAlignment="0" applyProtection="0"/>
    <xf numFmtId="0" fontId="30" fillId="9" borderId="116">
      <alignment horizontal="right" vertical="center"/>
    </xf>
    <xf numFmtId="0" fontId="2" fillId="56" borderId="0" applyNumberFormat="0" applyBorder="0" applyAlignment="0" applyProtection="0"/>
    <xf numFmtId="0" fontId="96" fillId="73" borderId="113" applyNumberFormat="0" applyAlignment="0" applyProtection="0"/>
    <xf numFmtId="4" fontId="30" fillId="14" borderId="117">
      <alignment horizontal="right" vertical="center"/>
    </xf>
    <xf numFmtId="4" fontId="30" fillId="14" borderId="116">
      <alignment horizontal="right" vertical="center"/>
    </xf>
    <xf numFmtId="0" fontId="30" fillId="9" borderId="116">
      <alignment horizontal="right" vertical="center"/>
    </xf>
    <xf numFmtId="0" fontId="87" fillId="73" borderId="113"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14" applyNumberFormat="0" applyFill="0" applyAlignment="0" applyProtection="0"/>
    <xf numFmtId="0" fontId="74" fillId="9" borderId="116">
      <alignment horizontal="right" vertical="center"/>
    </xf>
    <xf numFmtId="0" fontId="100" fillId="86" borderId="112" applyNumberFormat="0" applyAlignment="0" applyProtection="0"/>
    <xf numFmtId="0" fontId="103" fillId="0" borderId="114" applyNumberFormat="0" applyFill="0" applyAlignment="0" applyProtection="0"/>
    <xf numFmtId="0" fontId="2" fillId="53" borderId="0" applyNumberFormat="0" applyBorder="0" applyAlignment="0" applyProtection="0"/>
    <xf numFmtId="175" fontId="34" fillId="90" borderId="116"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14" applyNumberFormat="0" applyFill="0" applyAlignment="0" applyProtection="0"/>
    <xf numFmtId="0" fontId="34" fillId="0" borderId="116">
      <alignment horizontal="right" vertical="center"/>
    </xf>
    <xf numFmtId="0" fontId="35" fillId="89" borderId="115" applyNumberFormat="0" applyFont="0" applyAlignment="0" applyProtection="0"/>
    <xf numFmtId="0" fontId="84" fillId="86" borderId="113" applyNumberFormat="0" applyAlignment="0" applyProtection="0"/>
    <xf numFmtId="0" fontId="103" fillId="0" borderId="114" applyNumberFormat="0" applyFill="0" applyAlignment="0" applyProtection="0"/>
    <xf numFmtId="0" fontId="2" fillId="48" borderId="0" applyNumberFormat="0" applyBorder="0" applyAlignment="0" applyProtection="0"/>
    <xf numFmtId="0" fontId="78" fillId="89" borderId="115" applyNumberFormat="0" applyFont="0" applyAlignment="0" applyProtection="0"/>
    <xf numFmtId="0" fontId="72" fillId="58" borderId="0" applyNumberFormat="0" applyBorder="0" applyAlignment="0" applyProtection="0"/>
    <xf numFmtId="0" fontId="34" fillId="0" borderId="116" applyNumberFormat="0" applyFill="0" applyAlignment="0" applyProtection="0"/>
    <xf numFmtId="0" fontId="2" fillId="57" borderId="0" applyNumberFormat="0" applyBorder="0" applyAlignment="0" applyProtection="0"/>
    <xf numFmtId="4" fontId="34" fillId="0" borderId="116" applyFill="0" applyBorder="0" applyProtection="0">
      <alignment horizontal="right" vertical="center"/>
    </xf>
    <xf numFmtId="0" fontId="2" fillId="47" borderId="0" applyNumberFormat="0" applyBorder="0" applyAlignment="0" applyProtection="0"/>
    <xf numFmtId="0" fontId="103" fillId="0" borderId="114" applyNumberFormat="0" applyFill="0" applyAlignment="0" applyProtection="0"/>
    <xf numFmtId="0" fontId="2" fillId="60" borderId="0" applyNumberFormat="0" applyBorder="0" applyAlignment="0" applyProtection="0"/>
    <xf numFmtId="0" fontId="74" fillId="9" borderId="116">
      <alignment horizontal="right" vertical="center"/>
    </xf>
    <xf numFmtId="0" fontId="87" fillId="73" borderId="113" applyNumberFormat="0" applyAlignment="0" applyProtection="0"/>
    <xf numFmtId="175" fontId="34" fillId="90" borderId="116" applyNumberFormat="0" applyFont="0" applyBorder="0" applyAlignment="0" applyProtection="0">
      <alignment horizontal="right" vertical="center"/>
    </xf>
    <xf numFmtId="0" fontId="87" fillId="73" borderId="113" applyNumberFormat="0" applyAlignment="0" applyProtection="0"/>
    <xf numFmtId="4" fontId="34" fillId="0" borderId="116">
      <alignment horizontal="right" vertical="center"/>
    </xf>
    <xf numFmtId="49" fontId="34" fillId="0" borderId="116" applyNumberFormat="0" applyFont="0" applyFill="0" applyBorder="0" applyProtection="0">
      <alignment horizontal="left" vertical="center" indent="2"/>
    </xf>
    <xf numFmtId="175" fontId="34" fillId="90" borderId="116" applyNumberFormat="0" applyFont="0" applyBorder="0" applyAlignment="0" applyProtection="0">
      <alignment horizontal="right" vertical="center"/>
    </xf>
    <xf numFmtId="0" fontId="96" fillId="73" borderId="113" applyNumberFormat="0" applyAlignment="0" applyProtection="0"/>
    <xf numFmtId="49" fontId="32" fillId="0" borderId="116" applyNumberFormat="0" applyFill="0" applyBorder="0" applyProtection="0">
      <alignment horizontal="left" vertical="center"/>
    </xf>
    <xf numFmtId="4" fontId="30" fillId="14" borderId="116">
      <alignment horizontal="right" vertical="center"/>
    </xf>
    <xf numFmtId="0" fontId="87" fillId="73" borderId="113" applyNumberFormat="0" applyAlignment="0" applyProtection="0"/>
    <xf numFmtId="0" fontId="84" fillId="86" borderId="113" applyNumberFormat="0" applyAlignment="0" applyProtection="0"/>
    <xf numFmtId="4" fontId="34" fillId="0" borderId="116">
      <alignment horizontal="right" vertical="center"/>
    </xf>
    <xf numFmtId="0" fontId="34" fillId="14" borderId="119">
      <alignment horizontal="left" vertical="center" wrapText="1" indent="2"/>
    </xf>
    <xf numFmtId="0" fontId="34" fillId="0" borderId="119">
      <alignment horizontal="left" vertical="center" wrapText="1" indent="2"/>
    </xf>
    <xf numFmtId="0" fontId="100" fillId="86" borderId="112" applyNumberFormat="0" applyAlignment="0" applyProtection="0"/>
    <xf numFmtId="0" fontId="96" fillId="73" borderId="113" applyNumberFormat="0" applyAlignment="0" applyProtection="0"/>
    <xf numFmtId="0" fontId="83" fillId="86" borderId="113" applyNumberFormat="0" applyAlignment="0" applyProtection="0"/>
    <xf numFmtId="0" fontId="81" fillId="86" borderId="112" applyNumberFormat="0" applyAlignment="0" applyProtection="0"/>
    <xf numFmtId="0" fontId="30" fillId="14" borderId="118">
      <alignment horizontal="right" vertical="center"/>
    </xf>
    <xf numFmtId="0" fontId="74" fillId="9" borderId="116">
      <alignment horizontal="right" vertical="center"/>
    </xf>
    <xf numFmtId="4" fontId="30" fillId="9" borderId="116">
      <alignment horizontal="right" vertical="center"/>
    </xf>
    <xf numFmtId="4" fontId="30" fillId="14" borderId="116">
      <alignment horizontal="right" vertical="center"/>
    </xf>
    <xf numFmtId="49" fontId="34" fillId="0" borderId="117" applyNumberFormat="0" applyFont="0" applyFill="0" applyBorder="0" applyProtection="0">
      <alignment horizontal="left" vertical="center" indent="5"/>
    </xf>
    <xf numFmtId="4" fontId="34" fillId="0" borderId="116" applyFill="0" applyBorder="0" applyProtection="0">
      <alignment horizontal="right" vertical="center"/>
    </xf>
    <xf numFmtId="4" fontId="30" fillId="9" borderId="116">
      <alignment horizontal="right" vertical="center"/>
    </xf>
    <xf numFmtId="0" fontId="96" fillId="73" borderId="113" applyNumberFormat="0" applyAlignment="0" applyProtection="0"/>
    <xf numFmtId="0" fontId="87" fillId="73" borderId="113" applyNumberFormat="0" applyAlignment="0" applyProtection="0"/>
    <xf numFmtId="0" fontId="83" fillId="86" borderId="113" applyNumberFormat="0" applyAlignment="0" applyProtection="0"/>
    <xf numFmtId="0" fontId="34" fillId="14" borderId="119">
      <alignment horizontal="left" vertical="center" wrapText="1" indent="2"/>
    </xf>
    <xf numFmtId="0" fontId="34" fillId="0" borderId="119">
      <alignment horizontal="left" vertical="center" wrapText="1" indent="2"/>
    </xf>
    <xf numFmtId="0" fontId="34" fillId="14" borderId="119">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14" borderId="127">
      <alignment horizontal="left" vertical="center" wrapText="1" indent="2"/>
    </xf>
    <xf numFmtId="0" fontId="84" fillId="86" borderId="121" applyNumberFormat="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103" fillId="0" borderId="122" applyNumberFormat="0" applyFill="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0" fontId="34" fillId="14" borderId="127">
      <alignment horizontal="left" vertical="center" wrapText="1" indent="2"/>
    </xf>
    <xf numFmtId="49" fontId="32" fillId="0" borderId="124" applyNumberFormat="0" applyFill="0" applyBorder="0" applyProtection="0">
      <alignment horizontal="left" vertical="center"/>
    </xf>
    <xf numFmtId="0" fontId="83" fillId="86" borderId="121" applyNumberFormat="0" applyAlignment="0" applyProtection="0"/>
    <xf numFmtId="0" fontId="103" fillId="0" borderId="122" applyNumberFormat="0" applyFill="0" applyAlignment="0" applyProtection="0"/>
    <xf numFmtId="0" fontId="87" fillId="73" borderId="121" applyNumberFormat="0" applyAlignment="0" applyProtection="0"/>
    <xf numFmtId="0" fontId="34" fillId="0" borderId="127">
      <alignment horizontal="left" vertical="center" wrapText="1" indent="2"/>
    </xf>
    <xf numFmtId="0" fontId="34" fillId="0" borderId="124" applyNumberFormat="0" applyFill="0" applyAlignment="0" applyProtection="0"/>
    <xf numFmtId="0" fontId="30" fillId="14" borderId="124">
      <alignment horizontal="right" vertical="center"/>
    </xf>
    <xf numFmtId="0" fontId="2" fillId="62" borderId="0" applyNumberFormat="0" applyBorder="0" applyAlignment="0" applyProtection="0"/>
    <xf numFmtId="0" fontId="2" fillId="47" borderId="0" applyNumberFormat="0" applyBorder="0" applyAlignment="0" applyProtection="0"/>
    <xf numFmtId="0" fontId="30" fillId="9" borderId="124">
      <alignment horizontal="right" vertical="center"/>
    </xf>
    <xf numFmtId="0" fontId="30" fillId="14" borderId="124">
      <alignment horizontal="right" vertical="center"/>
    </xf>
    <xf numFmtId="0" fontId="103" fillId="0" borderId="122" applyNumberFormat="0" applyFill="0" applyAlignment="0" applyProtection="0"/>
    <xf numFmtId="0" fontId="84" fillId="86" borderId="121" applyNumberFormat="0" applyAlignment="0" applyProtection="0"/>
    <xf numFmtId="4" fontId="74" fillId="9"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4" fontId="30" fillId="14" borderId="125">
      <alignment horizontal="right" vertical="center"/>
    </xf>
    <xf numFmtId="0" fontId="78" fillId="89" borderId="123" applyNumberFormat="0" applyFont="0" applyAlignment="0" applyProtection="0"/>
    <xf numFmtId="4" fontId="34" fillId="0" borderId="124">
      <alignment horizontal="right" vertical="center"/>
    </xf>
    <xf numFmtId="0" fontId="34" fillId="9" borderId="125">
      <alignment horizontal="left" vertical="center"/>
    </xf>
    <xf numFmtId="0" fontId="34" fillId="0" borderId="124">
      <alignment horizontal="right" vertical="center"/>
    </xf>
    <xf numFmtId="0" fontId="34" fillId="14" borderId="127">
      <alignment horizontal="left" vertical="center" wrapText="1" indent="2"/>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34" fillId="16" borderId="124"/>
    <xf numFmtId="0" fontId="30" fillId="9" borderId="124">
      <alignment horizontal="right" vertical="center"/>
    </xf>
    <xf numFmtId="4" fontId="30" fillId="14" borderId="124">
      <alignment horizontal="right" vertical="center"/>
    </xf>
    <xf numFmtId="0" fontId="78" fillId="89" borderId="123" applyNumberFormat="0" applyFont="0" applyAlignment="0" applyProtection="0"/>
    <xf numFmtId="0" fontId="96" fillId="73" borderId="121" applyNumberFormat="0" applyAlignment="0" applyProtection="0"/>
    <xf numFmtId="0" fontId="84" fillId="86" borderId="121" applyNumberFormat="0" applyAlignment="0" applyProtection="0"/>
    <xf numFmtId="0" fontId="30" fillId="14" borderId="125">
      <alignment horizontal="right" vertical="center"/>
    </xf>
    <xf numFmtId="0" fontId="30" fillId="14" borderId="125">
      <alignment horizontal="right" vertical="center"/>
    </xf>
    <xf numFmtId="0" fontId="83" fillId="86" borderId="121"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34" fillId="0" borderId="127">
      <alignment horizontal="left" vertical="center" wrapText="1" indent="2"/>
    </xf>
    <xf numFmtId="4" fontId="30" fillId="14" borderId="126">
      <alignment horizontal="right" vertical="center"/>
    </xf>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56" borderId="0" applyNumberFormat="0" applyBorder="0" applyAlignment="0" applyProtection="0"/>
    <xf numFmtId="0" fontId="34" fillId="9" borderId="125">
      <alignment horizontal="left" vertical="center"/>
    </xf>
    <xf numFmtId="0" fontId="96" fillId="73" borderId="121" applyNumberFormat="0" applyAlignment="0" applyProtection="0"/>
    <xf numFmtId="0" fontId="34" fillId="0" borderId="124">
      <alignment horizontal="right" vertical="center"/>
    </xf>
    <xf numFmtId="0" fontId="84" fillId="86" borderId="121" applyNumberFormat="0" applyAlignment="0" applyProtection="0"/>
    <xf numFmtId="0" fontId="88" fillId="0" borderId="122" applyNumberFormat="0" applyFill="0" applyAlignment="0" applyProtection="0"/>
    <xf numFmtId="0" fontId="100" fillId="86" borderId="120" applyNumberFormat="0" applyAlignment="0" applyProtection="0"/>
    <xf numFmtId="0" fontId="88" fillId="0" borderId="122" applyNumberFormat="0" applyFill="0" applyAlignment="0" applyProtection="0"/>
    <xf numFmtId="4" fontId="34" fillId="16" borderId="124"/>
    <xf numFmtId="0" fontId="100" fillId="86" borderId="120" applyNumberFormat="0" applyAlignment="0" applyProtection="0"/>
    <xf numFmtId="4" fontId="30" fillId="14" borderId="124">
      <alignment horizontal="right" vertical="center"/>
    </xf>
    <xf numFmtId="0" fontId="2" fillId="63" borderId="0" applyNumberFormat="0" applyBorder="0" applyAlignment="0" applyProtection="0"/>
    <xf numFmtId="0" fontId="2" fillId="48" borderId="0" applyNumberFormat="0" applyBorder="0" applyAlignment="0" applyProtection="0"/>
    <xf numFmtId="4" fontId="30" fillId="9" borderId="124">
      <alignment horizontal="right" vertical="center"/>
    </xf>
    <xf numFmtId="0" fontId="34" fillId="0" borderId="127">
      <alignment horizontal="left" vertical="center" wrapText="1" indent="2"/>
    </xf>
    <xf numFmtId="0" fontId="30" fillId="14" borderId="124">
      <alignment horizontal="right" vertical="center"/>
    </xf>
    <xf numFmtId="0" fontId="87" fillId="73" borderId="121" applyNumberFormat="0" applyAlignment="0" applyProtection="0"/>
    <xf numFmtId="0" fontId="30" fillId="14" borderId="124">
      <alignment horizontal="right" vertical="center"/>
    </xf>
    <xf numFmtId="0" fontId="103" fillId="0" borderId="122" applyNumberFormat="0" applyFill="0" applyAlignment="0" applyProtection="0"/>
    <xf numFmtId="0" fontId="87" fillId="73" borderId="121" applyNumberFormat="0" applyAlignment="0" applyProtection="0"/>
    <xf numFmtId="0" fontId="30" fillId="14" borderId="125">
      <alignment horizontal="right" vertical="center"/>
    </xf>
    <xf numFmtId="0" fontId="96" fillId="73" borderId="121" applyNumberFormat="0" applyAlignment="0" applyProtection="0"/>
    <xf numFmtId="0" fontId="34" fillId="0" borderId="124">
      <alignment horizontal="right" vertical="center"/>
    </xf>
    <xf numFmtId="0" fontId="96" fillId="73" borderId="121" applyNumberFormat="0" applyAlignment="0" applyProtection="0"/>
    <xf numFmtId="4" fontId="30" fillId="14" borderId="126">
      <alignment horizontal="right" vertical="center"/>
    </xf>
    <xf numFmtId="0" fontId="34" fillId="0" borderId="127">
      <alignment horizontal="left" vertical="center" wrapText="1" indent="2"/>
    </xf>
    <xf numFmtId="49" fontId="34" fillId="0" borderId="125" applyNumberFormat="0" applyFont="0" applyFill="0" applyBorder="0" applyProtection="0">
      <alignment horizontal="left" vertical="center" indent="5"/>
    </xf>
    <xf numFmtId="0" fontId="34" fillId="0" borderId="124">
      <alignment horizontal="right" vertical="center"/>
    </xf>
    <xf numFmtId="4" fontId="34" fillId="16" borderId="124"/>
    <xf numFmtId="4" fontId="30" fillId="9" borderId="124">
      <alignment horizontal="right" vertical="center"/>
    </xf>
    <xf numFmtId="0" fontId="30" fillId="14" borderId="125">
      <alignment horizontal="right" vertical="center"/>
    </xf>
    <xf numFmtId="0" fontId="100" fillId="86" borderId="120" applyNumberFormat="0" applyAlignment="0" applyProtection="0"/>
    <xf numFmtId="0" fontId="2" fillId="59" borderId="0" applyNumberFormat="0" applyBorder="0" applyAlignment="0" applyProtection="0"/>
    <xf numFmtId="0" fontId="78" fillId="89" borderId="123" applyNumberFormat="0" applyFont="0" applyAlignment="0" applyProtection="0"/>
    <xf numFmtId="0" fontId="2" fillId="50" borderId="0" applyNumberFormat="0" applyBorder="0" applyAlignment="0" applyProtection="0"/>
    <xf numFmtId="0" fontId="84" fillId="86" borderId="121" applyNumberFormat="0" applyAlignment="0" applyProtection="0"/>
    <xf numFmtId="0" fontId="81" fillId="86" borderId="120" applyNumberFormat="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4" fontId="34" fillId="0"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0" fillId="14" borderId="124">
      <alignment horizontal="right" vertical="center"/>
    </xf>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0" fontId="83" fillId="86" borderId="121" applyNumberFormat="0" applyAlignment="0" applyProtection="0"/>
    <xf numFmtId="49" fontId="34" fillId="0" borderId="125" applyNumberFormat="0" applyFont="0" applyFill="0" applyBorder="0" applyProtection="0">
      <alignment horizontal="left" vertical="center" indent="5"/>
    </xf>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0" fontId="34" fillId="14" borderId="127">
      <alignment horizontal="left" vertical="center" wrapText="1" indent="2"/>
    </xf>
    <xf numFmtId="0" fontId="78" fillId="89" borderId="123" applyNumberFormat="0" applyFont="0" applyAlignment="0" applyProtection="0"/>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4" fontId="30" fillId="14" borderId="124">
      <alignment horizontal="right" vertical="center"/>
    </xf>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0" fontId="35" fillId="89" borderId="123" applyNumberFormat="0" applyFont="0" applyAlignment="0" applyProtection="0"/>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4" fontId="74" fillId="9" borderId="124">
      <alignment horizontal="right" vertical="center"/>
    </xf>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0" fontId="87" fillId="73" borderId="121" applyNumberFormat="0" applyAlignment="0" applyProtection="0"/>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0" fontId="78" fillId="89" borderId="123" applyNumberFormat="0" applyFont="0" applyAlignment="0" applyProtection="0"/>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4" fontId="30" fillId="14" borderId="125">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96" fillId="73" borderId="121"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34" fillId="14" borderId="127">
      <alignment horizontal="left" vertical="center" wrapText="1" indent="2"/>
    </xf>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96" fillId="73" borderId="121" applyNumberFormat="0" applyAlignment="0" applyProtection="0"/>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49" fontId="34" fillId="0" borderId="124" applyNumberFormat="0" applyFont="0" applyFill="0" applyBorder="0" applyProtection="0">
      <alignment horizontal="left" vertical="center" indent="2"/>
    </xf>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175" fontId="34" fillId="90" borderId="124" applyNumberFormat="0" applyFont="0" applyBorder="0" applyAlignment="0" applyProtection="0">
      <alignment horizontal="right" vertical="center"/>
    </xf>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103" fillId="0" borderId="122" applyNumberFormat="0" applyFill="0" applyAlignment="0" applyProtection="0"/>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0" fontId="88" fillId="0" borderId="122" applyNumberFormat="0" applyFill="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 fontId="34" fillId="16" borderId="124"/>
    <xf numFmtId="49" fontId="32" fillId="0" borderId="124" applyNumberFormat="0" applyFill="0" applyBorder="0" applyProtection="0">
      <alignment horizontal="left" vertical="center"/>
    </xf>
    <xf numFmtId="0" fontId="103" fillId="0" borderId="122" applyNumberFormat="0" applyFill="0" applyAlignment="0" applyProtection="0"/>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34" fillId="0" borderId="127">
      <alignment horizontal="left" vertical="center" wrapText="1" indent="2"/>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0" fillId="14"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30" fillId="14" borderId="126">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9" fontId="32" fillId="0" borderId="124" applyNumberFormat="0" applyFill="0" applyBorder="0" applyProtection="0">
      <alignment horizontal="lef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0" fontId="34" fillId="16" borderId="124"/>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0" fontId="30" fillId="14" borderId="125">
      <alignment horizontal="right" vertical="center"/>
    </xf>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6">
      <alignment horizontal="right" vertical="center"/>
    </xf>
    <xf numFmtId="4" fontId="30" fillId="14" borderId="125">
      <alignment horizontal="right" vertical="center"/>
    </xf>
    <xf numFmtId="4" fontId="30" fillId="14" borderId="124">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84" fillId="86" borderId="121" applyNumberFormat="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74" fillId="9" borderId="124">
      <alignment horizontal="right" vertical="center"/>
    </xf>
    <xf numFmtId="0" fontId="2" fillId="60" borderId="0" applyNumberFormat="0" applyBorder="0" applyAlignment="0" applyProtection="0"/>
    <xf numFmtId="0" fontId="34" fillId="9" borderId="125">
      <alignment horizontal="left" vertical="center"/>
    </xf>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4" fontId="30" fillId="9" borderId="124">
      <alignment horizontal="right" vertical="center"/>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30" fillId="14" borderId="125">
      <alignment horizontal="right" vertical="center"/>
    </xf>
    <xf numFmtId="0" fontId="30" fillId="14" borderId="124">
      <alignment horizontal="right" vertical="center"/>
    </xf>
    <xf numFmtId="0" fontId="34" fillId="0" borderId="127">
      <alignment horizontal="left" vertical="center" wrapText="1" indent="2"/>
    </xf>
    <xf numFmtId="0" fontId="30" fillId="14" borderId="125">
      <alignment horizontal="right" vertical="center"/>
    </xf>
    <xf numFmtId="0" fontId="84" fillId="86" borderId="121" applyNumberFormat="0" applyAlignment="0" applyProtection="0"/>
    <xf numFmtId="4" fontId="30" fillId="14" borderId="126">
      <alignment horizontal="right" vertical="center"/>
    </xf>
    <xf numFmtId="0" fontId="103" fillId="0" borderId="122" applyNumberFormat="0" applyFill="0" applyAlignment="0" applyProtection="0"/>
    <xf numFmtId="0" fontId="35" fillId="89" borderId="123" applyNumberFormat="0" applyFont="0" applyAlignment="0" applyProtection="0"/>
    <xf numFmtId="0" fontId="30" fillId="14" borderId="124">
      <alignment horizontal="right" vertical="center"/>
    </xf>
    <xf numFmtId="4" fontId="74" fillId="9" borderId="124">
      <alignment horizontal="right" vertical="center"/>
    </xf>
    <xf numFmtId="4" fontId="34" fillId="16" borderId="124"/>
    <xf numFmtId="0" fontId="96" fillId="73" borderId="121" applyNumberFormat="0" applyAlignment="0" applyProtection="0"/>
    <xf numFmtId="0" fontId="103" fillId="0" borderId="122" applyNumberFormat="0" applyFill="0" applyAlignment="0" applyProtection="0"/>
    <xf numFmtId="0" fontId="74" fillId="9" borderId="124">
      <alignment horizontal="right" vertical="center"/>
    </xf>
    <xf numFmtId="0" fontId="68" fillId="46" borderId="57" applyNumberFormat="0" applyAlignment="0" applyProtection="0"/>
    <xf numFmtId="0" fontId="69" fillId="46" borderId="56"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103" fillId="0" borderId="122"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96" fillId="73" borderId="121"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49" fontId="34" fillId="0" borderId="124"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34" fillId="0" borderId="124" applyNumberFormat="0" applyFill="0" applyAlignment="0" applyProtection="0"/>
    <xf numFmtId="0" fontId="30" fillId="14" borderId="124">
      <alignment horizontal="right" vertical="center"/>
    </xf>
    <xf numFmtId="0" fontId="30" fillId="14" borderId="124">
      <alignment horizontal="right" vertical="center"/>
    </xf>
    <xf numFmtId="0" fontId="34" fillId="0" borderId="124">
      <alignment horizontal="right" vertical="center"/>
    </xf>
    <xf numFmtId="0" fontId="74" fillId="9" borderId="124">
      <alignment horizontal="right" vertical="center"/>
    </xf>
    <xf numFmtId="0" fontId="34" fillId="16" borderId="124"/>
    <xf numFmtId="0" fontId="30" fillId="9" borderId="124">
      <alignment horizontal="right" vertical="center"/>
    </xf>
    <xf numFmtId="4" fontId="34" fillId="0" borderId="124" applyFill="0" applyBorder="0" applyProtection="0">
      <alignment horizontal="right" vertical="center"/>
    </xf>
    <xf numFmtId="0" fontId="34" fillId="0" borderId="127">
      <alignment horizontal="left" vertical="center" wrapText="1" indent="2"/>
    </xf>
    <xf numFmtId="0" fontId="78" fillId="89" borderId="123" applyNumberFormat="0" applyFont="0" applyAlignment="0" applyProtection="0"/>
    <xf numFmtId="0" fontId="100" fillId="86" borderId="120" applyNumberFormat="0" applyAlignment="0" applyProtection="0"/>
    <xf numFmtId="0" fontId="96" fillId="73"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4" fontId="30" fillId="14" borderId="126">
      <alignment horizontal="right" vertical="center"/>
    </xf>
    <xf numFmtId="0" fontId="34" fillId="16" borderId="124"/>
    <xf numFmtId="0" fontId="71" fillId="0" borderId="0" applyNumberFormat="0" applyFill="0" applyBorder="0" applyAlignment="0" applyProtection="0"/>
    <xf numFmtId="0" fontId="87" fillId="73" borderId="121" applyNumberFormat="0" applyAlignment="0" applyProtection="0"/>
    <xf numFmtId="0" fontId="84" fillId="86" borderId="121" applyNumberFormat="0" applyAlignment="0" applyProtection="0"/>
    <xf numFmtId="0" fontId="30" fillId="14" borderId="124">
      <alignment horizontal="right" vertical="center"/>
    </xf>
    <xf numFmtId="0" fontId="30" fillId="14" borderId="124">
      <alignment horizontal="right" vertical="center"/>
    </xf>
    <xf numFmtId="0" fontId="78" fillId="89" borderId="123"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125" applyNumberFormat="0" applyFont="0" applyFill="0" applyBorder="0" applyProtection="0">
      <alignment horizontal="left" vertical="center" indent="5"/>
    </xf>
    <xf numFmtId="0" fontId="70" fillId="0" borderId="0" applyNumberFormat="0" applyFill="0" applyBorder="0" applyAlignment="0" applyProtection="0"/>
    <xf numFmtId="0" fontId="30" fillId="14" borderId="124">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1" fillId="86" borderId="120"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4" fontId="34" fillId="16" borderId="124"/>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0" fontId="81" fillId="86" borderId="120" applyNumberFormat="0" applyAlignment="0" applyProtection="0"/>
    <xf numFmtId="0" fontId="68" fillId="46" borderId="57" applyNumberFormat="0" applyAlignment="0" applyProtection="0"/>
    <xf numFmtId="0" fontId="96" fillId="73" borderId="121"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121" applyNumberFormat="0" applyAlignment="0" applyProtection="0"/>
    <xf numFmtId="4" fontId="30" fillId="14" borderId="126">
      <alignment horizontal="right" vertical="center"/>
    </xf>
    <xf numFmtId="49" fontId="34" fillId="0" borderId="125" applyNumberFormat="0" applyFont="0" applyFill="0" applyBorder="0" applyProtection="0">
      <alignment horizontal="left" vertical="center" indent="5"/>
    </xf>
    <xf numFmtId="0" fontId="2" fillId="60" borderId="0" applyNumberFormat="0" applyBorder="0" applyAlignment="0" applyProtection="0"/>
    <xf numFmtId="49" fontId="34" fillId="0" borderId="125" applyNumberFormat="0" applyFont="0" applyFill="0" applyBorder="0" applyProtection="0">
      <alignment horizontal="left" vertical="center" indent="5"/>
    </xf>
    <xf numFmtId="4" fontId="34" fillId="16" borderId="124"/>
    <xf numFmtId="4" fontId="30" fillId="14" borderId="124">
      <alignment horizontal="right" vertical="center"/>
    </xf>
    <xf numFmtId="4" fontId="30" fillId="14" borderId="124">
      <alignment horizontal="right" vertical="center"/>
    </xf>
    <xf numFmtId="4" fontId="34" fillId="0" borderId="124" applyFill="0" applyBorder="0" applyProtection="0">
      <alignment horizontal="right" vertical="center"/>
    </xf>
    <xf numFmtId="0" fontId="30" fillId="9" borderId="124">
      <alignment horizontal="right" vertical="center"/>
    </xf>
    <xf numFmtId="0" fontId="30" fillId="14" borderId="124">
      <alignment horizontal="right" vertical="center"/>
    </xf>
    <xf numFmtId="0" fontId="72" fillId="58" borderId="0" applyNumberFormat="0" applyBorder="0" applyAlignment="0" applyProtection="0"/>
    <xf numFmtId="0" fontId="34" fillId="9" borderId="125">
      <alignment horizontal="left" vertical="center"/>
    </xf>
    <xf numFmtId="0" fontId="34" fillId="0" borderId="124" applyNumberFormat="0" applyFill="0" applyAlignment="0" applyProtection="0"/>
    <xf numFmtId="0" fontId="87" fillId="73" borderId="121" applyNumberFormat="0" applyAlignment="0" applyProtection="0"/>
    <xf numFmtId="0" fontId="72" fillId="64" borderId="0" applyNumberFormat="0" applyBorder="0" applyAlignment="0" applyProtection="0"/>
    <xf numFmtId="0" fontId="84" fillId="86" borderId="121" applyNumberFormat="0" applyAlignment="0" applyProtection="0"/>
    <xf numFmtId="0" fontId="103" fillId="0" borderId="122" applyNumberFormat="0" applyFill="0" applyAlignment="0" applyProtection="0"/>
    <xf numFmtId="0" fontId="88"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84" fillId="86" borderId="121" applyNumberFormat="0" applyAlignment="0" applyProtection="0"/>
    <xf numFmtId="4" fontId="30" fillId="14" borderId="124">
      <alignment horizontal="right" vertical="center"/>
    </xf>
    <xf numFmtId="0" fontId="78" fillId="89" borderId="123" applyNumberFormat="0" applyFont="0" applyAlignment="0" applyProtection="0"/>
    <xf numFmtId="0" fontId="34" fillId="0" borderId="124">
      <alignment horizontal="right" vertical="center"/>
    </xf>
    <xf numFmtId="0" fontId="34" fillId="9" borderId="125">
      <alignment horizontal="left" vertical="center"/>
    </xf>
    <xf numFmtId="0" fontId="34" fillId="14" borderId="127">
      <alignment horizontal="left" vertical="center" wrapText="1" indent="2"/>
    </xf>
    <xf numFmtId="0" fontId="2" fillId="47" borderId="0" applyNumberFormat="0" applyBorder="0" applyAlignment="0" applyProtection="0"/>
    <xf numFmtId="0" fontId="34" fillId="16" borderId="124"/>
    <xf numFmtId="4" fontId="74" fillId="9" borderId="124">
      <alignment horizontal="right" vertical="center"/>
    </xf>
    <xf numFmtId="4" fontId="30" fillId="14" borderId="125">
      <alignment horizontal="right" vertical="center"/>
    </xf>
    <xf numFmtId="4" fontId="30" fillId="14" borderId="126">
      <alignment horizontal="right" vertical="center"/>
    </xf>
    <xf numFmtId="0" fontId="96" fillId="73" borderId="121" applyNumberFormat="0" applyAlignment="0" applyProtection="0"/>
    <xf numFmtId="4" fontId="30" fillId="14" borderId="124">
      <alignment horizontal="right" vertical="center"/>
    </xf>
    <xf numFmtId="0" fontId="2" fillId="57" borderId="0" applyNumberFormat="0" applyBorder="0" applyAlignment="0" applyProtection="0"/>
    <xf numFmtId="0" fontId="34" fillId="0" borderId="127">
      <alignment horizontal="left" vertical="center" wrapText="1" indent="2"/>
    </xf>
    <xf numFmtId="49" fontId="34" fillId="0" borderId="124" applyNumberFormat="0" applyFont="0" applyFill="0" applyBorder="0" applyProtection="0">
      <alignment horizontal="left" vertical="center" indent="2"/>
    </xf>
    <xf numFmtId="0" fontId="30" fillId="9" borderId="124">
      <alignment horizontal="right" vertical="center"/>
    </xf>
    <xf numFmtId="175" fontId="34" fillId="90" borderId="124" applyNumberFormat="0" applyFont="0" applyBorder="0" applyAlignment="0" applyProtection="0">
      <alignment horizontal="right" vertical="center"/>
    </xf>
    <xf numFmtId="0" fontId="84" fillId="86" borderId="121" applyNumberFormat="0" applyAlignment="0" applyProtection="0"/>
    <xf numFmtId="0" fontId="83" fillId="86" borderId="121" applyNumberFormat="0" applyAlignment="0" applyProtection="0"/>
    <xf numFmtId="4" fontId="34" fillId="16" borderId="124"/>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27">
      <alignment horizontal="left" vertical="center" wrapText="1" indent="2"/>
    </xf>
    <xf numFmtId="0" fontId="88" fillId="0" borderId="122" applyNumberFormat="0" applyFill="0" applyAlignment="0" applyProtection="0"/>
    <xf numFmtId="0" fontId="88" fillId="0" borderId="122" applyNumberFormat="0" applyFill="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49" fontId="34" fillId="0" borderId="125" applyNumberFormat="0" applyFont="0" applyFill="0" applyBorder="0" applyProtection="0">
      <alignment horizontal="left" vertical="center" indent="5"/>
    </xf>
    <xf numFmtId="4" fontId="30" fillId="9" borderId="124">
      <alignment horizontal="right" vertical="center"/>
    </xf>
    <xf numFmtId="0" fontId="103" fillId="0" borderId="122" applyNumberFormat="0" applyFill="0" applyAlignment="0" applyProtection="0"/>
    <xf numFmtId="0" fontId="34" fillId="0" borderId="127">
      <alignment horizontal="left" vertical="center" wrapText="1" indent="2"/>
    </xf>
    <xf numFmtId="0" fontId="103" fillId="0" borderId="122" applyNumberFormat="0" applyFill="0" applyAlignment="0" applyProtection="0"/>
    <xf numFmtId="0" fontId="34" fillId="14" borderId="127">
      <alignment horizontal="left" vertical="center" wrapText="1" indent="2"/>
    </xf>
    <xf numFmtId="0" fontId="96" fillId="73" borderId="121" applyNumberFormat="0" applyAlignment="0" applyProtection="0"/>
    <xf numFmtId="4" fontId="34" fillId="0" borderId="124">
      <alignment horizontal="right" vertical="center"/>
    </xf>
    <xf numFmtId="0" fontId="35" fillId="89" borderId="123" applyNumberFormat="0" applyFont="0" applyAlignment="0" applyProtection="0"/>
    <xf numFmtId="0" fontId="83" fillId="86" borderId="121" applyNumberFormat="0" applyAlignment="0" applyProtection="0"/>
    <xf numFmtId="0" fontId="34" fillId="16" borderId="124"/>
    <xf numFmtId="0" fontId="2" fillId="47" borderId="0" applyNumberFormat="0" applyBorder="0" applyAlignment="0" applyProtection="0"/>
    <xf numFmtId="0" fontId="34" fillId="14" borderId="127">
      <alignment horizontal="left" vertical="center" wrapText="1" indent="2"/>
    </xf>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30" fillId="14" borderId="124">
      <alignment horizontal="right" vertical="center"/>
    </xf>
    <xf numFmtId="0" fontId="34" fillId="14" borderId="127">
      <alignment horizontal="left" vertical="center" wrapText="1" indent="2"/>
    </xf>
    <xf numFmtId="4" fontId="30" fillId="14" borderId="126">
      <alignment horizontal="right" vertical="center"/>
    </xf>
    <xf numFmtId="0" fontId="2" fillId="47" borderId="0" applyNumberFormat="0" applyBorder="0" applyAlignment="0" applyProtection="0"/>
    <xf numFmtId="0" fontId="96" fillId="73" borderId="121" applyNumberFormat="0" applyAlignment="0" applyProtection="0"/>
    <xf numFmtId="4" fontId="30" fillId="9" borderId="124">
      <alignment horizontal="right" vertical="center"/>
    </xf>
    <xf numFmtId="0" fontId="87" fillId="73" borderId="121" applyNumberFormat="0" applyAlignment="0" applyProtection="0"/>
    <xf numFmtId="0" fontId="34" fillId="16" borderId="124"/>
    <xf numFmtId="0" fontId="74" fillId="9" borderId="124">
      <alignment horizontal="right" vertical="center"/>
    </xf>
    <xf numFmtId="0" fontId="30" fillId="14" borderId="124">
      <alignment horizontal="right" vertical="center"/>
    </xf>
    <xf numFmtId="0" fontId="34" fillId="14" borderId="127">
      <alignment horizontal="left" vertical="center" wrapText="1" indent="2"/>
    </xf>
    <xf numFmtId="4" fontId="30" fillId="14" borderId="125">
      <alignment horizontal="right" vertical="center"/>
    </xf>
    <xf numFmtId="0" fontId="103" fillId="0" borderId="122" applyNumberFormat="0" applyFill="0" applyAlignment="0" applyProtection="0"/>
    <xf numFmtId="0" fontId="34" fillId="0" borderId="127">
      <alignment horizontal="left" vertical="center" wrapText="1" indent="2"/>
    </xf>
    <xf numFmtId="4" fontId="34" fillId="0" borderId="124" applyFill="0" applyBorder="0" applyProtection="0">
      <alignment horizontal="right" vertical="center"/>
    </xf>
    <xf numFmtId="0" fontId="84" fillId="86" borderId="121" applyNumberFormat="0" applyAlignment="0" applyProtection="0"/>
    <xf numFmtId="0" fontId="74" fillId="9" borderId="124">
      <alignment horizontal="right" vertical="center"/>
    </xf>
    <xf numFmtId="4" fontId="30" fillId="14" borderId="124">
      <alignment horizontal="right" vertical="center"/>
    </xf>
    <xf numFmtId="0" fontId="96" fillId="73" borderId="121" applyNumberFormat="0" applyAlignment="0" applyProtection="0"/>
    <xf numFmtId="4" fontId="74" fillId="9" borderId="124">
      <alignment horizontal="right" vertical="center"/>
    </xf>
    <xf numFmtId="0" fontId="34" fillId="9" borderId="125">
      <alignment horizontal="left" vertical="center"/>
    </xf>
    <xf numFmtId="0" fontId="78" fillId="89" borderId="123" applyNumberFormat="0" applyFont="0" applyAlignment="0" applyProtection="0"/>
    <xf numFmtId="0" fontId="100" fillId="86" borderId="120" applyNumberFormat="0" applyAlignment="0" applyProtection="0"/>
    <xf numFmtId="0" fontId="71" fillId="0" borderId="0" applyNumberFormat="0" applyFill="0" applyBorder="0" applyAlignment="0" applyProtection="0"/>
    <xf numFmtId="0" fontId="103" fillId="0" borderId="122" applyNumberFormat="0" applyFill="0" applyAlignment="0" applyProtection="0"/>
    <xf numFmtId="0" fontId="2" fillId="47" borderId="0" applyNumberFormat="0" applyBorder="0" applyAlignment="0" applyProtection="0"/>
    <xf numFmtId="0" fontId="72" fillId="52" borderId="0" applyNumberFormat="0" applyBorder="0" applyAlignment="0" applyProtection="0"/>
    <xf numFmtId="0" fontId="83" fillId="86" borderId="121" applyNumberFormat="0" applyAlignment="0" applyProtection="0"/>
    <xf numFmtId="0" fontId="30" fillId="9" borderId="124">
      <alignment horizontal="right" vertical="center"/>
    </xf>
    <xf numFmtId="0" fontId="96" fillId="73" borderId="121" applyNumberFormat="0" applyAlignment="0" applyProtection="0"/>
    <xf numFmtId="0" fontId="34" fillId="0" borderId="127">
      <alignment horizontal="left" vertical="center" wrapText="1" indent="2"/>
    </xf>
    <xf numFmtId="0" fontId="30" fillId="14" borderId="126">
      <alignment horizontal="right" vertical="center"/>
    </xf>
    <xf numFmtId="0" fontId="78" fillId="89" borderId="123" applyNumberFormat="0" applyFont="0" applyAlignment="0" applyProtection="0"/>
    <xf numFmtId="0" fontId="72" fillId="64" borderId="0" applyNumberFormat="0" applyBorder="0" applyAlignment="0" applyProtection="0"/>
    <xf numFmtId="49" fontId="32" fillId="0" borderId="124" applyNumberFormat="0" applyFill="0" applyBorder="0" applyProtection="0">
      <alignment horizontal="left" vertical="center"/>
    </xf>
    <xf numFmtId="0" fontId="35" fillId="89" borderId="123" applyNumberFormat="0" applyFont="0" applyAlignment="0" applyProtection="0"/>
    <xf numFmtId="0" fontId="72" fillId="61" borderId="0" applyNumberFormat="0" applyBorder="0" applyAlignment="0" applyProtection="0"/>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4" fontId="34" fillId="0" borderId="124" applyFill="0" applyBorder="0" applyProtection="0">
      <alignment horizontal="righ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49" fontId="34" fillId="0" borderId="124" applyNumberFormat="0" applyFont="0" applyFill="0" applyBorder="0" applyProtection="0">
      <alignment horizontal="left" vertical="center" indent="2"/>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81" fillId="86" borderId="120"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30" fillId="14" borderId="125">
      <alignment horizontal="right" vertical="center"/>
    </xf>
    <xf numFmtId="0" fontId="103" fillId="0" borderId="122" applyNumberFormat="0" applyFill="0" applyAlignment="0" applyProtection="0"/>
    <xf numFmtId="0" fontId="69" fillId="46" borderId="56" applyNumberFormat="0" applyAlignment="0" applyProtection="0"/>
    <xf numFmtId="0" fontId="78" fillId="89" borderId="123" applyNumberFormat="0" applyFont="0" applyAlignment="0" applyProtection="0"/>
    <xf numFmtId="4" fontId="34" fillId="0" borderId="124"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30" fillId="14" borderId="126">
      <alignment horizontal="right" vertical="center"/>
    </xf>
    <xf numFmtId="0" fontId="2" fillId="51" borderId="0" applyNumberFormat="0" applyBorder="0" applyAlignment="0" applyProtection="0"/>
    <xf numFmtId="0" fontId="30" fillId="14" borderId="124">
      <alignment horizontal="right" vertical="center"/>
    </xf>
    <xf numFmtId="0" fontId="100" fillId="86" borderId="120" applyNumberFormat="0" applyAlignment="0" applyProtection="0"/>
    <xf numFmtId="0" fontId="2" fillId="50" borderId="0" applyNumberFormat="0" applyBorder="0" applyAlignment="0" applyProtection="0"/>
    <xf numFmtId="0" fontId="83" fillId="86" borderId="121" applyNumberFormat="0" applyAlignment="0" applyProtection="0"/>
    <xf numFmtId="0" fontId="103" fillId="0" borderId="122" applyNumberFormat="0" applyFill="0" applyAlignment="0" applyProtection="0"/>
    <xf numFmtId="4" fontId="30" fillId="14" borderId="124">
      <alignment horizontal="right" vertical="center"/>
    </xf>
    <xf numFmtId="0" fontId="72" fillId="55" borderId="0" applyNumberFormat="0" applyBorder="0" applyAlignment="0" applyProtection="0"/>
    <xf numFmtId="0" fontId="34" fillId="0" borderId="124" applyNumberFormat="0" applyFill="0" applyAlignment="0" applyProtection="0"/>
    <xf numFmtId="0" fontId="2" fillId="56" borderId="0" applyNumberFormat="0" applyBorder="0" applyAlignment="0" applyProtection="0"/>
    <xf numFmtId="0" fontId="103" fillId="0" borderId="122" applyNumberFormat="0" applyFill="0" applyAlignment="0" applyProtection="0"/>
    <xf numFmtId="4" fontId="34" fillId="0" borderId="124">
      <alignment horizontal="right" vertical="center"/>
    </xf>
    <xf numFmtId="4" fontId="30" fillId="14" borderId="126">
      <alignment horizontal="right" vertical="center"/>
    </xf>
    <xf numFmtId="0" fontId="74" fillId="9" borderId="124">
      <alignment horizontal="right" vertical="center"/>
    </xf>
    <xf numFmtId="0" fontId="35" fillId="89" borderId="123" applyNumberFormat="0" applyFont="0" applyAlignment="0" applyProtection="0"/>
    <xf numFmtId="0" fontId="2" fillId="59" borderId="0" applyNumberFormat="0" applyBorder="0" applyAlignment="0" applyProtection="0"/>
    <xf numFmtId="0" fontId="96" fillId="73" borderId="121" applyNumberFormat="0" applyAlignment="0" applyProtection="0"/>
    <xf numFmtId="4" fontId="74" fillId="9" borderId="124">
      <alignment horizontal="right" vertical="center"/>
    </xf>
    <xf numFmtId="0" fontId="34" fillId="0" borderId="127">
      <alignment horizontal="left" vertical="center" wrapText="1" indent="2"/>
    </xf>
    <xf numFmtId="0" fontId="100" fillId="86" borderId="120" applyNumberFormat="0" applyAlignment="0" applyProtection="0"/>
    <xf numFmtId="0" fontId="78" fillId="89" borderId="123" applyNumberFormat="0" applyFont="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4" fontId="30" fillId="9" borderId="124">
      <alignment horizontal="right" vertical="center"/>
    </xf>
    <xf numFmtId="0" fontId="103" fillId="0" borderId="122" applyNumberFormat="0" applyFill="0" applyAlignment="0" applyProtection="0"/>
    <xf numFmtId="0" fontId="2" fillId="53" borderId="0" applyNumberFormat="0" applyBorder="0" applyAlignment="0" applyProtection="0"/>
    <xf numFmtId="0" fontId="100" fillId="86" borderId="120" applyNumberFormat="0" applyAlignment="0" applyProtection="0"/>
    <xf numFmtId="0" fontId="96" fillId="73" borderId="121"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49" fontId="32" fillId="0" borderId="124" applyNumberFormat="0" applyFill="0" applyBorder="0" applyProtection="0">
      <alignment horizontal="left" vertical="center"/>
    </xf>
    <xf numFmtId="0" fontId="103" fillId="0" borderId="122" applyNumberFormat="0" applyFill="0" applyAlignment="0" applyProtection="0"/>
    <xf numFmtId="0" fontId="72" fillId="52" borderId="0" applyNumberFormat="0" applyBorder="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0" fontId="96" fillId="73" borderId="121" applyNumberFormat="0" applyAlignment="0" applyProtection="0"/>
    <xf numFmtId="0" fontId="34" fillId="9" borderId="125">
      <alignment horizontal="left" vertical="center"/>
    </xf>
    <xf numFmtId="0" fontId="84" fillId="86" borderId="121" applyNumberFormat="0" applyAlignment="0" applyProtection="0"/>
    <xf numFmtId="0" fontId="103" fillId="0" borderId="122" applyNumberFormat="0" applyFill="0" applyAlignment="0" applyProtection="0"/>
    <xf numFmtId="4" fontId="30" fillId="14" borderId="125">
      <alignment horizontal="right" vertical="center"/>
    </xf>
    <xf numFmtId="0" fontId="35" fillId="89" borderId="123" applyNumberFormat="0" applyFont="0" applyAlignment="0" applyProtection="0"/>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4" fontId="30" fillId="14" borderId="126">
      <alignment horizontal="right" vertical="center"/>
    </xf>
    <xf numFmtId="0" fontId="72" fillId="64" borderId="0" applyNumberFormat="0" applyBorder="0" applyAlignment="0" applyProtection="0"/>
    <xf numFmtId="0" fontId="103" fillId="0" borderId="122" applyNumberFormat="0" applyFill="0" applyAlignment="0" applyProtection="0"/>
    <xf numFmtId="0" fontId="87" fillId="73"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0" fontId="103" fillId="0" borderId="122" applyNumberFormat="0" applyFill="0" applyAlignment="0" applyProtection="0"/>
    <xf numFmtId="0" fontId="72" fillId="55" borderId="0" applyNumberFormat="0" applyBorder="0" applyAlignment="0" applyProtection="0"/>
    <xf numFmtId="0" fontId="78" fillId="89" borderId="123" applyNumberFormat="0" applyFont="0" applyAlignment="0" applyProtection="0"/>
    <xf numFmtId="0" fontId="34" fillId="0" borderId="124" applyNumberFormat="0" applyFill="0" applyAlignment="0" applyProtection="0"/>
    <xf numFmtId="49" fontId="34" fillId="0" borderId="125" applyNumberFormat="0" applyFont="0" applyFill="0" applyBorder="0" applyProtection="0">
      <alignment horizontal="left" vertical="center" indent="5"/>
    </xf>
    <xf numFmtId="0" fontId="34" fillId="0" borderId="124" applyNumberFormat="0" applyFill="0" applyAlignment="0" applyProtection="0"/>
    <xf numFmtId="4" fontId="34" fillId="0" borderId="124">
      <alignment horizontal="right" vertical="center"/>
    </xf>
    <xf numFmtId="4" fontId="34" fillId="0" borderId="124">
      <alignment horizontal="right" vertical="center"/>
    </xf>
    <xf numFmtId="0" fontId="30" fillId="14" borderId="124">
      <alignment horizontal="right" vertical="center"/>
    </xf>
    <xf numFmtId="0" fontId="34" fillId="14" borderId="127">
      <alignment horizontal="left" vertical="center" wrapText="1" indent="2"/>
    </xf>
    <xf numFmtId="0" fontId="96" fillId="73" borderId="121" applyNumberFormat="0" applyAlignment="0" applyProtection="0"/>
    <xf numFmtId="0" fontId="34" fillId="0"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175" fontId="34" fillId="90" borderId="124" applyNumberFormat="0" applyFont="0" applyBorder="0" applyAlignment="0" applyProtection="0">
      <alignment horizontal="right" vertical="center"/>
    </xf>
    <xf numFmtId="0" fontId="68" fillId="46" borderId="57" applyNumberFormat="0" applyAlignment="0" applyProtection="0"/>
    <xf numFmtId="0" fontId="30" fillId="14" borderId="126">
      <alignment horizontal="right" vertical="center"/>
    </xf>
    <xf numFmtId="0" fontId="84" fillId="86" borderId="121" applyNumberFormat="0" applyAlignment="0" applyProtection="0"/>
    <xf numFmtId="0" fontId="83" fillId="86" borderId="121" applyNumberFormat="0" applyAlignment="0" applyProtection="0"/>
    <xf numFmtId="0" fontId="103" fillId="0" borderId="122" applyNumberFormat="0" applyFill="0" applyAlignment="0" applyProtection="0"/>
    <xf numFmtId="0" fontId="103" fillId="0" borderId="122" applyNumberFormat="0" applyFill="0" applyAlignment="0" applyProtection="0"/>
    <xf numFmtId="0" fontId="35" fillId="89" borderId="123" applyNumberFormat="0" applyFont="0" applyAlignment="0" applyProtection="0"/>
    <xf numFmtId="0" fontId="72" fillId="61" borderId="0" applyNumberFormat="0" applyBorder="0" applyAlignment="0" applyProtection="0"/>
    <xf numFmtId="0" fontId="30" fillId="14" borderId="126">
      <alignment horizontal="right" vertical="center"/>
    </xf>
    <xf numFmtId="0" fontId="2" fillId="59" borderId="0" applyNumberFormat="0" applyBorder="0" applyAlignment="0" applyProtection="0"/>
    <xf numFmtId="0" fontId="30" fillId="14" borderId="125">
      <alignment horizontal="right" vertical="center"/>
    </xf>
    <xf numFmtId="4" fontId="30" fillId="9" borderId="124">
      <alignment horizontal="right" vertical="center"/>
    </xf>
    <xf numFmtId="4" fontId="30" fillId="14" borderId="124">
      <alignment horizontal="right" vertical="center"/>
    </xf>
    <xf numFmtId="0" fontId="70" fillId="0" borderId="0" applyNumberFormat="0" applyFill="0" applyBorder="0" applyAlignment="0" applyProtection="0"/>
    <xf numFmtId="4" fontId="30" fillId="14" borderId="124">
      <alignment horizontal="right" vertical="center"/>
    </xf>
    <xf numFmtId="0" fontId="87" fillId="73" borderId="121" applyNumberFormat="0" applyAlignment="0" applyProtection="0"/>
    <xf numFmtId="0" fontId="30" fillId="14" borderId="124">
      <alignment horizontal="right" vertical="center"/>
    </xf>
    <xf numFmtId="4" fontId="30" fillId="14" borderId="124">
      <alignment horizontal="right" vertical="center"/>
    </xf>
    <xf numFmtId="0" fontId="100" fillId="86" borderId="120" applyNumberFormat="0" applyAlignment="0" applyProtection="0"/>
    <xf numFmtId="4" fontId="30" fillId="14" borderId="124">
      <alignment horizontal="right" vertical="center"/>
    </xf>
    <xf numFmtId="0" fontId="34" fillId="0" borderId="124">
      <alignment horizontal="right" vertical="center"/>
    </xf>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27">
      <alignment horizontal="left" vertical="center" wrapText="1" indent="2"/>
    </xf>
    <xf numFmtId="0" fontId="34" fillId="16" borderId="124"/>
    <xf numFmtId="4" fontId="34" fillId="0" borderId="124" applyFill="0" applyBorder="0" applyProtection="0">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88" fillId="0" borderId="122" applyNumberFormat="0" applyFill="0" applyAlignment="0" applyProtection="0"/>
    <xf numFmtId="0" fontId="96" fillId="73" borderId="121" applyNumberFormat="0" applyAlignment="0" applyProtection="0"/>
    <xf numFmtId="0" fontId="34" fillId="0" borderId="124">
      <alignment horizontal="right" vertical="center"/>
    </xf>
    <xf numFmtId="49" fontId="34" fillId="0" borderId="124" applyNumberFormat="0" applyFont="0" applyFill="0" applyBorder="0" applyProtection="0">
      <alignment horizontal="left" vertical="center" indent="2"/>
    </xf>
    <xf numFmtId="0" fontId="83" fillId="86" borderId="121" applyNumberFormat="0" applyAlignment="0" applyProtection="0"/>
    <xf numFmtId="0" fontId="34" fillId="0" borderId="124">
      <alignment horizontal="right" vertical="center"/>
    </xf>
    <xf numFmtId="0" fontId="30" fillId="9" borderId="124">
      <alignment horizontal="right" vertical="center"/>
    </xf>
    <xf numFmtId="0" fontId="72" fillId="52" borderId="0" applyNumberFormat="0" applyBorder="0" applyAlignment="0" applyProtection="0"/>
    <xf numFmtId="4" fontId="34" fillId="0" borderId="124">
      <alignment horizontal="right" vertical="center"/>
    </xf>
    <xf numFmtId="175" fontId="34" fillId="90" borderId="124" applyNumberFormat="0" applyFont="0" applyBorder="0" applyAlignment="0" applyProtection="0">
      <alignment horizontal="right" vertical="center"/>
    </xf>
    <xf numFmtId="4" fontId="74" fillId="9" borderId="124">
      <alignment horizontal="right" vertical="center"/>
    </xf>
    <xf numFmtId="4" fontId="30" fillId="14" borderId="125">
      <alignment horizontal="right" vertical="center"/>
    </xf>
    <xf numFmtId="4" fontId="30" fillId="9" borderId="124">
      <alignment horizontal="right" vertical="center"/>
    </xf>
    <xf numFmtId="0" fontId="88" fillId="0" borderId="122" applyNumberFormat="0" applyFill="0" applyAlignment="0" applyProtection="0"/>
    <xf numFmtId="0" fontId="96" fillId="73" borderId="121" applyNumberFormat="0" applyAlignment="0" applyProtection="0"/>
    <xf numFmtId="0" fontId="34" fillId="16" borderId="124"/>
    <xf numFmtId="49" fontId="34" fillId="0" borderId="124" applyNumberFormat="0" applyFont="0" applyFill="0" applyBorder="0" applyProtection="0">
      <alignment horizontal="left" vertical="center" indent="2"/>
    </xf>
    <xf numFmtId="4" fontId="74" fillId="9" borderId="124">
      <alignment horizontal="right" vertical="center"/>
    </xf>
    <xf numFmtId="0" fontId="100" fillId="86" borderId="120" applyNumberFormat="0" applyAlignment="0" applyProtection="0"/>
    <xf numFmtId="0" fontId="2" fillId="62" borderId="0" applyNumberFormat="0" applyBorder="0" applyAlignment="0" applyProtection="0"/>
    <xf numFmtId="49" fontId="32" fillId="0" borderId="124"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4" fillId="9" borderId="124">
      <alignment horizontal="right" vertical="center"/>
    </xf>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88" fillId="0" borderId="122" applyNumberFormat="0" applyFill="0" applyAlignment="0" applyProtection="0"/>
    <xf numFmtId="0" fontId="34" fillId="14" borderId="127">
      <alignment horizontal="left" vertical="center" wrapText="1" indent="2"/>
    </xf>
    <xf numFmtId="0" fontId="81" fillId="86" borderId="120" applyNumberFormat="0" applyAlignment="0" applyProtection="0"/>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34" fillId="0" borderId="127">
      <alignment horizontal="left" vertical="center" wrapText="1" indent="2"/>
    </xf>
    <xf numFmtId="0" fontId="81" fillId="86" borderId="120" applyNumberFormat="0" applyAlignment="0" applyProtection="0"/>
    <xf numFmtId="0" fontId="83" fillId="86" borderId="121" applyNumberFormat="0" applyAlignment="0" applyProtection="0"/>
    <xf numFmtId="0" fontId="84" fillId="86" borderId="121" applyNumberFormat="0" applyAlignment="0" applyProtection="0"/>
    <xf numFmtId="0" fontId="87" fillId="73" borderId="121" applyNumberFormat="0" applyAlignment="0" applyProtection="0"/>
    <xf numFmtId="0" fontId="88" fillId="0" borderId="122" applyNumberFormat="0" applyFill="0" applyAlignment="0" applyProtection="0"/>
    <xf numFmtId="0" fontId="96" fillId="73" borderId="121" applyNumberFormat="0" applyAlignment="0" applyProtection="0"/>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84" fillId="86" borderId="121" applyNumberFormat="0" applyAlignment="0" applyProtection="0"/>
    <xf numFmtId="0" fontId="96" fillId="73"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87" fillId="73" borderId="121" applyNumberFormat="0" applyAlignment="0" applyProtection="0"/>
    <xf numFmtId="0" fontId="34" fillId="0" borderId="124">
      <alignment horizontal="right" vertical="center"/>
    </xf>
    <xf numFmtId="4" fontId="34" fillId="0" borderId="124">
      <alignment horizontal="right" vertical="center"/>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4" applyNumberFormat="0" applyFill="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4" fontId="30" fillId="14" borderId="124">
      <alignment horizontal="right" vertical="center"/>
    </xf>
    <xf numFmtId="0" fontId="34" fillId="16" borderId="124"/>
    <xf numFmtId="0" fontId="83" fillId="86" borderId="121" applyNumberFormat="0" applyAlignment="0" applyProtection="0"/>
    <xf numFmtId="0" fontId="30" fillId="9" borderId="124">
      <alignment horizontal="right" vertical="center"/>
    </xf>
    <xf numFmtId="0" fontId="34" fillId="0" borderId="124">
      <alignment horizontal="right" vertical="center"/>
    </xf>
    <xf numFmtId="0" fontId="103" fillId="0" borderId="122" applyNumberFormat="0" applyFill="0" applyAlignment="0" applyProtection="0"/>
    <xf numFmtId="0" fontId="34" fillId="9" borderId="125">
      <alignment horizontal="left" vertical="center"/>
    </xf>
    <xf numFmtId="0" fontId="96" fillId="73" borderId="121" applyNumberFormat="0" applyAlignment="0" applyProtection="0"/>
    <xf numFmtId="175" fontId="34" fillId="90" borderId="124" applyNumberFormat="0" applyFont="0" applyBorder="0" applyAlignment="0" applyProtection="0">
      <alignment horizontal="right" vertical="center"/>
    </xf>
    <xf numFmtId="0" fontId="78" fillId="89" borderId="123" applyNumberFormat="0" applyFont="0" applyAlignment="0" applyProtection="0"/>
    <xf numFmtId="0" fontId="34" fillId="0" borderId="127">
      <alignment horizontal="left" vertical="center" wrapText="1" indent="2"/>
    </xf>
    <xf numFmtId="4" fontId="34" fillId="16" borderId="124"/>
    <xf numFmtId="49" fontId="32" fillId="0" borderId="124" applyNumberFormat="0" applyFill="0" applyBorder="0" applyProtection="0">
      <alignment horizontal="left" vertical="center"/>
    </xf>
    <xf numFmtId="0" fontId="34" fillId="0" borderId="124">
      <alignment horizontal="right" vertical="center"/>
    </xf>
    <xf numFmtId="4" fontId="30" fillId="14" borderId="126">
      <alignment horizontal="right" vertical="center"/>
    </xf>
    <xf numFmtId="4" fontId="30" fillId="14" borderId="124">
      <alignment horizontal="right" vertical="center"/>
    </xf>
    <xf numFmtId="4" fontId="30" fillId="14" borderId="124">
      <alignment horizontal="right" vertical="center"/>
    </xf>
    <xf numFmtId="0" fontId="74" fillId="9" borderId="124">
      <alignment horizontal="right" vertical="center"/>
    </xf>
    <xf numFmtId="0" fontId="30" fillId="9" borderId="124">
      <alignment horizontal="right" vertical="center"/>
    </xf>
    <xf numFmtId="49" fontId="34" fillId="0" borderId="124" applyNumberFormat="0" applyFont="0" applyFill="0" applyBorder="0" applyProtection="0">
      <alignment horizontal="left" vertical="center" indent="2"/>
    </xf>
    <xf numFmtId="0" fontId="96" fillId="73" borderId="121" applyNumberFormat="0" applyAlignment="0" applyProtection="0"/>
    <xf numFmtId="0" fontId="81" fillId="86" borderId="120" applyNumberFormat="0" applyAlignment="0" applyProtection="0"/>
    <xf numFmtId="49" fontId="34" fillId="0" borderId="124" applyNumberFormat="0" applyFont="0" applyFill="0" applyBorder="0" applyProtection="0">
      <alignment horizontal="left" vertical="center" indent="2"/>
    </xf>
    <xf numFmtId="0" fontId="87" fillId="73" borderId="121" applyNumberFormat="0" applyAlignment="0" applyProtection="0"/>
    <xf numFmtId="4" fontId="34" fillId="0" borderId="124" applyFill="0" applyBorder="0" applyProtection="0">
      <alignment horizontal="right" vertical="center"/>
    </xf>
    <xf numFmtId="0" fontId="84" fillId="86" borderId="121" applyNumberFormat="0" applyAlignment="0" applyProtection="0"/>
    <xf numFmtId="0" fontId="103" fillId="0" borderId="122" applyNumberFormat="0" applyFill="0" applyAlignment="0" applyProtection="0"/>
    <xf numFmtId="0" fontId="100" fillId="86" borderId="120" applyNumberFormat="0" applyAlignment="0" applyProtection="0"/>
    <xf numFmtId="0" fontId="34" fillId="0" borderId="124" applyNumberFormat="0" applyFill="0" applyAlignment="0" applyProtection="0"/>
    <xf numFmtId="4" fontId="34" fillId="0" borderId="124">
      <alignment horizontal="right" vertical="center"/>
    </xf>
    <xf numFmtId="0" fontId="34" fillId="0" borderId="124">
      <alignment horizontal="right" vertical="center"/>
    </xf>
    <xf numFmtId="0" fontId="96" fillId="73" borderId="121" applyNumberFormat="0" applyAlignment="0" applyProtection="0"/>
    <xf numFmtId="0" fontId="81" fillId="86" borderId="120" applyNumberFormat="0" applyAlignment="0" applyProtection="0"/>
    <xf numFmtId="0" fontId="83" fillId="86" borderId="121" applyNumberFormat="0" applyAlignment="0" applyProtection="0"/>
    <xf numFmtId="0" fontId="34" fillId="14" borderId="127">
      <alignment horizontal="left" vertical="center" wrapText="1" indent="2"/>
    </xf>
    <xf numFmtId="0" fontId="84" fillId="86" borderId="121" applyNumberFormat="0" applyAlignment="0" applyProtection="0"/>
    <xf numFmtId="0" fontId="84" fillId="86" borderId="121" applyNumberFormat="0" applyAlignment="0" applyProtection="0"/>
    <xf numFmtId="4" fontId="30" fillId="14" borderId="125">
      <alignment horizontal="right" vertical="center"/>
    </xf>
    <xf numFmtId="0" fontId="30" fillId="14" borderId="125">
      <alignment horizontal="right" vertical="center"/>
    </xf>
    <xf numFmtId="0" fontId="30" fillId="14" borderId="124">
      <alignment horizontal="right" vertical="center"/>
    </xf>
    <xf numFmtId="4" fontId="74" fillId="9" borderId="124">
      <alignment horizontal="right" vertical="center"/>
    </xf>
    <xf numFmtId="0" fontId="87" fillId="73" borderId="121" applyNumberFormat="0" applyAlignment="0" applyProtection="0"/>
    <xf numFmtId="0" fontId="88" fillId="0" borderId="122" applyNumberFormat="0" applyFill="0" applyAlignment="0" applyProtection="0"/>
    <xf numFmtId="0" fontId="103" fillId="0" borderId="122" applyNumberFormat="0" applyFill="0" applyAlignment="0" applyProtection="0"/>
    <xf numFmtId="0" fontId="78" fillId="89" borderId="123" applyNumberFormat="0" applyFont="0" applyAlignment="0" applyProtection="0"/>
    <xf numFmtId="0" fontId="96" fillId="73" borderId="121" applyNumberFormat="0" applyAlignment="0" applyProtection="0"/>
    <xf numFmtId="49" fontId="32" fillId="0" borderId="124" applyNumberFormat="0" applyFill="0" applyBorder="0" applyProtection="0">
      <alignment horizontal="left" vertical="center"/>
    </xf>
    <xf numFmtId="0" fontId="34" fillId="14" borderId="127">
      <alignment horizontal="left" vertical="center" wrapText="1" indent="2"/>
    </xf>
    <xf numFmtId="0" fontId="84" fillId="86" borderId="121" applyNumberFormat="0" applyAlignment="0" applyProtection="0"/>
    <xf numFmtId="0" fontId="34" fillId="0" borderId="127">
      <alignment horizontal="left" vertical="center" wrapText="1" indent="2"/>
    </xf>
    <xf numFmtId="0" fontId="78" fillId="89" borderId="123" applyNumberFormat="0" applyFont="0" applyAlignment="0" applyProtection="0"/>
    <xf numFmtId="0" fontId="35"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4" fontId="34" fillId="16" borderId="124"/>
    <xf numFmtId="0" fontId="30" fillId="14" borderId="124">
      <alignment horizontal="right" vertical="center"/>
    </xf>
    <xf numFmtId="0" fontId="103" fillId="0" borderId="122" applyNumberFormat="0" applyFill="0" applyAlignment="0" applyProtection="0"/>
    <xf numFmtId="4" fontId="30" fillId="14" borderId="126">
      <alignment horizontal="right" vertical="center"/>
    </xf>
    <xf numFmtId="0" fontId="83" fillId="86" borderId="121" applyNumberFormat="0" applyAlignment="0" applyProtection="0"/>
    <xf numFmtId="0" fontId="30" fillId="14" borderId="125">
      <alignment horizontal="right" vertical="center"/>
    </xf>
    <xf numFmtId="0" fontId="84" fillId="86" borderId="121" applyNumberFormat="0" applyAlignment="0" applyProtection="0"/>
    <xf numFmtId="0" fontId="88" fillId="0" borderId="122" applyNumberFormat="0" applyFill="0" applyAlignment="0" applyProtection="0"/>
    <xf numFmtId="0" fontId="78" fillId="89" borderId="123" applyNumberFormat="0" applyFont="0" applyAlignment="0" applyProtection="0"/>
    <xf numFmtId="4" fontId="30" fillId="14" borderId="125">
      <alignment horizontal="right" vertical="center"/>
    </xf>
    <xf numFmtId="0" fontId="34" fillId="14" borderId="127">
      <alignment horizontal="left" vertical="center" wrapText="1" indent="2"/>
    </xf>
    <xf numFmtId="0" fontId="34" fillId="16" borderId="124"/>
    <xf numFmtId="175" fontId="34" fillId="90" borderId="124" applyNumberFormat="0" applyFont="0" applyBorder="0" applyAlignment="0" applyProtection="0">
      <alignment horizontal="right" vertical="center"/>
    </xf>
    <xf numFmtId="0" fontId="34" fillId="0" borderId="124" applyNumberFormat="0" applyFill="0" applyAlignment="0" applyProtection="0"/>
    <xf numFmtId="4" fontId="34" fillId="0" borderId="124" applyFill="0" applyBorder="0" applyProtection="0">
      <alignment horizontal="right" vertical="center"/>
    </xf>
    <xf numFmtId="4" fontId="30" fillId="9" borderId="124">
      <alignment horizontal="right" vertical="center"/>
    </xf>
    <xf numFmtId="0" fontId="88" fillId="0" borderId="122" applyNumberFormat="0" applyFill="0" applyAlignment="0" applyProtection="0"/>
    <xf numFmtId="49" fontId="32" fillId="0" borderId="124" applyNumberFormat="0" applyFill="0" applyBorder="0" applyProtection="0">
      <alignment horizontal="left" vertical="center"/>
    </xf>
    <xf numFmtId="49" fontId="34" fillId="0" borderId="125" applyNumberFormat="0" applyFont="0" applyFill="0" applyBorder="0" applyProtection="0">
      <alignment horizontal="left" vertical="center" indent="5"/>
    </xf>
    <xf numFmtId="0" fontId="34" fillId="9" borderId="125">
      <alignment horizontal="left" vertical="center"/>
    </xf>
    <xf numFmtId="0" fontId="84" fillId="86" borderId="121" applyNumberFormat="0" applyAlignment="0" applyProtection="0"/>
    <xf numFmtId="4" fontId="30" fillId="14" borderId="126">
      <alignment horizontal="right" vertical="center"/>
    </xf>
    <xf numFmtId="0" fontId="96" fillId="73" borderId="121" applyNumberFormat="0" applyAlignment="0" applyProtection="0"/>
    <xf numFmtId="0" fontId="96" fillId="73" borderId="121" applyNumberFormat="0" applyAlignment="0" applyProtection="0"/>
    <xf numFmtId="0" fontId="78" fillId="89" borderId="123" applyNumberFormat="0" applyFont="0" applyAlignment="0" applyProtection="0"/>
    <xf numFmtId="0" fontId="100" fillId="86" borderId="120" applyNumberFormat="0" applyAlignment="0" applyProtection="0"/>
    <xf numFmtId="0" fontId="103" fillId="0" borderId="122" applyNumberFormat="0" applyFill="0" applyAlignment="0" applyProtection="0"/>
    <xf numFmtId="0" fontId="30" fillId="14" borderId="124">
      <alignment horizontal="right" vertical="center"/>
    </xf>
    <xf numFmtId="0" fontId="35" fillId="89" borderId="123" applyNumberFormat="0" applyFont="0" applyAlignment="0" applyProtection="0"/>
    <xf numFmtId="4" fontId="34" fillId="0" borderId="124">
      <alignment horizontal="right" vertical="center"/>
    </xf>
    <xf numFmtId="0" fontId="103" fillId="0" borderId="122" applyNumberFormat="0" applyFill="0" applyAlignment="0" applyProtection="0"/>
    <xf numFmtId="0" fontId="30" fillId="14" borderId="124">
      <alignment horizontal="right" vertical="center"/>
    </xf>
    <xf numFmtId="0" fontId="30" fillId="14" borderId="124">
      <alignment horizontal="right" vertical="center"/>
    </xf>
    <xf numFmtId="4" fontId="74" fillId="9" borderId="124">
      <alignment horizontal="right" vertical="center"/>
    </xf>
    <xf numFmtId="0" fontId="30" fillId="9" borderId="124">
      <alignment horizontal="right" vertical="center"/>
    </xf>
    <xf numFmtId="4" fontId="30" fillId="9" borderId="124">
      <alignment horizontal="right" vertical="center"/>
    </xf>
    <xf numFmtId="0" fontId="74" fillId="9" borderId="124">
      <alignment horizontal="right" vertical="center"/>
    </xf>
    <xf numFmtId="4" fontId="74" fillId="9" borderId="124">
      <alignment horizontal="right" vertical="center"/>
    </xf>
    <xf numFmtId="0" fontId="30" fillId="14" borderId="124">
      <alignment horizontal="right" vertical="center"/>
    </xf>
    <xf numFmtId="4" fontId="30" fillId="14" borderId="124">
      <alignment horizontal="right" vertical="center"/>
    </xf>
    <xf numFmtId="0" fontId="30" fillId="14" borderId="124">
      <alignment horizontal="right" vertical="center"/>
    </xf>
    <xf numFmtId="4" fontId="30" fillId="14" borderId="124">
      <alignment horizontal="right" vertical="center"/>
    </xf>
    <xf numFmtId="0" fontId="30" fillId="14" borderId="125">
      <alignment horizontal="right" vertical="center"/>
    </xf>
    <xf numFmtId="4" fontId="30" fillId="14" borderId="125">
      <alignment horizontal="right" vertical="center"/>
    </xf>
    <xf numFmtId="0" fontId="30" fillId="14" borderId="126">
      <alignment horizontal="right" vertical="center"/>
    </xf>
    <xf numFmtId="4" fontId="30" fillId="14" borderId="126">
      <alignment horizontal="right" vertical="center"/>
    </xf>
    <xf numFmtId="0" fontId="84"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9" borderId="125">
      <alignment horizontal="left" vertical="center"/>
    </xf>
    <xf numFmtId="0" fontId="96" fillId="73" borderId="121" applyNumberFormat="0" applyAlignment="0" applyProtection="0"/>
    <xf numFmtId="0" fontId="34" fillId="0" borderId="124">
      <alignment horizontal="right" vertical="center"/>
    </xf>
    <xf numFmtId="4" fontId="34" fillId="0" borderId="124">
      <alignment horizontal="right" vertical="center"/>
    </xf>
    <xf numFmtId="0" fontId="34" fillId="0" borderId="124" applyNumberFormat="0" applyFill="0" applyAlignment="0" applyProtection="0"/>
    <xf numFmtId="0" fontId="100" fillId="86" borderId="120" applyNumberFormat="0" applyAlignment="0" applyProtection="0"/>
    <xf numFmtId="175" fontId="34" fillId="90" borderId="124" applyNumberFormat="0" applyFont="0" applyBorder="0" applyAlignment="0" applyProtection="0">
      <alignment horizontal="right" vertical="center"/>
    </xf>
    <xf numFmtId="0" fontId="34" fillId="16" borderId="124"/>
    <xf numFmtId="4" fontId="34" fillId="16" borderId="124"/>
    <xf numFmtId="0" fontId="103" fillId="0" borderId="122" applyNumberFormat="0" applyFill="0" applyAlignment="0" applyProtection="0"/>
    <xf numFmtId="0" fontId="35" fillId="89" borderId="123" applyNumberFormat="0" applyFont="0" applyAlignment="0" applyProtection="0"/>
    <xf numFmtId="0" fontId="78" fillId="89" borderId="123" applyNumberFormat="0" applyFont="0" applyAlignment="0" applyProtection="0"/>
    <xf numFmtId="0" fontId="34" fillId="0" borderId="124" applyNumberFormat="0" applyFill="0" applyAlignment="0" applyProtection="0"/>
    <xf numFmtId="0" fontId="88" fillId="0" borderId="122" applyNumberFormat="0" applyFill="0" applyAlignment="0" applyProtection="0"/>
    <xf numFmtId="0" fontId="103" fillId="0" borderId="122" applyNumberFormat="0" applyFill="0" applyAlignment="0" applyProtection="0"/>
    <xf numFmtId="0" fontId="87" fillId="73" borderId="121" applyNumberFormat="0" applyAlignment="0" applyProtection="0"/>
    <xf numFmtId="0" fontId="84" fillId="86" borderId="121" applyNumberFormat="0" applyAlignment="0" applyProtection="0"/>
    <xf numFmtId="4" fontId="74" fillId="9" borderId="124">
      <alignment horizontal="right" vertical="center"/>
    </xf>
    <xf numFmtId="0" fontId="30" fillId="9" borderId="124">
      <alignment horizontal="right" vertical="center"/>
    </xf>
    <xf numFmtId="175" fontId="34" fillId="90" borderId="124" applyNumberFormat="0" applyFont="0" applyBorder="0" applyAlignment="0" applyProtection="0">
      <alignment horizontal="right" vertical="center"/>
    </xf>
    <xf numFmtId="0" fontId="88" fillId="0" borderId="122" applyNumberFormat="0" applyFill="0" applyAlignment="0" applyProtection="0"/>
    <xf numFmtId="49" fontId="34" fillId="0" borderId="124" applyNumberFormat="0" applyFont="0" applyFill="0" applyBorder="0" applyProtection="0">
      <alignment horizontal="left" vertical="center" indent="2"/>
    </xf>
    <xf numFmtId="49" fontId="34" fillId="0" borderId="125" applyNumberFormat="0" applyFont="0" applyFill="0" applyBorder="0" applyProtection="0">
      <alignment horizontal="left" vertical="center" indent="5"/>
    </xf>
    <xf numFmtId="49" fontId="34" fillId="0" borderId="124" applyNumberFormat="0" applyFont="0" applyFill="0" applyBorder="0" applyProtection="0">
      <alignment horizontal="left" vertical="center" indent="2"/>
    </xf>
    <xf numFmtId="4" fontId="34" fillId="0" borderId="124" applyFill="0" applyBorder="0" applyProtection="0">
      <alignment horizontal="right" vertical="center"/>
    </xf>
    <xf numFmtId="49" fontId="32" fillId="0" borderId="124" applyNumberFormat="0" applyFill="0" applyBorder="0" applyProtection="0">
      <alignment horizontal="left" vertical="center"/>
    </xf>
    <xf numFmtId="0" fontId="34" fillId="0" borderId="127">
      <alignment horizontal="left" vertical="center" wrapText="1" indent="2"/>
    </xf>
    <xf numFmtId="0" fontId="100" fillId="86" borderId="120" applyNumberFormat="0" applyAlignment="0" applyProtection="0"/>
    <xf numFmtId="0" fontId="30" fillId="14" borderId="126">
      <alignment horizontal="right" vertical="center"/>
    </xf>
    <xf numFmtId="0" fontId="87" fillId="73" borderId="121" applyNumberFormat="0" applyAlignment="0" applyProtection="0"/>
    <xf numFmtId="0" fontId="30" fillId="14" borderId="126">
      <alignment horizontal="right" vertical="center"/>
    </xf>
    <xf numFmtId="4" fontId="30" fillId="14" borderId="124">
      <alignment horizontal="right" vertical="center"/>
    </xf>
    <xf numFmtId="0" fontId="30" fillId="14" borderId="124">
      <alignment horizontal="right" vertical="center"/>
    </xf>
    <xf numFmtId="0" fontId="81" fillId="86" borderId="120" applyNumberFormat="0" applyAlignment="0" applyProtection="0"/>
    <xf numFmtId="0" fontId="83" fillId="86" borderId="121" applyNumberFormat="0" applyAlignment="0" applyProtection="0"/>
    <xf numFmtId="0" fontId="88" fillId="0" borderId="122" applyNumberFormat="0" applyFill="0" applyAlignment="0" applyProtection="0"/>
    <xf numFmtId="0" fontId="34" fillId="16" borderId="124"/>
    <xf numFmtId="4" fontId="34" fillId="16" borderId="124"/>
    <xf numFmtId="4" fontId="30" fillId="14" borderId="124">
      <alignment horizontal="right" vertical="center"/>
    </xf>
    <xf numFmtId="0" fontId="74" fillId="9"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81" fillId="86" borderId="120" applyNumberFormat="0" applyAlignment="0" applyProtection="0"/>
    <xf numFmtId="0" fontId="100" fillId="86" borderId="120" applyNumberFormat="0" applyAlignment="0" applyProtection="0"/>
    <xf numFmtId="0" fontId="30" fillId="14" borderId="126">
      <alignment horizontal="right" vertical="center"/>
    </xf>
    <xf numFmtId="0" fontId="83" fillId="86" borderId="121" applyNumberFormat="0" applyAlignment="0" applyProtection="0"/>
    <xf numFmtId="4" fontId="30" fillId="14" borderId="124">
      <alignment horizontal="right" vertical="center"/>
    </xf>
    <xf numFmtId="4" fontId="34" fillId="16" borderId="124"/>
    <xf numFmtId="4" fontId="34" fillId="16" borderId="124"/>
    <xf numFmtId="0" fontId="30" fillId="14" borderId="124">
      <alignment horizontal="right" vertical="center"/>
    </xf>
    <xf numFmtId="0" fontId="30" fillId="14" borderId="124">
      <alignment horizontal="right" vertical="center"/>
    </xf>
    <xf numFmtId="0" fontId="34" fillId="16" borderId="124"/>
    <xf numFmtId="0" fontId="30" fillId="14" borderId="126">
      <alignment horizontal="right" vertical="center"/>
    </xf>
    <xf numFmtId="0" fontId="30" fillId="14" borderId="126">
      <alignment horizontal="right" vertical="center"/>
    </xf>
    <xf numFmtId="0" fontId="83" fillId="86" borderId="121" applyNumberFormat="0" applyAlignment="0" applyProtection="0"/>
    <xf numFmtId="0" fontId="30" fillId="14" borderId="125">
      <alignment horizontal="right" vertical="center"/>
    </xf>
    <xf numFmtId="0" fontId="34" fillId="0" borderId="124">
      <alignment horizontal="right" vertical="center"/>
    </xf>
    <xf numFmtId="4" fontId="34" fillId="0" borderId="124">
      <alignment horizontal="right" vertical="center"/>
    </xf>
    <xf numFmtId="0" fontId="103" fillId="0" borderId="122" applyNumberFormat="0" applyFill="0" applyAlignment="0" applyProtection="0"/>
    <xf numFmtId="0" fontId="84" fillId="86" borderId="121" applyNumberFormat="0" applyAlignment="0" applyProtection="0"/>
    <xf numFmtId="0" fontId="103" fillId="0" borderId="122" applyNumberFormat="0" applyFill="0" applyAlignment="0" applyProtection="0"/>
    <xf numFmtId="0" fontId="84" fillId="86" borderId="121" applyNumberFormat="0" applyAlignment="0" applyProtection="0"/>
    <xf numFmtId="49" fontId="32" fillId="0" borderId="124" applyNumberFormat="0" applyFill="0" applyBorder="0" applyProtection="0">
      <alignment horizontal="left" vertical="center"/>
    </xf>
    <xf numFmtId="0" fontId="78" fillId="89" borderId="123" applyNumberFormat="0" applyFont="0" applyAlignment="0" applyProtection="0"/>
    <xf numFmtId="0" fontId="30" fillId="9" borderId="124">
      <alignment horizontal="right" vertical="center"/>
    </xf>
    <xf numFmtId="0" fontId="30" fillId="14" borderId="124">
      <alignment horizontal="right" vertical="center"/>
    </xf>
    <xf numFmtId="0" fontId="84" fillId="86" borderId="121" applyNumberFormat="0" applyAlignment="0" applyProtection="0"/>
    <xf numFmtId="0" fontId="88" fillId="0" borderId="122" applyNumberFormat="0" applyFill="0" applyAlignment="0" applyProtection="0"/>
    <xf numFmtId="4" fontId="34" fillId="0" borderId="124" applyFill="0" applyBorder="0" applyProtection="0">
      <alignment horizontal="right" vertical="center"/>
    </xf>
    <xf numFmtId="0" fontId="13" fillId="0" borderId="58" applyNumberFormat="0" applyFill="0" applyAlignment="0" applyProtection="0"/>
    <xf numFmtId="0" fontId="34" fillId="14" borderId="127">
      <alignment horizontal="left" vertical="center" wrapText="1" indent="2"/>
    </xf>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4" fontId="30" fillId="14" borderId="124">
      <alignment horizontal="right" vertical="center"/>
    </xf>
    <xf numFmtId="0" fontId="96" fillId="73" borderId="121" applyNumberFormat="0" applyAlignment="0" applyProtection="0"/>
    <xf numFmtId="0" fontId="84" fillId="86" borderId="121" applyNumberFormat="0" applyAlignment="0" applyProtection="0"/>
    <xf numFmtId="0" fontId="83" fillId="86" borderId="121" applyNumberFormat="0" applyAlignment="0" applyProtection="0"/>
    <xf numFmtId="0" fontId="34" fillId="9" borderId="125">
      <alignment horizontal="left" vertical="center"/>
    </xf>
    <xf numFmtId="0" fontId="2" fillId="53" borderId="0" applyNumberFormat="0" applyBorder="0" applyAlignment="0" applyProtection="0"/>
    <xf numFmtId="0" fontId="30" fillId="14" borderId="124">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124"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27">
      <alignment horizontal="left" vertical="center" wrapText="1" indent="2"/>
    </xf>
    <xf numFmtId="175" fontId="34" fillId="90" borderId="124" applyNumberFormat="0" applyFont="0" applyBorder="0" applyAlignment="0" applyProtection="0">
      <alignment horizontal="right" vertical="center"/>
    </xf>
    <xf numFmtId="4" fontId="34" fillId="0" borderId="124" applyFill="0" applyBorder="0" applyProtection="0">
      <alignment horizontal="right" vertical="center"/>
    </xf>
    <xf numFmtId="0" fontId="71" fillId="0" borderId="0" applyNumberFormat="0" applyFill="0" applyBorder="0" applyAlignment="0" applyProtection="0"/>
    <xf numFmtId="0" fontId="96" fillId="73" borderId="121" applyNumberFormat="0" applyAlignment="0" applyProtection="0"/>
    <xf numFmtId="0" fontId="34" fillId="0" borderId="127">
      <alignment horizontal="left" vertical="center" wrapText="1" indent="2"/>
    </xf>
    <xf numFmtId="0" fontId="34" fillId="16" borderId="124"/>
    <xf numFmtId="0" fontId="34" fillId="0" borderId="124">
      <alignment horizontal="right" vertical="center"/>
    </xf>
    <xf numFmtId="0" fontId="34" fillId="16" borderId="124"/>
    <xf numFmtId="0" fontId="78" fillId="89" borderId="123" applyNumberFormat="0" applyFon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84" fillId="86" borderId="121" applyNumberFormat="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100" fillId="86" borderId="120" applyNumberFormat="0" applyAlignment="0" applyProtection="0"/>
    <xf numFmtId="0" fontId="2" fillId="50" borderId="0" applyNumberFormat="0" applyBorder="0" applyAlignment="0" applyProtection="0"/>
    <xf numFmtId="0" fontId="13" fillId="0" borderId="58" applyNumberFormat="0" applyFill="0" applyAlignment="0" applyProtection="0"/>
    <xf numFmtId="0" fontId="74" fillId="9" borderId="124">
      <alignment horizontal="right" vertical="center"/>
    </xf>
    <xf numFmtId="0" fontId="2" fillId="63" borderId="0" applyNumberFormat="0" applyBorder="0" applyAlignment="0" applyProtection="0"/>
    <xf numFmtId="0" fontId="87" fillId="73" borderId="121" applyNumberFormat="0" applyAlignment="0" applyProtection="0"/>
    <xf numFmtId="4" fontId="74" fillId="9" borderId="124">
      <alignment horizontal="right" vertical="center"/>
    </xf>
    <xf numFmtId="0" fontId="87" fillId="73" borderId="121" applyNumberFormat="0" applyAlignment="0" applyProtection="0"/>
    <xf numFmtId="0" fontId="72" fillId="58" borderId="0" applyNumberFormat="0" applyBorder="0" applyAlignment="0" applyProtection="0"/>
    <xf numFmtId="0" fontId="83" fillId="86" borderId="121" applyNumberFormat="0" applyAlignment="0" applyProtection="0"/>
    <xf numFmtId="0" fontId="81" fillId="86" borderId="120" applyNumberFormat="0" applyAlignment="0" applyProtection="0"/>
    <xf numFmtId="0" fontId="2" fillId="54" borderId="0" applyNumberFormat="0" applyBorder="0" applyAlignment="0" applyProtection="0"/>
    <xf numFmtId="0" fontId="34" fillId="16" borderId="124"/>
    <xf numFmtId="0" fontId="30" fillId="14" borderId="124">
      <alignment horizontal="right" vertical="center"/>
    </xf>
    <xf numFmtId="0" fontId="74" fillId="9" borderId="124">
      <alignment horizontal="right" vertical="center"/>
    </xf>
    <xf numFmtId="0" fontId="100" fillId="86" borderId="120" applyNumberFormat="0" applyAlignment="0" applyProtection="0"/>
    <xf numFmtId="4" fontId="30" fillId="9" borderId="124">
      <alignment horizontal="right" vertical="center"/>
    </xf>
    <xf numFmtId="0" fontId="2" fillId="63" borderId="0" applyNumberFormat="0" applyBorder="0" applyAlignment="0" applyProtection="0"/>
    <xf numFmtId="0" fontId="88" fillId="0" borderId="122" applyNumberFormat="0" applyFill="0" applyAlignment="0" applyProtection="0"/>
    <xf numFmtId="0" fontId="88" fillId="0" borderId="122" applyNumberFormat="0" applyFill="0" applyAlignment="0" applyProtection="0"/>
    <xf numFmtId="0" fontId="100" fillId="86" borderId="120" applyNumberFormat="0" applyAlignment="0" applyProtection="0"/>
    <xf numFmtId="4" fontId="34" fillId="16" borderId="124"/>
    <xf numFmtId="0" fontId="72" fillId="52" borderId="0" applyNumberFormat="0" applyBorder="0" applyAlignment="0" applyProtection="0"/>
    <xf numFmtId="0" fontId="2" fillId="50" borderId="0" applyNumberFormat="0" applyBorder="0" applyAlignment="0" applyProtection="0"/>
    <xf numFmtId="0" fontId="30" fillId="14" borderId="126">
      <alignment horizontal="right" vertical="center"/>
    </xf>
    <xf numFmtId="0" fontId="70" fillId="0" borderId="0" applyNumberFormat="0" applyFill="0" applyBorder="0" applyAlignment="0" applyProtection="0"/>
    <xf numFmtId="0" fontId="81" fillId="86" borderId="120" applyNumberFormat="0" applyAlignment="0" applyProtection="0"/>
    <xf numFmtId="0" fontId="30" fillId="9" borderId="124">
      <alignment horizontal="right" vertical="center"/>
    </xf>
    <xf numFmtId="4" fontId="34" fillId="0" borderId="124">
      <alignment horizontal="right" vertical="center"/>
    </xf>
    <xf numFmtId="0" fontId="2" fillId="57" borderId="0" applyNumberFormat="0" applyBorder="0" applyAlignment="0" applyProtection="0"/>
    <xf numFmtId="49" fontId="34" fillId="0" borderId="124" applyNumberFormat="0" applyFont="0" applyFill="0" applyBorder="0" applyProtection="0">
      <alignment horizontal="left" vertical="center" indent="2"/>
    </xf>
    <xf numFmtId="0" fontId="34" fillId="14" borderId="127">
      <alignment horizontal="left" vertical="center" wrapText="1" indent="2"/>
    </xf>
    <xf numFmtId="0" fontId="30" fillId="14" borderId="125">
      <alignment horizontal="right" vertical="center"/>
    </xf>
    <xf numFmtId="4" fontId="34" fillId="16" borderId="124"/>
    <xf numFmtId="0" fontId="78" fillId="89" borderId="123" applyNumberFormat="0" applyFont="0" applyAlignment="0" applyProtection="0"/>
    <xf numFmtId="0" fontId="72" fillId="55" borderId="0" applyNumberFormat="0" applyBorder="0" applyAlignment="0" applyProtection="0"/>
    <xf numFmtId="4" fontId="30" fillId="14" borderId="124">
      <alignment horizontal="right" vertical="center"/>
    </xf>
    <xf numFmtId="0" fontId="72" fillId="49" borderId="0" applyNumberFormat="0" applyBorder="0" applyAlignment="0" applyProtection="0"/>
    <xf numFmtId="0" fontId="96" fillId="73" borderId="121" applyNumberFormat="0" applyAlignment="0" applyProtection="0"/>
    <xf numFmtId="0" fontId="81" fillId="86" borderId="120" applyNumberFormat="0" applyAlignment="0" applyProtection="0"/>
    <xf numFmtId="0" fontId="103" fillId="0" borderId="122" applyNumberFormat="0" applyFill="0" applyAlignment="0" applyProtection="0"/>
    <xf numFmtId="4" fontId="30" fillId="14" borderId="125">
      <alignment horizontal="right" vertical="center"/>
    </xf>
    <xf numFmtId="0" fontId="2" fillId="51" borderId="0" applyNumberFormat="0" applyBorder="0" applyAlignment="0" applyProtection="0"/>
    <xf numFmtId="4" fontId="74" fillId="9" borderId="124">
      <alignment horizontal="right" vertical="center"/>
    </xf>
    <xf numFmtId="0" fontId="30" fillId="14" borderId="124">
      <alignment horizontal="right" vertical="center"/>
    </xf>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3" fillId="86" borderId="121" applyNumberFormat="0" applyAlignment="0" applyProtection="0"/>
    <xf numFmtId="0" fontId="72" fillId="58" borderId="0" applyNumberFormat="0" applyBorder="0" applyAlignment="0" applyProtection="0"/>
    <xf numFmtId="0" fontId="30" fillId="9" borderId="124">
      <alignment horizontal="right" vertical="center"/>
    </xf>
    <xf numFmtId="0" fontId="84" fillId="86" borderId="121" applyNumberFormat="0" applyAlignment="0" applyProtection="0"/>
    <xf numFmtId="4" fontId="34" fillId="0" borderId="124" applyFill="0" applyBorder="0" applyProtection="0">
      <alignment horizontal="right" vertical="center"/>
    </xf>
    <xf numFmtId="0" fontId="34" fillId="14" borderId="127">
      <alignment horizontal="left" vertical="center" wrapText="1" indent="2"/>
    </xf>
    <xf numFmtId="4" fontId="34" fillId="16" borderId="124"/>
    <xf numFmtId="0" fontId="68" fillId="46" borderId="57" applyNumberFormat="0" applyAlignment="0" applyProtection="0"/>
    <xf numFmtId="0" fontId="84" fillId="86" borderId="121" applyNumberFormat="0" applyAlignment="0" applyProtection="0"/>
    <xf numFmtId="0" fontId="84" fillId="86" borderId="121" applyNumberFormat="0" applyAlignment="0" applyProtection="0"/>
    <xf numFmtId="0" fontId="2" fillId="48" borderId="0" applyNumberFormat="0" applyBorder="0" applyAlignment="0" applyProtection="0"/>
    <xf numFmtId="0" fontId="87" fillId="73" borderId="121" applyNumberFormat="0" applyAlignment="0" applyProtection="0"/>
    <xf numFmtId="49" fontId="32" fillId="0" borderId="124" applyNumberFormat="0" applyFill="0" applyBorder="0" applyProtection="0">
      <alignment horizontal="left" vertical="center"/>
    </xf>
    <xf numFmtId="0" fontId="34" fillId="0" borderId="127">
      <alignment horizontal="left" vertical="center" wrapText="1" indent="2"/>
    </xf>
    <xf numFmtId="0" fontId="34" fillId="14" borderId="127">
      <alignment horizontal="left" vertical="center" wrapText="1" indent="2"/>
    </xf>
    <xf numFmtId="0" fontId="78" fillId="89" borderId="123" applyNumberFormat="0" applyFont="0" applyAlignment="0" applyProtection="0"/>
    <xf numFmtId="0" fontId="30" fillId="14" borderId="124">
      <alignment horizontal="right" vertical="center"/>
    </xf>
    <xf numFmtId="0" fontId="30" fillId="14" borderId="124">
      <alignment horizontal="right" vertical="center"/>
    </xf>
    <xf numFmtId="0" fontId="84" fillId="86" borderId="121" applyNumberFormat="0" applyAlignment="0" applyProtection="0"/>
    <xf numFmtId="0" fontId="72" fillId="55" borderId="0" applyNumberFormat="0" applyBorder="0" applyAlignment="0" applyProtection="0"/>
    <xf numFmtId="175" fontId="34" fillId="90" borderId="124" applyNumberFormat="0" applyFont="0" applyBorder="0" applyAlignment="0" applyProtection="0">
      <alignment horizontal="right" vertical="center"/>
    </xf>
    <xf numFmtId="0" fontId="2" fillId="60" borderId="0" applyNumberFormat="0" applyBorder="0" applyAlignment="0" applyProtection="0"/>
    <xf numFmtId="0" fontId="84" fillId="86" borderId="121" applyNumberFormat="0" applyAlignment="0" applyProtection="0"/>
    <xf numFmtId="0" fontId="100" fillId="86" borderId="120" applyNumberFormat="0" applyAlignment="0" applyProtection="0"/>
    <xf numFmtId="0" fontId="103" fillId="0" borderId="122" applyNumberFormat="0" applyFill="0" applyAlignment="0" applyProtection="0"/>
    <xf numFmtId="0" fontId="96" fillId="73" borderId="121" applyNumberFormat="0" applyAlignment="0" applyProtection="0"/>
    <xf numFmtId="0" fontId="30" fillId="9" borderId="124">
      <alignment horizontal="right" vertical="center"/>
    </xf>
    <xf numFmtId="0" fontId="72" fillId="49" borderId="0" applyNumberFormat="0" applyBorder="0" applyAlignment="0" applyProtection="0"/>
    <xf numFmtId="0" fontId="100" fillId="86" borderId="120" applyNumberFormat="0" applyAlignment="0" applyProtection="0"/>
    <xf numFmtId="0" fontId="2" fillId="54" borderId="0" applyNumberFormat="0" applyBorder="0" applyAlignment="0" applyProtection="0"/>
    <xf numFmtId="4" fontId="74" fillId="9" borderId="124">
      <alignment horizontal="right" vertical="center"/>
    </xf>
    <xf numFmtId="4" fontId="30" fillId="9" borderId="124">
      <alignment horizontal="right" vertical="center"/>
    </xf>
    <xf numFmtId="0" fontId="34" fillId="0" borderId="124" applyNumberFormat="0" applyFill="0" applyAlignment="0" applyProtection="0"/>
    <xf numFmtId="4" fontId="30" fillId="9" borderId="124">
      <alignment horizontal="right" vertical="center"/>
    </xf>
    <xf numFmtId="0" fontId="13" fillId="0" borderId="58" applyNumberFormat="0" applyFill="0" applyAlignment="0" applyProtection="0"/>
    <xf numFmtId="0" fontId="84" fillId="86" borderId="121" applyNumberFormat="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124" applyNumberFormat="0" applyFill="0" applyAlignment="0" applyProtection="0"/>
    <xf numFmtId="4" fontId="30" fillId="14" borderId="124">
      <alignment horizontal="right" vertical="center"/>
    </xf>
    <xf numFmtId="0" fontId="78" fillId="89" borderId="123" applyNumberFormat="0" applyFont="0" applyAlignment="0" applyProtection="0"/>
    <xf numFmtId="4" fontId="30" fillId="14" borderId="124">
      <alignment horizontal="right" vertical="center"/>
    </xf>
    <xf numFmtId="4" fontId="30" fillId="14" borderId="124">
      <alignment horizontal="right" vertical="center"/>
    </xf>
    <xf numFmtId="0" fontId="34" fillId="0" borderId="124">
      <alignment horizontal="right" vertical="center"/>
    </xf>
    <xf numFmtId="4" fontId="34" fillId="0" borderId="124">
      <alignment horizontal="right" vertical="center"/>
    </xf>
    <xf numFmtId="0" fontId="88" fillId="0" borderId="122" applyNumberFormat="0" applyFill="0" applyAlignment="0" applyProtection="0"/>
    <xf numFmtId="0" fontId="78" fillId="89" borderId="123" applyNumberFormat="0" applyFont="0" applyAlignment="0" applyProtection="0"/>
    <xf numFmtId="0" fontId="34" fillId="0" borderId="124" applyNumberFormat="0" applyFill="0" applyAlignment="0" applyProtection="0"/>
    <xf numFmtId="0" fontId="30" fillId="14" borderId="126">
      <alignment horizontal="right" vertical="center"/>
    </xf>
    <xf numFmtId="4" fontId="30" fillId="14" borderId="124">
      <alignment horizontal="right" vertical="center"/>
    </xf>
    <xf numFmtId="0" fontId="84" fillId="86" borderId="121" applyNumberFormat="0" applyAlignment="0" applyProtection="0"/>
    <xf numFmtId="0" fontId="30" fillId="14" borderId="124">
      <alignment horizontal="right" vertical="center"/>
    </xf>
    <xf numFmtId="4" fontId="34" fillId="16" borderId="124"/>
    <xf numFmtId="0" fontId="87" fillId="73" borderId="121" applyNumberFormat="0" applyAlignment="0" applyProtection="0"/>
    <xf numFmtId="0" fontId="84" fillId="86" borderId="121" applyNumberFormat="0" applyAlignment="0" applyProtection="0"/>
    <xf numFmtId="0" fontId="103" fillId="0" borderId="122" applyNumberFormat="0" applyFill="0" applyAlignment="0" applyProtection="0"/>
    <xf numFmtId="0" fontId="34" fillId="9" borderId="125">
      <alignment horizontal="left" vertical="center"/>
    </xf>
    <xf numFmtId="0" fontId="87" fillId="73" borderId="121" applyNumberFormat="0" applyAlignment="0" applyProtection="0"/>
    <xf numFmtId="0" fontId="34" fillId="0" borderId="124" applyNumberFormat="0" applyFill="0" applyAlignment="0" applyProtection="0"/>
    <xf numFmtId="0" fontId="2" fillId="63" borderId="0" applyNumberFormat="0" applyBorder="0" applyAlignment="0" applyProtection="0"/>
    <xf numFmtId="0" fontId="34" fillId="0" borderId="124">
      <alignment horizontal="right" vertical="center"/>
    </xf>
    <xf numFmtId="0" fontId="34" fillId="9" borderId="125">
      <alignment horizontal="left" vertical="center"/>
    </xf>
    <xf numFmtId="4" fontId="30" fillId="14" borderId="126">
      <alignment horizontal="right" vertical="center"/>
    </xf>
    <xf numFmtId="49" fontId="32" fillId="0" borderId="124" applyNumberFormat="0" applyFill="0" applyBorder="0" applyProtection="0">
      <alignment horizontal="left" vertical="center"/>
    </xf>
    <xf numFmtId="0" fontId="100" fillId="86" borderId="120" applyNumberFormat="0" applyAlignment="0" applyProtection="0"/>
    <xf numFmtId="0" fontId="72" fillId="64" borderId="0" applyNumberFormat="0" applyBorder="0" applyAlignment="0" applyProtection="0"/>
    <xf numFmtId="0" fontId="2" fillId="62" borderId="0" applyNumberFormat="0" applyBorder="0" applyAlignment="0" applyProtection="0"/>
    <xf numFmtId="0" fontId="83" fillId="86" borderId="121" applyNumberFormat="0" applyAlignment="0" applyProtection="0"/>
    <xf numFmtId="0" fontId="96" fillId="73" borderId="121" applyNumberFormat="0" applyAlignment="0" applyProtection="0"/>
    <xf numFmtId="4" fontId="74" fillId="9" borderId="124">
      <alignment horizontal="right" vertical="center"/>
    </xf>
    <xf numFmtId="0" fontId="2" fillId="57" borderId="0" applyNumberFormat="0" applyBorder="0" applyAlignment="0" applyProtection="0"/>
    <xf numFmtId="0" fontId="30" fillId="14" borderId="125">
      <alignment horizontal="right" vertical="center"/>
    </xf>
    <xf numFmtId="0" fontId="34" fillId="14" borderId="127">
      <alignment horizontal="left" vertical="center" wrapText="1" indent="2"/>
    </xf>
    <xf numFmtId="0" fontId="83" fillId="86" borderId="121" applyNumberFormat="0" applyAlignment="0" applyProtection="0"/>
    <xf numFmtId="0" fontId="2" fillId="63" borderId="0" applyNumberFormat="0" applyBorder="0" applyAlignment="0" applyProtection="0"/>
    <xf numFmtId="4" fontId="30" fillId="14" borderId="125">
      <alignment horizontal="right" vertical="center"/>
    </xf>
    <xf numFmtId="0" fontId="35" fillId="89" borderId="123" applyNumberFormat="0" applyFont="0" applyAlignment="0" applyProtection="0"/>
    <xf numFmtId="0" fontId="2" fillId="62" borderId="0" applyNumberFormat="0" applyBorder="0" applyAlignment="0" applyProtection="0"/>
    <xf numFmtId="0" fontId="30" fillId="9" borderId="124">
      <alignment horizontal="right" vertical="center"/>
    </xf>
    <xf numFmtId="0" fontId="2" fillId="56" borderId="0" applyNumberFormat="0" applyBorder="0" applyAlignment="0" applyProtection="0"/>
    <xf numFmtId="0" fontId="96" fillId="73" borderId="121" applyNumberFormat="0" applyAlignment="0" applyProtection="0"/>
    <xf numFmtId="4" fontId="30" fillId="14" borderId="125">
      <alignment horizontal="right" vertical="center"/>
    </xf>
    <xf numFmtId="4" fontId="30" fillId="14" borderId="124">
      <alignment horizontal="right" vertical="center"/>
    </xf>
    <xf numFmtId="0" fontId="30" fillId="9" borderId="124">
      <alignment horizontal="right" vertical="center"/>
    </xf>
    <xf numFmtId="0" fontId="87" fillId="73" borderId="121" applyNumberFormat="0" applyAlignment="0" applyProtection="0"/>
    <xf numFmtId="0" fontId="2" fillId="54" borderId="0" applyNumberFormat="0" applyBorder="0" applyAlignment="0" applyProtection="0"/>
    <xf numFmtId="0" fontId="69" fillId="46" borderId="56" applyNumberFormat="0" applyAlignment="0" applyProtection="0"/>
    <xf numFmtId="0" fontId="88" fillId="0" borderId="122" applyNumberFormat="0" applyFill="0" applyAlignment="0" applyProtection="0"/>
    <xf numFmtId="0" fontId="74" fillId="9" borderId="124">
      <alignment horizontal="right" vertical="center"/>
    </xf>
    <xf numFmtId="0" fontId="100" fillId="86" borderId="120" applyNumberFormat="0" applyAlignment="0" applyProtection="0"/>
    <xf numFmtId="0" fontId="103" fillId="0" borderId="122" applyNumberFormat="0" applyFill="0" applyAlignment="0" applyProtection="0"/>
    <xf numFmtId="0" fontId="2" fillId="53" borderId="0" applyNumberFormat="0" applyBorder="0" applyAlignment="0" applyProtection="0"/>
    <xf numFmtId="175" fontId="34" fillId="90" borderId="124"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88" fillId="0" borderId="122" applyNumberFormat="0" applyFill="0" applyAlignment="0" applyProtection="0"/>
    <xf numFmtId="0" fontId="34" fillId="0" borderId="124">
      <alignment horizontal="right" vertical="center"/>
    </xf>
    <xf numFmtId="0" fontId="35" fillId="89" borderId="123" applyNumberFormat="0" applyFont="0" applyAlignment="0" applyProtection="0"/>
    <xf numFmtId="0" fontId="84" fillId="86" borderId="121" applyNumberFormat="0" applyAlignment="0" applyProtection="0"/>
    <xf numFmtId="0" fontId="103" fillId="0" borderId="122" applyNumberFormat="0" applyFill="0" applyAlignment="0" applyProtection="0"/>
    <xf numFmtId="0" fontId="2" fillId="48" borderId="0" applyNumberFormat="0" applyBorder="0" applyAlignment="0" applyProtection="0"/>
    <xf numFmtId="0" fontId="78" fillId="89" borderId="123" applyNumberFormat="0" applyFont="0" applyAlignment="0" applyProtection="0"/>
    <xf numFmtId="0" fontId="72" fillId="58" borderId="0" applyNumberFormat="0" applyBorder="0" applyAlignment="0" applyProtection="0"/>
    <xf numFmtId="0" fontId="34" fillId="0" borderId="124" applyNumberFormat="0" applyFill="0" applyAlignment="0" applyProtection="0"/>
    <xf numFmtId="0" fontId="2" fillId="57" borderId="0" applyNumberFormat="0" applyBorder="0" applyAlignment="0" applyProtection="0"/>
    <xf numFmtId="4" fontId="34" fillId="0" borderId="124" applyFill="0" applyBorder="0" applyProtection="0">
      <alignment horizontal="right" vertical="center"/>
    </xf>
    <xf numFmtId="0" fontId="2" fillId="47" borderId="0" applyNumberFormat="0" applyBorder="0" applyAlignment="0" applyProtection="0"/>
    <xf numFmtId="0" fontId="103" fillId="0" borderId="122" applyNumberFormat="0" applyFill="0" applyAlignment="0" applyProtection="0"/>
    <xf numFmtId="0" fontId="2" fillId="60" borderId="0" applyNumberFormat="0" applyBorder="0" applyAlignment="0" applyProtection="0"/>
    <xf numFmtId="0" fontId="74" fillId="9" borderId="124">
      <alignment horizontal="right" vertical="center"/>
    </xf>
    <xf numFmtId="0" fontId="87" fillId="73" borderId="121" applyNumberFormat="0" applyAlignment="0" applyProtection="0"/>
    <xf numFmtId="175" fontId="34" fillId="90" borderId="124" applyNumberFormat="0" applyFont="0" applyBorder="0" applyAlignment="0" applyProtection="0">
      <alignment horizontal="right" vertical="center"/>
    </xf>
    <xf numFmtId="0" fontId="87" fillId="73" borderId="121" applyNumberFormat="0" applyAlignment="0" applyProtection="0"/>
    <xf numFmtId="4" fontId="34" fillId="0" borderId="124">
      <alignment horizontal="right" vertical="center"/>
    </xf>
    <xf numFmtId="49" fontId="34" fillId="0" borderId="124" applyNumberFormat="0" applyFont="0" applyFill="0" applyBorder="0" applyProtection="0">
      <alignment horizontal="left" vertical="center" indent="2"/>
    </xf>
    <xf numFmtId="175" fontId="34" fillId="90" borderId="124" applyNumberFormat="0" applyFont="0" applyBorder="0" applyAlignment="0" applyProtection="0">
      <alignment horizontal="right" vertical="center"/>
    </xf>
    <xf numFmtId="0" fontId="96" fillId="73" borderId="121" applyNumberFormat="0" applyAlignment="0" applyProtection="0"/>
    <xf numFmtId="49" fontId="32" fillId="0" borderId="124" applyNumberFormat="0" applyFill="0" applyBorder="0" applyProtection="0">
      <alignment horizontal="left" vertical="center"/>
    </xf>
    <xf numFmtId="4" fontId="30" fillId="14" borderId="124">
      <alignment horizontal="right" vertical="center"/>
    </xf>
    <xf numFmtId="0" fontId="87" fillId="73" borderId="121" applyNumberFormat="0" applyAlignment="0" applyProtection="0"/>
    <xf numFmtId="0" fontId="84" fillId="86" borderId="121" applyNumberFormat="0" applyAlignment="0" applyProtection="0"/>
    <xf numFmtId="4" fontId="34" fillId="0" borderId="124">
      <alignment horizontal="right" vertical="center"/>
    </xf>
    <xf numFmtId="0" fontId="34" fillId="14" borderId="127">
      <alignment horizontal="left" vertical="center" wrapText="1" indent="2"/>
    </xf>
    <xf numFmtId="0" fontId="34" fillId="0" borderId="127">
      <alignment horizontal="left" vertical="center" wrapText="1" indent="2"/>
    </xf>
    <xf numFmtId="0" fontId="100" fillId="86" borderId="120" applyNumberFormat="0" applyAlignment="0" applyProtection="0"/>
    <xf numFmtId="0" fontId="96" fillId="73" borderId="121" applyNumberFormat="0" applyAlignment="0" applyProtection="0"/>
    <xf numFmtId="0" fontId="83" fillId="86" borderId="121" applyNumberFormat="0" applyAlignment="0" applyProtection="0"/>
    <xf numFmtId="0" fontId="81" fillId="86" borderId="120" applyNumberFormat="0" applyAlignment="0" applyProtection="0"/>
    <xf numFmtId="0" fontId="30" fillId="14" borderId="126">
      <alignment horizontal="right" vertical="center"/>
    </xf>
    <xf numFmtId="0" fontId="74" fillId="9" borderId="124">
      <alignment horizontal="right" vertical="center"/>
    </xf>
    <xf numFmtId="4" fontId="30" fillId="9" borderId="124">
      <alignment horizontal="right" vertical="center"/>
    </xf>
    <xf numFmtId="4" fontId="30" fillId="14" borderId="124">
      <alignment horizontal="right" vertical="center"/>
    </xf>
    <xf numFmtId="49" fontId="34" fillId="0" borderId="125" applyNumberFormat="0" applyFont="0" applyFill="0" applyBorder="0" applyProtection="0">
      <alignment horizontal="left" vertical="center" indent="5"/>
    </xf>
    <xf numFmtId="4" fontId="34" fillId="0" borderId="124" applyFill="0" applyBorder="0" applyProtection="0">
      <alignment horizontal="right" vertical="center"/>
    </xf>
    <xf numFmtId="4" fontId="30" fillId="9" borderId="124">
      <alignment horizontal="right" vertical="center"/>
    </xf>
    <xf numFmtId="0" fontId="96" fillId="73" borderId="121" applyNumberFormat="0" applyAlignment="0" applyProtection="0"/>
    <xf numFmtId="0" fontId="87" fillId="73" borderId="121" applyNumberFormat="0" applyAlignment="0" applyProtection="0"/>
    <xf numFmtId="0" fontId="83" fillId="86" borderId="121" applyNumberFormat="0" applyAlignment="0" applyProtection="0"/>
    <xf numFmtId="0" fontId="34" fillId="14" borderId="127">
      <alignment horizontal="left" vertical="center" wrapText="1" indent="2"/>
    </xf>
    <xf numFmtId="0" fontId="34" fillId="0" borderId="127">
      <alignment horizontal="left" vertical="center" wrapText="1" indent="2"/>
    </xf>
    <xf numFmtId="0" fontId="34" fillId="14" borderId="127">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48" borderId="0" applyNumberFormat="0" applyBorder="0" applyAlignment="0" applyProtection="0"/>
    <xf numFmtId="0" fontId="1"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60" borderId="0" applyNumberFormat="0" applyBorder="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 fillId="47" borderId="0" applyNumberFormat="0" applyBorder="0" applyAlignment="0" applyProtection="0"/>
    <xf numFmtId="0" fontId="1" fillId="48" borderId="0" applyNumberFormat="0" applyBorder="0" applyAlignment="0" applyProtection="0"/>
    <xf numFmtId="0" fontId="72"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3"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72" fillId="58"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1"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1" fillId="47" borderId="0" applyNumberFormat="0" applyBorder="0" applyAlignment="0" applyProtection="0"/>
    <xf numFmtId="0" fontId="1"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1" fillId="47" borderId="0" applyNumberFormat="0" applyBorder="0" applyAlignment="0" applyProtection="0"/>
    <xf numFmtId="0" fontId="1" fillId="47" borderId="0" applyNumberFormat="0" applyBorder="0" applyAlignment="0" applyProtection="0"/>
    <xf numFmtId="0" fontId="71" fillId="0" borderId="0" applyNumberFormat="0" applyFill="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1" fillId="50" borderId="0" applyNumberFormat="0" applyBorder="0" applyAlignment="0" applyProtection="0"/>
    <xf numFmtId="0" fontId="1" fillId="62" borderId="0" applyNumberFormat="0" applyBorder="0" applyAlignment="0" applyProtection="0"/>
    <xf numFmtId="0" fontId="69" fillId="46" borderId="56" applyNumberFormat="0" applyAlignment="0" applyProtection="0"/>
    <xf numFmtId="0" fontId="1" fillId="62" borderId="0" applyNumberFormat="0" applyBorder="0" applyAlignment="0" applyProtection="0"/>
    <xf numFmtId="0" fontId="1" fillId="48" borderId="0" applyNumberFormat="0" applyBorder="0" applyAlignment="0" applyProtection="0"/>
    <xf numFmtId="0" fontId="1" fillId="51" borderId="0" applyNumberFormat="0" applyBorder="0" applyAlignment="0" applyProtection="0"/>
    <xf numFmtId="0" fontId="1" fillId="50" borderId="0" applyNumberFormat="0" applyBorder="0" applyAlignment="0" applyProtection="0"/>
    <xf numFmtId="0" fontId="72" fillId="55" borderId="0" applyNumberFormat="0" applyBorder="0" applyAlignment="0" applyProtection="0"/>
    <xf numFmtId="0" fontId="1" fillId="56" borderId="0" applyNumberFormat="0" applyBorder="0" applyAlignment="0" applyProtection="0"/>
    <xf numFmtId="0" fontId="1" fillId="59"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72" fillId="61" borderId="0" applyNumberFormat="0" applyBorder="0" applyAlignment="0" applyProtection="0"/>
    <xf numFmtId="0" fontId="1"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1" fillId="59" borderId="0" applyNumberFormat="0" applyBorder="0" applyAlignment="0" applyProtection="0"/>
    <xf numFmtId="0" fontId="70" fillId="0" borderId="0" applyNumberFormat="0" applyFill="0" applyBorder="0" applyAlignment="0" applyProtection="0"/>
    <xf numFmtId="0" fontId="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1" fillId="62" borderId="0" applyNumberFormat="0" applyBorder="0" applyAlignment="0" applyProtection="0"/>
    <xf numFmtId="0" fontId="1" fillId="53" borderId="0" applyNumberFormat="0" applyBorder="0" applyAlignment="0" applyProtection="0"/>
    <xf numFmtId="0" fontId="1" fillId="51" borderId="0" applyNumberFormat="0" applyBorder="0" applyAlignment="0" applyProtection="0"/>
    <xf numFmtId="0" fontId="1"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1" fillId="57" borderId="0" applyNumberFormat="0" applyBorder="0" applyAlignment="0" applyProtection="0"/>
    <xf numFmtId="0" fontId="1" fillId="59" borderId="0" applyNumberFormat="0" applyBorder="0" applyAlignment="0" applyProtection="0"/>
    <xf numFmtId="0" fontId="1" fillId="60"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72" fillId="55" borderId="0" applyNumberFormat="0" applyBorder="0" applyAlignment="0" applyProtection="0"/>
    <xf numFmtId="0" fontId="1"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1" fillId="59" borderId="0" applyNumberFormat="0" applyBorder="0" applyAlignment="0" applyProtection="0"/>
    <xf numFmtId="0" fontId="72" fillId="64"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1" fillId="50" borderId="0" applyNumberFormat="0" applyBorder="0" applyAlignment="0" applyProtection="0"/>
    <xf numFmtId="0" fontId="13" fillId="0" borderId="58" applyNumberFormat="0" applyFill="0" applyAlignment="0" applyProtection="0"/>
    <xf numFmtId="0" fontId="1" fillId="63" borderId="0" applyNumberFormat="0" applyBorder="0" applyAlignment="0" applyProtection="0"/>
    <xf numFmtId="0" fontId="72" fillId="58" borderId="0" applyNumberFormat="0" applyBorder="0" applyAlignment="0" applyProtection="0"/>
    <xf numFmtId="0" fontId="1" fillId="54" borderId="0" applyNumberFormat="0" applyBorder="0" applyAlignment="0" applyProtection="0"/>
    <xf numFmtId="0" fontId="1" fillId="63" borderId="0" applyNumberFormat="0" applyBorder="0" applyAlignment="0" applyProtection="0"/>
    <xf numFmtId="0" fontId="72" fillId="52" borderId="0" applyNumberFormat="0" applyBorder="0" applyAlignment="0" applyProtection="0"/>
    <xf numFmtId="0" fontId="1" fillId="50"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1" fillId="51" borderId="0" applyNumberFormat="0" applyBorder="0" applyAlignment="0" applyProtection="0"/>
    <xf numFmtId="0" fontId="72" fillId="52" borderId="0" applyNumberFormat="0" applyBorder="0" applyAlignment="0" applyProtection="0"/>
    <xf numFmtId="0" fontId="1" fillId="59" borderId="0" applyNumberFormat="0" applyBorder="0" applyAlignment="0" applyProtection="0"/>
    <xf numFmtId="0" fontId="1"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1" fillId="48" borderId="0" applyNumberFormat="0" applyBorder="0" applyAlignment="0" applyProtection="0"/>
    <xf numFmtId="0" fontId="72" fillId="55"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1" fillId="54" borderId="0" applyNumberFormat="0" applyBorder="0" applyAlignment="0" applyProtection="0"/>
    <xf numFmtId="0" fontId="13" fillId="0" borderId="58" applyNumberFormat="0" applyFill="0" applyAlignment="0" applyProtection="0"/>
    <xf numFmtId="0" fontId="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1" fillId="63" borderId="0" applyNumberFormat="0" applyBorder="0" applyAlignment="0" applyProtection="0"/>
    <xf numFmtId="0" fontId="72" fillId="64" borderId="0" applyNumberFormat="0" applyBorder="0" applyAlignment="0" applyProtection="0"/>
    <xf numFmtId="0" fontId="1" fillId="62" borderId="0" applyNumberFormat="0" applyBorder="0" applyAlignment="0" applyProtection="0"/>
    <xf numFmtId="0" fontId="1" fillId="57" borderId="0" applyNumberFormat="0" applyBorder="0" applyAlignment="0" applyProtection="0"/>
    <xf numFmtId="0" fontId="1" fillId="63" borderId="0" applyNumberFormat="0" applyBorder="0" applyAlignment="0" applyProtection="0"/>
    <xf numFmtId="0" fontId="1" fillId="62"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3" borderId="0" applyNumberFormat="0" applyBorder="0" applyAlignment="0" applyProtection="0"/>
    <xf numFmtId="0" fontId="1" fillId="51" borderId="0" applyNumberFormat="0" applyBorder="0" applyAlignment="0" applyProtection="0"/>
    <xf numFmtId="0" fontId="1" fillId="56" borderId="0" applyNumberFormat="0" applyBorder="0" applyAlignment="0" applyProtection="0"/>
    <xf numFmtId="0" fontId="72" fillId="61" borderId="0" applyNumberFormat="0" applyBorder="0" applyAlignment="0" applyProtection="0"/>
    <xf numFmtId="0" fontId="1" fillId="48" borderId="0" applyNumberFormat="0" applyBorder="0" applyAlignment="0" applyProtection="0"/>
    <xf numFmtId="0" fontId="72" fillId="58" borderId="0" applyNumberFormat="0" applyBorder="0" applyAlignment="0" applyProtection="0"/>
    <xf numFmtId="0" fontId="1" fillId="57" borderId="0" applyNumberFormat="0" applyBorder="0" applyAlignment="0" applyProtection="0"/>
    <xf numFmtId="0" fontId="1" fillId="47" borderId="0" applyNumberFormat="0" applyBorder="0" applyAlignment="0" applyProtection="0"/>
    <xf numFmtId="0" fontId="1"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1" fillId="59" borderId="0" applyNumberFormat="0" applyBorder="0" applyAlignment="0" applyProtection="0"/>
    <xf numFmtId="0" fontId="1" fillId="56" borderId="0" applyNumberFormat="0" applyBorder="0" applyAlignment="0" applyProtection="0"/>
    <xf numFmtId="0" fontId="1" fillId="54" borderId="0" applyNumberFormat="0" applyBorder="0" applyAlignment="0" applyProtection="0"/>
    <xf numFmtId="0" fontId="1" fillId="48" borderId="0" applyNumberFormat="0" applyBorder="0" applyAlignment="0" applyProtection="0"/>
    <xf numFmtId="0" fontId="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 fillId="60" borderId="0" applyNumberFormat="0" applyBorder="0" applyAlignment="0" applyProtection="0"/>
    <xf numFmtId="0" fontId="1" fillId="56" borderId="0" applyNumberFormat="0" applyBorder="0" applyAlignment="0" applyProtection="0"/>
    <xf numFmtId="0" fontId="70" fillId="0" borderId="0" applyNumberFormat="0" applyFill="0" applyBorder="0" applyAlignment="0" applyProtection="0"/>
    <xf numFmtId="0" fontId="1" fillId="57" borderId="0" applyNumberFormat="0" applyBorder="0" applyAlignment="0" applyProtection="0"/>
    <xf numFmtId="0" fontId="1" fillId="62" borderId="0" applyNumberFormat="0" applyBorder="0" applyAlignment="0" applyProtection="0"/>
    <xf numFmtId="0" fontId="1" fillId="54" borderId="0" applyNumberFormat="0" applyBorder="0" applyAlignment="0" applyProtection="0"/>
    <xf numFmtId="0" fontId="69" fillId="46" borderId="56" applyNumberFormat="0" applyAlignment="0" applyProtection="0"/>
    <xf numFmtId="0" fontId="1" fillId="51" borderId="0" applyNumberFormat="0" applyBorder="0" applyAlignment="0" applyProtection="0"/>
    <xf numFmtId="0" fontId="72"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0" fontId="15" fillId="0" borderId="0" xfId="0" applyFont="1" applyAlignment="1">
      <alignment wrapText="1"/>
    </xf>
    <xf numFmtId="1" fontId="0" fillId="0" borderId="0" xfId="0" applyNumberFormat="1" applyAlignment="1">
      <alignment wrapText="1"/>
    </xf>
    <xf numFmtId="49" fontId="14" fillId="0" borderId="0" xfId="0" applyNumberFormat="1" applyFon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49" fontId="15" fillId="0" borderId="0" xfId="0" applyNumberFormat="1" applyFon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0" fontId="15" fillId="0" borderId="54" xfId="0" applyFont="1" applyBorder="1"/>
    <xf numFmtId="0" fontId="0" fillId="0" borderId="54" xfId="0" applyBorder="1" applyAlignment="1">
      <alignment horizontal="left" wrapText="1"/>
    </xf>
    <xf numFmtId="0" fontId="20" fillId="44" borderId="0" xfId="0" applyFont="1" applyFill="1" applyAlignment="1">
      <alignment wrapText="1"/>
    </xf>
    <xf numFmtId="0" fontId="20" fillId="44" borderId="0" xfId="0" applyFont="1" applyFill="1" applyAlignment="1">
      <alignment horizontal="left" wrapText="1"/>
    </xf>
    <xf numFmtId="0" fontId="20" fillId="45" borderId="0" xfId="0" applyFont="1" applyFill="1" applyAlignment="1">
      <alignment wrapText="1"/>
    </xf>
    <xf numFmtId="0" fontId="20" fillId="45" borderId="54" xfId="0" applyFont="1" applyFill="1" applyBorder="1" applyAlignment="1">
      <alignment horizontal="left" wrapText="1"/>
    </xf>
    <xf numFmtId="9" fontId="15" fillId="0" borderId="0" xfId="1" applyFont="1" applyAlignment="1"/>
    <xf numFmtId="0" fontId="15" fillId="0" borderId="55" xfId="0" applyFont="1" applyBorder="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20" fillId="44" borderId="0" xfId="0" applyFont="1" applyFill="1"/>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0" fontId="20" fillId="45" borderId="55" xfId="0" applyFont="1" applyFill="1" applyBorder="1" applyAlignment="1">
      <alignment wrapText="1"/>
    </xf>
    <xf numFmtId="0" fontId="0" fillId="0" borderId="55" xfId="0" applyBorder="1" applyAlignment="1">
      <alignment wrapText="1"/>
    </xf>
    <xf numFmtId="0" fontId="20" fillId="44" borderId="55" xfId="0" applyFont="1" applyFill="1" applyBorder="1" applyAlignment="1">
      <alignment wrapText="1"/>
    </xf>
    <xf numFmtId="49" fontId="0" fillId="0" borderId="55" xfId="0" applyNumberFormat="1" applyBorder="1" applyAlignment="1">
      <alignment wrapText="1"/>
    </xf>
    <xf numFmtId="49" fontId="14" fillId="0" borderId="55" xfId="0" applyNumberFormat="1" applyFont="1" applyBorder="1" applyAlignment="1">
      <alignment wrapText="1"/>
    </xf>
    <xf numFmtId="0" fontId="15" fillId="0" borderId="55" xfId="0" applyFont="1" applyBorder="1" applyAlignment="1">
      <alignment wrapText="1"/>
    </xf>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9" fontId="15" fillId="0" borderId="0" xfId="0" applyNumberFormat="1" applyFont="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9" fontId="15"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5" fillId="20" borderId="0" xfId="0" applyFont="1" applyFill="1"/>
    <xf numFmtId="49" fontId="0" fillId="20" borderId="55" xfId="0" applyNumberFormat="1" applyFill="1" applyBorder="1"/>
    <xf numFmtId="0" fontId="0" fillId="102" borderId="0" xfId="0" applyFill="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15774">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555" hidden="1" xr:uid="{1DD33555-B2E4-4D4D-89E5-CBEE89A1A219}"/>
    <cellStyle name="20 % - Akzent1" xfId="4407" hidden="1" xr:uid="{7592CC5B-837C-4CB9-BC41-212954E17086}"/>
    <cellStyle name="20 % - Akzent1" xfId="4611" hidden="1" xr:uid="{6B468E9E-6B4B-4D20-9C6D-F4F7803E318D}"/>
    <cellStyle name="20 % - Akzent1" xfId="4532" hidden="1" xr:uid="{C6CF185B-5461-4F7E-85ED-7DA25FD5F9C8}"/>
    <cellStyle name="20 % - Akzent1" xfId="4467" hidden="1" xr:uid="{C90885B0-3690-4490-9202-0B9AB3AF6126}"/>
    <cellStyle name="20 % - Akzent1" xfId="4509" hidden="1" xr:uid="{B44A4590-FC48-46FA-8D0D-E1FE99B90652}"/>
    <cellStyle name="20 % - Akzent1" xfId="4502" hidden="1" xr:uid="{205CBD68-95F8-4DCF-BFFE-AC99FAE89BF4}"/>
    <cellStyle name="20 % - Akzent1" xfId="5303" hidden="1" xr:uid="{ABD62ECC-6E41-49CA-A0A2-E50F894EC103}"/>
    <cellStyle name="20 % - Akzent1" xfId="5748" hidden="1" xr:uid="{96BA312F-B876-45A3-AB0A-525D0ACBDC55}"/>
    <cellStyle name="20 % - Akzent1" xfId="5943" hidden="1" xr:uid="{78FAD808-6E99-43D4-8768-E968CB87C728}"/>
    <cellStyle name="20 % - Akzent1" xfId="6139" hidden="1" xr:uid="{F2321525-8F89-43F3-B36C-4FF956062A30}"/>
    <cellStyle name="20 % - Akzent1" xfId="6061" hidden="1" xr:uid="{3741BE05-DEBC-432E-87C6-E49CDEDDFC3E}"/>
    <cellStyle name="20 % - Akzent1" xfId="5997" hidden="1" xr:uid="{7073B228-BAEE-4857-A779-4F75AB0EA1AC}"/>
    <cellStyle name="20 % - Akzent1" xfId="6039" hidden="1" xr:uid="{6E78F41E-30FF-43A4-895E-D010C44B5D93}"/>
    <cellStyle name="20 % - Akzent1" xfId="6032" hidden="1" xr:uid="{07A56E4B-B068-4462-82EC-CF059FCF6630}"/>
    <cellStyle name="20 % - Akzent1" xfId="6814" hidden="1" xr:uid="{B2070A62-70E4-4DF6-92FC-765258110050}"/>
    <cellStyle name="20 % - Akzent1" xfId="6883" hidden="1" xr:uid="{A873E549-02AA-4B98-8040-C3DA658414D7}"/>
    <cellStyle name="20 % - Akzent1" xfId="7043" hidden="1" xr:uid="{0C5C0850-1E90-449C-9BD5-8E4E07B6B904}"/>
    <cellStyle name="20 % - Akzent1" xfId="7093" hidden="1" xr:uid="{81F7D78C-095A-49B8-8455-1CBE1830C40B}"/>
    <cellStyle name="20 % - Akzent1" xfId="7076" hidden="1" xr:uid="{61B8DDD7-F411-40F2-9C16-9F83BBBE728A}"/>
    <cellStyle name="20 % - Akzent1" xfId="7067" hidden="1" xr:uid="{29534C15-C243-4197-A83E-C54C31B6C8DF}"/>
    <cellStyle name="20 % - Akzent1" xfId="7074" hidden="1" xr:uid="{F7D515FD-F083-40C2-A24C-02DB2D40D454}"/>
    <cellStyle name="20 % - Akzent1" xfId="7073" hidden="1" xr:uid="{207D4332-DCCB-43AB-A437-A17ABA19EE45}"/>
    <cellStyle name="20 % - Akzent1" xfId="7171" hidden="1" xr:uid="{2C542DB4-F977-44E7-9B78-0715CEB5A589}"/>
    <cellStyle name="20 % - Akzent1" xfId="7207" hidden="1" xr:uid="{DB16F1CE-68C5-4430-8838-23FB4EE9866D}"/>
    <cellStyle name="20 % - Akzent1" xfId="7367" hidden="1" xr:uid="{AD2522D7-303A-481A-B57B-7489C4948F58}"/>
    <cellStyle name="20 % - Akzent1" xfId="7417" hidden="1" xr:uid="{8DE64DCC-5A9C-40AD-9736-01F52B3668BB}"/>
    <cellStyle name="20 % - Akzent1" xfId="7400" hidden="1" xr:uid="{FEF41670-0C74-435D-B1AD-F6F30217E681}"/>
    <cellStyle name="20 % - Akzent1" xfId="7391" hidden="1" xr:uid="{B256DB88-92E0-4279-9A87-43B57DA4D20A}"/>
    <cellStyle name="20 % - Akzent1" xfId="7398" hidden="1" xr:uid="{BA85E0B1-29D2-4A57-BD5C-B6AEBA96BC9B}"/>
    <cellStyle name="20 % - Akzent1" xfId="7397" hidden="1" xr:uid="{EF1C3503-E775-429C-83E2-5BD917864D9D}"/>
    <cellStyle name="20 % - Akzent1" xfId="7495" hidden="1" xr:uid="{B22EE63B-2F42-4E1F-8BBA-0B18044DFEA9}"/>
    <cellStyle name="20 % - Akzent1" xfId="4720" hidden="1" xr:uid="{2FF2DD9C-2041-4BBA-B379-ACB876577C1B}"/>
    <cellStyle name="20 % - Akzent1" xfId="6001" hidden="1" xr:uid="{520826DF-78BE-4991-AEF7-7EE5B94CBAFC}"/>
    <cellStyle name="20 % - Akzent1" xfId="5311" hidden="1" xr:uid="{30ECB142-E42D-426F-9FE9-1FBF64D25A65}"/>
    <cellStyle name="20 % - Akzent1" xfId="6492" hidden="1" xr:uid="{F57133F8-256E-44D5-B782-E3E6602AAF9B}"/>
    <cellStyle name="20 % - Akzent1" xfId="3859" hidden="1" xr:uid="{25A6444E-61FB-47F6-A698-CA590F7A509F}"/>
    <cellStyle name="20 % - Akzent1" xfId="4387" hidden="1" xr:uid="{48771377-2A33-48CF-B1CF-BF173DEA5CBF}"/>
    <cellStyle name="20 % - Akzent1" xfId="5389" hidden="1" xr:uid="{EE1B2754-2500-4522-9CA6-973097DA04D2}"/>
    <cellStyle name="20 % - Akzent1" xfId="6100" hidden="1" xr:uid="{5D52FA16-E28C-42F7-99A6-36226362FFA3}"/>
    <cellStyle name="20 % - Akzent1" xfId="6605" hidden="1" xr:uid="{38376BAA-BF3D-4D11-BFC2-1FAEC38F8502}"/>
    <cellStyle name="20 % - Akzent1" xfId="4205" hidden="1" xr:uid="{8AD495A6-E8C7-4038-B11F-493B0F06C973}"/>
    <cellStyle name="20 % - Akzent1" xfId="3754" hidden="1" xr:uid="{E9B441D0-5899-46C9-B77A-1B18290A4ED7}"/>
    <cellStyle name="20 % - Akzent1" xfId="3606" hidden="1" xr:uid="{BDDB09C5-54EA-4F78-B7D6-F1DEE85C7E46}"/>
    <cellStyle name="20 % - Akzent1" xfId="4102" hidden="1" xr:uid="{31B29A76-31BA-44C7-A07C-932F1B338679}"/>
    <cellStyle name="20 % - Akzent1" xfId="3725" hidden="1" xr:uid="{33D3C260-7F54-470F-B8DB-55630F0054C8}"/>
    <cellStyle name="20 % - Akzent1" xfId="3858" hidden="1" xr:uid="{CF848522-0C8F-4940-94A4-1044F62BF068}"/>
    <cellStyle name="20 % - Akzent1" xfId="8114" hidden="1" xr:uid="{2F5740A5-8C7C-43A1-B391-CE309F160E77}"/>
    <cellStyle name="20 % - Akzent1" xfId="8183" hidden="1" xr:uid="{FF946A76-EF9D-4A01-B329-55719C34274E}"/>
    <cellStyle name="20 % - Akzent1" xfId="8309" hidden="1" xr:uid="{2794F8ED-4E3E-4043-A136-4B802D654402}"/>
    <cellStyle name="20 % - Akzent1" xfId="8359" hidden="1" xr:uid="{166302FA-B848-4F42-B0E8-1B81B0354918}"/>
    <cellStyle name="20 % - Akzent1" xfId="8342" hidden="1" xr:uid="{46D496C0-6FC1-494F-B4B1-F0C39C595225}"/>
    <cellStyle name="20 % - Akzent1" xfId="8333" hidden="1" xr:uid="{3103A401-71AA-45D4-AE00-B15D47ACD2E6}"/>
    <cellStyle name="20 % - Akzent1" xfId="8340" hidden="1" xr:uid="{8112B2B1-C66A-480C-A510-8D85C9004B0B}"/>
    <cellStyle name="20 % - Akzent1" xfId="8339" hidden="1" xr:uid="{880F0CBB-6A08-4CB2-8423-389D5116E067}"/>
    <cellStyle name="20 % - Akzent1" xfId="8437" hidden="1" xr:uid="{5B88CCC5-41D5-4DF4-9732-20AA4279ECEF}"/>
    <cellStyle name="20 % - Akzent1" xfId="8473" hidden="1" xr:uid="{6CD6A194-F704-49CF-8238-82A21884949B}"/>
    <cellStyle name="20 % - Akzent1" xfId="8598" hidden="1" xr:uid="{370CE8D0-F8FA-4F33-806E-17D5FA1C3791}"/>
    <cellStyle name="20 % - Akzent1" xfId="8648" hidden="1" xr:uid="{88280815-9162-4CB5-9567-7F0C7D1BC248}"/>
    <cellStyle name="20 % - Akzent1" xfId="8631" hidden="1" xr:uid="{8848797A-7051-48B6-995D-9B82B47BA6FA}"/>
    <cellStyle name="20 % - Akzent1" xfId="8622" hidden="1" xr:uid="{54AEE7B0-A68C-4B40-AB83-F8AAED767478}"/>
    <cellStyle name="20 % - Akzent1" xfId="8629" hidden="1" xr:uid="{C601E6F1-EDE3-4A52-B636-94C830F4A13B}"/>
    <cellStyle name="20 % - Akzent1" xfId="8628" hidden="1" xr:uid="{0F4BE383-EA91-4D9D-BD82-2029D43C0B78}"/>
    <cellStyle name="20 % - Akzent1" xfId="8726" hidden="1" xr:uid="{50872A9D-1BC1-4C03-8BDD-29090220B5BC}"/>
    <cellStyle name="20 % - Akzent1" xfId="8240" hidden="1" xr:uid="{A77F8A12-8EBB-48FE-B3F3-4B6D4792783D}"/>
    <cellStyle name="20 % - Akzent1" xfId="8811" hidden="1" xr:uid="{9EEB77E1-C1C9-4B35-93CA-C33A30367736}"/>
    <cellStyle name="20 % - Akzent1" xfId="9020" hidden="1" xr:uid="{409436FC-5B7F-4D33-9A4B-7781E6A12E5D}"/>
    <cellStyle name="20 % - Akzent1" xfId="8940" hidden="1" xr:uid="{957FD683-80B5-4722-8498-44A54C6ED536}"/>
    <cellStyle name="20 % - Akzent1" xfId="8872" hidden="1" xr:uid="{174BDB51-724A-4617-A123-8C24D2B1009F}"/>
    <cellStyle name="20 % - Akzent1" xfId="8916" hidden="1" xr:uid="{2E63D904-D3AD-401B-841A-0503D8EEAB6C}"/>
    <cellStyle name="20 % - Akzent1" xfId="8909" hidden="1" xr:uid="{7AE394A2-286B-45E9-BB3C-D65E13736845}"/>
    <cellStyle name="20 % - Akzent1" xfId="9734" hidden="1" xr:uid="{84B67FFB-5EDC-41EF-AFA7-3CE575FF2A9F}"/>
    <cellStyle name="20 % - Akzent1" xfId="10193" hidden="1" xr:uid="{4DC290EB-77A7-46CB-ACF4-68A13A09C3D1}"/>
    <cellStyle name="20 % - Akzent1" xfId="10281" hidden="1" xr:uid="{897C6A2A-042E-44CF-B3E6-06A32C6766FB}"/>
    <cellStyle name="20 % - Akzent1" xfId="10480" hidden="1" xr:uid="{36A30E3C-5A34-4B9C-9E04-29E282276201}"/>
    <cellStyle name="20 % - Akzent1" xfId="10400" hidden="1" xr:uid="{D02BB19E-A4DD-4A40-B612-01F4A2639AEF}"/>
    <cellStyle name="20 % - Akzent1" xfId="10335" hidden="1" xr:uid="{5F7C6877-ED0D-41CE-AC19-3F4F54B5C302}"/>
    <cellStyle name="20 % - Akzent1" xfId="10378" hidden="1" xr:uid="{8686348C-4DCF-45CC-9A5A-6654B24EF3BA}"/>
    <cellStyle name="20 % - Akzent1" xfId="10371" hidden="1" xr:uid="{53714757-BF1D-46B4-855E-5C5591C01FA4}"/>
    <cellStyle name="20 % - Akzent1" xfId="11170" hidden="1" xr:uid="{C951ED09-E53E-4ECB-BEF3-53A655905364}"/>
    <cellStyle name="20 % - Akzent1" xfId="11237" hidden="1" xr:uid="{BCA2B433-E938-45B1-8784-2145D56640CE}"/>
    <cellStyle name="20 % - Akzent1" xfId="11299" hidden="1" xr:uid="{95D370C1-09F5-4E7E-87A4-E7406A85B51E}"/>
    <cellStyle name="20 % - Akzent1" xfId="11349" hidden="1" xr:uid="{DAC9C8E6-1DFF-4FD7-A982-5A7CB4463D28}"/>
    <cellStyle name="20 % - Akzent1" xfId="11332" hidden="1" xr:uid="{33F7EAFE-8DDC-4A81-8A98-988DA70A29E5}"/>
    <cellStyle name="20 % - Akzent1" xfId="11323" hidden="1" xr:uid="{DA40B014-3681-4618-906E-367EB132517D}"/>
    <cellStyle name="20 % - Akzent1" xfId="11330" hidden="1" xr:uid="{A7350A7E-8291-47A1-A543-6A4BF2D50131}"/>
    <cellStyle name="20 % - Akzent1" xfId="11329" hidden="1" xr:uid="{228F6934-C9BF-4499-AC9B-980231F4DC91}"/>
    <cellStyle name="20 % - Akzent1" xfId="11427" hidden="1" xr:uid="{944CE642-242E-4678-917B-3021B7A6B5A5}"/>
    <cellStyle name="20 % - Akzent1" xfId="11461" hidden="1" xr:uid="{B27735E6-D2C7-4AB5-810D-FB3E5AAE840A}"/>
    <cellStyle name="20 % - Akzent1" xfId="11522" hidden="1" xr:uid="{88557B23-5432-41D0-8050-193AB5FF632D}"/>
    <cellStyle name="20 % - Akzent1" xfId="11572" hidden="1" xr:uid="{36A59CE2-9EE2-4C7B-933C-D320D01FC05A}"/>
    <cellStyle name="20 % - Akzent1" xfId="11555" hidden="1" xr:uid="{F4EC7AA3-BB6F-4F75-9195-230AE2DCFF04}"/>
    <cellStyle name="20 % - Akzent1" xfId="11546" hidden="1" xr:uid="{9229D649-F3D1-4403-9A7E-564EB3B3D0ED}"/>
    <cellStyle name="20 % - Akzent1" xfId="11553" hidden="1" xr:uid="{3D07652B-333A-45F0-931F-D3A79D4B80F7}"/>
    <cellStyle name="20 % - Akzent1" xfId="11552" hidden="1" xr:uid="{F78E8CB0-A04A-4787-9531-04026132DEB8}"/>
    <cellStyle name="20 % - Akzent1" xfId="11650" hidden="1" xr:uid="{459A8B32-980F-4770-919C-8C961B76D4C4}"/>
    <cellStyle name="20 % - Akzent1" xfId="11268" hidden="1" xr:uid="{C2D4F05F-0EC9-497D-AB30-B4664F7FE4F1}"/>
    <cellStyle name="20 % - Akzent1" xfId="11733" hidden="1" xr:uid="{1D3F7EBA-EDB6-4473-980E-2DF7A152E703}"/>
    <cellStyle name="20 % - Akzent1" xfId="11942" hidden="1" xr:uid="{F8423DCF-B346-43A9-B801-B98D87BD6C08}"/>
    <cellStyle name="20 % - Akzent1" xfId="11862" hidden="1" xr:uid="{5F74F251-E02B-4A8D-93F1-ED0E61146443}"/>
    <cellStyle name="20 % - Akzent1" xfId="11794" hidden="1" xr:uid="{8FD2BBF1-97A4-4403-B92F-4741C90F21F4}"/>
    <cellStyle name="20 % - Akzent1" xfId="11838" hidden="1" xr:uid="{38A1EF79-E957-4E0F-AF05-8A030DBD0320}"/>
    <cellStyle name="20 % - Akzent1" xfId="11831" hidden="1" xr:uid="{B99B0727-3E73-4F14-BD1A-ABBC660B38EB}"/>
    <cellStyle name="20 % - Akzent1" xfId="12656" hidden="1" xr:uid="{5B981F87-06C9-4423-9F36-4BDBAE6AEADC}"/>
    <cellStyle name="20 % - Akzent1" xfId="13111" hidden="1" xr:uid="{FE579171-CBCA-42D0-B2C5-3EB07A92214B}"/>
    <cellStyle name="20 % - Akzent1" xfId="13163" hidden="1" xr:uid="{B797AFF8-676D-49E5-B737-4C4EF43D5D9F}"/>
    <cellStyle name="20 % - Akzent1" xfId="13362" hidden="1" xr:uid="{086FCBB0-43DE-4F37-B010-71FAF47207AD}"/>
    <cellStyle name="20 % - Akzent1" xfId="13282" hidden="1" xr:uid="{8D95F784-3F89-4730-869E-00901E5C3D14}"/>
    <cellStyle name="20 % - Akzent1" xfId="13217" hidden="1" xr:uid="{884B97DB-18C1-40B0-AEFE-AA1309BC0F95}"/>
    <cellStyle name="20 % - Akzent1" xfId="13260" hidden="1" xr:uid="{A2D7593B-99EC-4984-B651-CCEA408B4E0F}"/>
    <cellStyle name="20 % - Akzent1" xfId="13253" hidden="1" xr:uid="{DA93BFC7-1A0E-4211-9432-1EF6D607BEB9}"/>
    <cellStyle name="20 % - Akzent1" xfId="14052" hidden="1" xr:uid="{481D1E77-74CB-4C69-A6E2-66887D765116}"/>
    <cellStyle name="20 % - Akzent1" xfId="14117" hidden="1" xr:uid="{5B87B55A-B083-493C-AF4D-94DAA48483F9}"/>
    <cellStyle name="20 % - Akzent1" xfId="14141" hidden="1" xr:uid="{BB076CDD-B468-4502-92B5-1582326672E1}"/>
    <cellStyle name="20 % - Akzent1" xfId="14191" hidden="1" xr:uid="{4D4266D9-746C-4DC6-8FA4-8A276FD7F2AB}"/>
    <cellStyle name="20 % - Akzent1" xfId="14174" hidden="1" xr:uid="{A5E4EEA2-8BD9-418D-9F56-273DA8E0575F}"/>
    <cellStyle name="20 % - Akzent1" xfId="14165" hidden="1" xr:uid="{663E2ABB-F713-41C6-9933-F753F7B42D59}"/>
    <cellStyle name="20 % - Akzent1" xfId="14172" hidden="1" xr:uid="{9E4B9B71-6AB9-4FD9-9761-917023427801}"/>
    <cellStyle name="20 % - Akzent1" xfId="14171" hidden="1" xr:uid="{97A70511-8754-4FB2-AB80-B926D6B5F8E9}"/>
    <cellStyle name="20 % - Akzent1" xfId="14269" hidden="1" xr:uid="{AC09C468-F30C-4508-94BA-0B1807E4B714}"/>
    <cellStyle name="20 % - Akzent1" xfId="14301" hidden="1" xr:uid="{F028986A-701E-468E-88C4-95A1ADE31BEE}"/>
    <cellStyle name="20 % - Akzent1" xfId="14325" hidden="1" xr:uid="{8A938D52-B666-498D-8A9C-642781AD56F4}"/>
    <cellStyle name="20 % - Akzent1" xfId="14375" hidden="1" xr:uid="{62FBEBE6-70E9-4DD8-A69B-85314C06A016}"/>
    <cellStyle name="20 % - Akzent1" xfId="14358" hidden="1" xr:uid="{D8C044AF-C88B-490A-A294-CF2E62791BDA}"/>
    <cellStyle name="20 % - Akzent1" xfId="14349" hidden="1" xr:uid="{F8544CF9-B893-41A7-89A8-33247B41EB16}"/>
    <cellStyle name="20 % - Akzent1" xfId="14356" hidden="1" xr:uid="{66983305-E0A8-427B-888C-53A719FBBCB6}"/>
    <cellStyle name="20 % - Akzent1" xfId="14355" hidden="1" xr:uid="{296F1B6B-95DB-4BC7-A353-588E9ED7BCB0}"/>
    <cellStyle name="20 % - Akzent1" xfId="14453" hidden="1" xr:uid="{6D8E5D53-C5D3-4B6E-BF28-C02FD8741EC2}"/>
    <cellStyle name="20 % - Akzent1" xfId="14489" hidden="1" xr:uid="{1FFDFDD6-FF05-4549-97E4-8D9EC71A987E}"/>
    <cellStyle name="20 % - Akzent1" xfId="14649" hidden="1" xr:uid="{55B87107-7EB7-4E0C-8E07-10A5C8975163}"/>
    <cellStyle name="20 % - Akzent1" xfId="14699" hidden="1" xr:uid="{0EDE95F6-DEEA-4DD1-B32C-EFC5E3F315F7}"/>
    <cellStyle name="20 % - Akzent1" xfId="14682" hidden="1" xr:uid="{3FB6F7EF-5CBD-42A4-99FC-5421BF8761EF}"/>
    <cellStyle name="20 % - Akzent1" xfId="14673" hidden="1" xr:uid="{1F183C4F-AAE3-4587-8BF8-8366EBBB29DD}"/>
    <cellStyle name="20 % - Akzent1" xfId="14680" hidden="1" xr:uid="{9B75F392-760E-4603-B9AE-7D646D37CD6A}"/>
    <cellStyle name="20 % - Akzent1" xfId="14679" hidden="1" xr:uid="{EFC2D681-CC4D-42FC-AD47-B38CFA1E63AF}"/>
    <cellStyle name="20 % - Akzent1" xfId="14777" hidden="1" xr:uid="{73A066E5-E195-49E9-980A-0B97010E9D70}"/>
    <cellStyle name="20 % - Akzent1" xfId="14813" hidden="1" xr:uid="{4554F746-B21E-4C38-9840-CEEBBF0C2777}"/>
    <cellStyle name="20 % - Akzent1" xfId="14973" hidden="1" xr:uid="{46994404-8A17-455D-9EE4-4E29087492A1}"/>
    <cellStyle name="20 % - Akzent1" xfId="15023" hidden="1" xr:uid="{41113EFD-F05A-4AAE-9743-5521A84353F1}"/>
    <cellStyle name="20 % - Akzent1" xfId="15006" hidden="1" xr:uid="{68C60BB7-380E-4F86-A92D-24CDDA40C2E4}"/>
    <cellStyle name="20 % - Akzent1" xfId="14997" hidden="1" xr:uid="{91402A4C-DB87-4A9D-A578-6616F8A09191}"/>
    <cellStyle name="20 % - Akzent1" xfId="15004" hidden="1" xr:uid="{8B8A8D53-B779-42C1-9022-88C2973D26EE}"/>
    <cellStyle name="20 % - Akzent1" xfId="15003" hidden="1" xr:uid="{4E84DC55-F785-4033-A1CB-221BA9C3B4DB}"/>
    <cellStyle name="20 % - Akzent1" xfId="15101" hidden="1" xr:uid="{00EF6875-B936-45BB-B243-39E4DDDCE1A0}"/>
    <cellStyle name="20 % - Akzent1" xfId="15137" hidden="1" xr:uid="{7DD40D6C-CDB6-48A7-BD65-E51367C94A58}"/>
    <cellStyle name="20 % - Akzent1" xfId="15297" hidden="1" xr:uid="{459CC298-8801-4474-B1F3-387A292CA8A1}"/>
    <cellStyle name="20 % - Akzent1" xfId="15347" hidden="1" xr:uid="{B8462C13-65A4-4A93-BA30-76D402EE8290}"/>
    <cellStyle name="20 % - Akzent1" xfId="15330" hidden="1" xr:uid="{7FA8D29B-EB7B-41D0-9CF3-7FAB8402C729}"/>
    <cellStyle name="20 % - Akzent1" xfId="15321" hidden="1" xr:uid="{0D366543-6963-4652-8634-E8D081CD9170}"/>
    <cellStyle name="20 % - Akzent1" xfId="15328" hidden="1" xr:uid="{6E947971-0386-4E7D-922E-0BDC0107FE77}"/>
    <cellStyle name="20 % - Akzent1" xfId="15327" hidden="1" xr:uid="{93E3586C-76E3-4572-A906-DA764AB5188B}"/>
    <cellStyle name="20 % - Akzent1" xfId="15425" hidden="1" xr:uid="{08496957-D374-4548-AD5F-F7B393FA95D9}"/>
    <cellStyle name="20 % - Akzent1" xfId="15461" hidden="1" xr:uid="{BCBF6E34-2AF4-4E3F-97FD-93F34438451D}"/>
    <cellStyle name="20 % - Akzent1" xfId="15621" hidden="1" xr:uid="{F3744F4F-5605-482D-89D5-AED1BE0DBDFE}"/>
    <cellStyle name="20 % - Akzent1" xfId="15671" hidden="1" xr:uid="{529EE17D-AD65-494C-AA1F-72A14E81A44F}"/>
    <cellStyle name="20 % - Akzent1" xfId="15654" hidden="1" xr:uid="{B3FB15C3-5597-4B1D-9E62-5197E7446523}"/>
    <cellStyle name="20 % - Akzent1" xfId="15645" hidden="1" xr:uid="{987908B1-D8FD-463F-AC3A-F5ABE694B826}"/>
    <cellStyle name="20 % - Akzent1" xfId="15652" hidden="1" xr:uid="{BF8BC8C0-FFCA-445F-B80D-83BF96D80057}"/>
    <cellStyle name="20 % - Akzent1" xfId="15651" hidden="1" xr:uid="{18CC72E2-9C13-416A-B5EC-C0B03F4C3CD8}"/>
    <cellStyle name="20 % - Akzent1" xfId="15749" hidden="1" xr:uid="{693F7B72-5FDC-4AE8-A670-3B7DA9C39826}"/>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559" hidden="1" xr:uid="{8ABD65EA-A75C-41FB-A9FF-CEA323DE7201}"/>
    <cellStyle name="20 % - Akzent2" xfId="4410" hidden="1" xr:uid="{70B7146A-060C-4BC6-B54C-6F3C1988FAEA}"/>
    <cellStyle name="20 % - Akzent2" xfId="4572" hidden="1" xr:uid="{7B546CC8-08C2-426D-B1D9-ABF0C2B027F5}"/>
    <cellStyle name="20 % - Akzent2" xfId="4585" hidden="1" xr:uid="{9D29CE75-4B55-410A-AD12-6D7A20CA5CE5}"/>
    <cellStyle name="20 % - Akzent2" xfId="3551" hidden="1" xr:uid="{AA2D2A14-71E7-46D2-BC6D-545FA2A7CCC6}"/>
    <cellStyle name="20 % - Akzent2" xfId="5157" hidden="1" xr:uid="{008F9E6D-9E15-4C13-9E90-3AE2755DE5BA}"/>
    <cellStyle name="20 % - Akzent2" xfId="5137" hidden="1" xr:uid="{BD810F10-4C2A-4BE6-A809-6FEE6EC282ED}"/>
    <cellStyle name="20 % - Akzent2" xfId="5183" hidden="1" xr:uid="{54BB4429-FCF8-4306-A883-F904899BE455}"/>
    <cellStyle name="20 % - Akzent2" xfId="5751" hidden="1" xr:uid="{ACB760C9-0675-4639-A9C3-7189EB691AC5}"/>
    <cellStyle name="20 % - Akzent2" xfId="5946" hidden="1" xr:uid="{F631B4F9-2506-477A-BA5B-BF3AD59D24DF}"/>
    <cellStyle name="20 % - Akzent2" xfId="6101" hidden="1" xr:uid="{058FF8DA-9F1E-4146-B589-FCDB931D54DD}"/>
    <cellStyle name="20 % - Akzent2" xfId="6114" hidden="1" xr:uid="{4121C432-8BE6-4714-A83C-57B3A2101218}"/>
    <cellStyle name="20 % - Akzent2" xfId="5744" hidden="1" xr:uid="{64866EDD-B4B8-4414-B199-A4864D512AF1}"/>
    <cellStyle name="20 % - Akzent2" xfId="6681" hidden="1" xr:uid="{EE3C69DF-7196-47A7-A3F9-8C559C4B11CE}"/>
    <cellStyle name="20 % - Akzent2" xfId="6661" hidden="1" xr:uid="{557C7F03-4271-495F-94CB-FDA4C9FE4996}"/>
    <cellStyle name="20 % - Akzent2" xfId="6705" hidden="1" xr:uid="{DF9E7687-2A56-4A2C-9AFE-65847FEEE321}"/>
    <cellStyle name="20 % - Akzent2" xfId="6886" hidden="1" xr:uid="{B2CEA229-219B-40E9-9C06-F5678A2861A9}"/>
    <cellStyle name="20 % - Akzent2" xfId="7046" hidden="1" xr:uid="{C76B13EB-6C4B-4425-BAE4-6002744C1530}"/>
    <cellStyle name="20 % - Akzent2" xfId="7080" hidden="1" xr:uid="{600B8E01-5ADB-4DA9-B141-452A27582A5B}"/>
    <cellStyle name="20 % - Akzent2" xfId="7086" hidden="1" xr:uid="{B67E351B-3D29-4302-957F-5D56F0329A17}"/>
    <cellStyle name="20 % - Akzent2" xfId="6879" hidden="1" xr:uid="{CBA731FE-9EC1-45CA-8F8A-034AD954FC55}"/>
    <cellStyle name="20 % - Akzent2" xfId="7135" hidden="1" xr:uid="{AF5686CD-3F6E-4D5A-848B-8DDB95010A81}"/>
    <cellStyle name="20 % - Akzent2" xfId="7128" hidden="1" xr:uid="{940A4AD7-91D1-46FD-BBF1-C33F897C0871}"/>
    <cellStyle name="20 % - Akzent2" xfId="7143" hidden="1" xr:uid="{D0D0BE14-489A-4B29-A1B6-58D776BA5771}"/>
    <cellStyle name="20 % - Akzent2" xfId="7210" hidden="1" xr:uid="{3C4E5F3D-F459-4F3E-9DF1-16C80B1E77F4}"/>
    <cellStyle name="20 % - Akzent2" xfId="7370" hidden="1" xr:uid="{D4A8F43B-966F-44DB-852E-14C88E38B753}"/>
    <cellStyle name="20 % - Akzent2" xfId="7404" hidden="1" xr:uid="{70DB7FD2-1DBD-4C2E-BBBC-23D76E73E6B8}"/>
    <cellStyle name="20 % - Akzent2" xfId="7410" hidden="1" xr:uid="{7D19F1ED-FA33-490D-A2C8-54618C1D38F4}"/>
    <cellStyle name="20 % - Akzent2" xfId="7203" hidden="1" xr:uid="{F6EA3009-3608-41CD-86A6-FC8A91EC63C1}"/>
    <cellStyle name="20 % - Akzent2" xfId="7459" hidden="1" xr:uid="{B5D92F91-0538-41A7-BD25-7543DF4AE335}"/>
    <cellStyle name="20 % - Akzent2" xfId="7452" hidden="1" xr:uid="{99976D60-5369-4C6D-93CB-E726BC2DA9F0}"/>
    <cellStyle name="20 % - Akzent2" xfId="7467" hidden="1" xr:uid="{5DA1D2BF-9846-48E7-A8D0-ADEE673664F5}"/>
    <cellStyle name="20 % - Akzent2" xfId="6447" hidden="1" xr:uid="{6865D430-7F7B-466A-A4DE-CB4943755CE5}"/>
    <cellStyle name="20 % - Akzent2" xfId="5925" hidden="1" xr:uid="{A9BA3879-26E5-4E0E-BA49-946A22263F6F}"/>
    <cellStyle name="20 % - Akzent2" xfId="5406" hidden="1" xr:uid="{6DA7EAEB-D618-463C-8B0A-4C1BB121F6C6}"/>
    <cellStyle name="20 % - Akzent2" xfId="5741" hidden="1" xr:uid="{450BCDE3-A95A-4D7C-84A5-5C8DB8DAD217}"/>
    <cellStyle name="20 % - Akzent2" xfId="5352" hidden="1" xr:uid="{36C8EF96-ADFA-4091-9B23-2E5B64BA7146}"/>
    <cellStyle name="20 % - Akzent2" xfId="5443" hidden="1" xr:uid="{9FD409B6-8B34-4076-A7CE-E6283CB623D9}"/>
    <cellStyle name="20 % - Akzent2" xfId="6147" hidden="1" xr:uid="{6D7E6C3B-8C7A-4995-98A0-99BD7FE5A7FA}"/>
    <cellStyle name="20 % - Akzent2" xfId="5143" hidden="1" xr:uid="{4CD2FF19-7978-465D-BB80-6A2B3118F612}"/>
    <cellStyle name="20 % - Akzent2" xfId="4903" hidden="1" xr:uid="{B9880A55-FEEE-4DF1-A095-A9B688880AFC}"/>
    <cellStyle name="20 % - Akzent2" xfId="5161" hidden="1" xr:uid="{6F671802-5FA8-41D6-B0A7-ED812CC3484E}"/>
    <cellStyle name="20 % - Akzent2" xfId="6511" hidden="1" xr:uid="{45366352-0FA7-4AD4-A106-90C622086F4B}"/>
    <cellStyle name="20 % - Akzent2" xfId="5035" hidden="1" xr:uid="{4D94A89B-172B-4793-BC02-A3269622DF33}"/>
    <cellStyle name="20 % - Akzent2" xfId="4312" hidden="1" xr:uid="{3A807BD0-CF51-4CDC-8F2B-D8538DE27D30}"/>
    <cellStyle name="20 % - Akzent2" xfId="7981" hidden="1" xr:uid="{CF028630-EC8E-42FD-ACB6-AD67F90F81C2}"/>
    <cellStyle name="20 % - Akzent2" xfId="7959" hidden="1" xr:uid="{974E06CD-BE0D-410D-A77B-9279118BF1FF}"/>
    <cellStyle name="20 % - Akzent2" xfId="8005" hidden="1" xr:uid="{016EEC43-0E22-460C-8474-C3624831B7CE}"/>
    <cellStyle name="20 % - Akzent2" xfId="8186" hidden="1" xr:uid="{BBED7265-019C-4CFD-BAEB-2F200B58FBDE}"/>
    <cellStyle name="20 % - Akzent2" xfId="8312" hidden="1" xr:uid="{F7ACAF9E-5A6D-42F4-A7F2-AA540B56C68F}"/>
    <cellStyle name="20 % - Akzent2" xfId="8346" hidden="1" xr:uid="{6D94DE25-3005-40A9-8334-9A5F118951F5}"/>
    <cellStyle name="20 % - Akzent2" xfId="8352" hidden="1" xr:uid="{16126F42-DB1C-4840-8985-C8375652C0A3}"/>
    <cellStyle name="20 % - Akzent2" xfId="8179" hidden="1" xr:uid="{9AA8B414-EB8B-4A67-9ED7-14164DEEAC07}"/>
    <cellStyle name="20 % - Akzent2" xfId="8401" hidden="1" xr:uid="{4711C052-3E04-4F4F-8F20-F6ED8044A8CA}"/>
    <cellStyle name="20 % - Akzent2" xfId="8394" hidden="1" xr:uid="{4AACE68D-6CC9-4229-8076-3442CFC91972}"/>
    <cellStyle name="20 % - Akzent2" xfId="8409" hidden="1" xr:uid="{5B54BA3F-066C-410E-874E-6D80902479AA}"/>
    <cellStyle name="20 % - Akzent2" xfId="8476" hidden="1" xr:uid="{29E5D7AF-EF52-4B05-999B-56B299EE6282}"/>
    <cellStyle name="20 % - Akzent2" xfId="8601" hidden="1" xr:uid="{88D492C6-2856-42E0-8104-5C9C2BCBB801}"/>
    <cellStyle name="20 % - Akzent2" xfId="8635" hidden="1" xr:uid="{A2B5E609-2A19-4372-BB4F-001111B50BCA}"/>
    <cellStyle name="20 % - Akzent2" xfId="8641" hidden="1" xr:uid="{C2CD81D8-1E6A-4691-8E92-7DBB54B60586}"/>
    <cellStyle name="20 % - Akzent2" xfId="8469" hidden="1" xr:uid="{73809B7C-3EAC-4600-A3C2-0E05540E0E1A}"/>
    <cellStyle name="20 % - Akzent2" xfId="8690" hidden="1" xr:uid="{B3AA0666-D753-4BF9-8C40-256C2A8E6C4A}"/>
    <cellStyle name="20 % - Akzent2" xfId="8683" hidden="1" xr:uid="{EBEFBDD7-1D0B-4E58-9392-3BC7C3C4A317}"/>
    <cellStyle name="20 % - Akzent2" xfId="8698" hidden="1" xr:uid="{6F0DD561-6E72-44FC-ACB2-08DF5BD79E4A}"/>
    <cellStyle name="20 % - Akzent2" xfId="8588" hidden="1" xr:uid="{A6F6D228-B5E1-49F2-B660-BD104BA98EE5}"/>
    <cellStyle name="20 % - Akzent2" xfId="8814" hidden="1" xr:uid="{7E052878-23B8-4FB5-B523-0EEE17D86418}"/>
    <cellStyle name="20 % - Akzent2" xfId="8980" hidden="1" xr:uid="{EAC06DD8-2EAD-4B5E-BD64-51D268A6D598}"/>
    <cellStyle name="20 % - Akzent2" xfId="8993" hidden="1" xr:uid="{5FCF1BE0-B579-4FAE-AD86-F83DE4E26D64}"/>
    <cellStyle name="20 % - Akzent2" xfId="5622" hidden="1" xr:uid="{2AAA0E7F-99DF-4BE1-8C50-1CCAC1513CF3}"/>
    <cellStyle name="20 % - Akzent2" xfId="9586" hidden="1" xr:uid="{48985471-6923-4842-A405-9A2542E6A3E0}"/>
    <cellStyle name="20 % - Akzent2" xfId="9563" hidden="1" xr:uid="{7CB2BA0B-2617-429D-9DF3-42ECC8412953}"/>
    <cellStyle name="20 % - Akzent2" xfId="9612" hidden="1" xr:uid="{27827073-5A3A-4724-A61C-64DA32E97CA8}"/>
    <cellStyle name="20 % - Akzent2" xfId="10196" hidden="1" xr:uid="{617C0B53-4822-4C21-9112-92E15AEFB61C}"/>
    <cellStyle name="20 % - Akzent2" xfId="10284" hidden="1" xr:uid="{C0B6409B-5200-4FAF-9A92-A8831E213FBE}"/>
    <cellStyle name="20 % - Akzent2" xfId="10440" hidden="1" xr:uid="{A0A45A41-1CD3-4E1F-94C9-8607347D0053}"/>
    <cellStyle name="20 % - Akzent2" xfId="10453" hidden="1" xr:uid="{B6E23129-7F2D-4446-B80F-B9B9ACF41217}"/>
    <cellStyle name="20 % - Akzent2" xfId="10189" hidden="1" xr:uid="{7E3445CC-A935-46C8-9B32-2B71C22891C6}"/>
    <cellStyle name="20 % - Akzent2" xfId="11037" hidden="1" xr:uid="{7B8CD46E-6086-46F6-991D-FAA10F43269F}"/>
    <cellStyle name="20 % - Akzent2" xfId="11015" hidden="1" xr:uid="{BA1E8ECB-2E93-41D4-B5BA-599D7AA03061}"/>
    <cellStyle name="20 % - Akzent2" xfId="11061" hidden="1" xr:uid="{74F9DE08-17C5-4F82-B5F5-FB63CB8F1579}"/>
    <cellStyle name="20 % - Akzent2" xfId="11240" hidden="1" xr:uid="{35306556-A11A-4D5E-A074-D8D351F8AF24}"/>
    <cellStyle name="20 % - Akzent2" xfId="11302" hidden="1" xr:uid="{7C9E47EE-7280-4102-A0A2-586287F9C05A}"/>
    <cellStyle name="20 % - Akzent2" xfId="11336" hidden="1" xr:uid="{F0305C7A-AE76-4692-A902-58CE09E9304A}"/>
    <cellStyle name="20 % - Akzent2" xfId="11342" hidden="1" xr:uid="{C38F1095-6575-41C0-8EF4-A216D0AA7BC0}"/>
    <cellStyle name="20 % - Akzent2" xfId="11233" hidden="1" xr:uid="{58540F91-20BA-4206-BA38-7ECC1830A9CC}"/>
    <cellStyle name="20 % - Akzent2" xfId="11391" hidden="1" xr:uid="{7E3C2387-8B41-4298-9F67-C788A12CDC26}"/>
    <cellStyle name="20 % - Akzent2" xfId="11384" hidden="1" xr:uid="{361CBD8C-7920-48EB-9BCC-5BB395F9EBC2}"/>
    <cellStyle name="20 % - Akzent2" xfId="11399" hidden="1" xr:uid="{A72C8034-8BBA-4D13-8BAE-6CFBD948A611}"/>
    <cellStyle name="20 % - Akzent2" xfId="11464" hidden="1" xr:uid="{1C6778F3-C9F8-4CD4-914E-68A9C0D53B03}"/>
    <cellStyle name="20 % - Akzent2" xfId="11525" hidden="1" xr:uid="{2F713C26-57D8-4264-9F5C-F2417C082559}"/>
    <cellStyle name="20 % - Akzent2" xfId="11559" hidden="1" xr:uid="{84873F25-33F0-481B-9A73-5E752BD5BB73}"/>
    <cellStyle name="20 % - Akzent2" xfId="11565" hidden="1" xr:uid="{AD4F6225-62AF-46A2-9602-CC2D8945BC9C}"/>
    <cellStyle name="20 % - Akzent2" xfId="11457" hidden="1" xr:uid="{D1A510CB-51FA-4E9B-90A9-29F968160EB8}"/>
    <cellStyle name="20 % - Akzent2" xfId="11614" hidden="1" xr:uid="{9D2BE6EC-B42F-441A-A871-B91D7DB68D4F}"/>
    <cellStyle name="20 % - Akzent2" xfId="11607" hidden="1" xr:uid="{B256650D-A9A1-492A-A584-41ACC997DA34}"/>
    <cellStyle name="20 % - Akzent2" xfId="11622" hidden="1" xr:uid="{C677554E-5B59-4244-A25D-3DC5ED486169}"/>
    <cellStyle name="20 % - Akzent2" xfId="11513" hidden="1" xr:uid="{24B5D48E-BFFD-4C83-89D6-F3841CC3FF0F}"/>
    <cellStyle name="20 % - Akzent2" xfId="11736" hidden="1" xr:uid="{BB4508B1-7AE3-4D26-947A-52905B6438C1}"/>
    <cellStyle name="20 % - Akzent2" xfId="11902" hidden="1" xr:uid="{F268E80F-B9F7-4890-B8CB-B12DDC4CC2C1}"/>
    <cellStyle name="20 % - Akzent2" xfId="11915" hidden="1" xr:uid="{1FE457D6-F2AB-454F-AE24-F48B863690FB}"/>
    <cellStyle name="20 % - Akzent2" xfId="8252" hidden="1" xr:uid="{9BC91ED0-9AFF-4418-801A-597B479CFA4B}"/>
    <cellStyle name="20 % - Akzent2" xfId="12508" hidden="1" xr:uid="{6D0C7403-10F6-4F82-8585-060F49127250}"/>
    <cellStyle name="20 % - Akzent2" xfId="12485" hidden="1" xr:uid="{DEBD8DF0-75B4-4055-BCF5-33944D6B205F}"/>
    <cellStyle name="20 % - Akzent2" xfId="12534" hidden="1" xr:uid="{61EF7186-560B-475F-8ED8-AFD961403184}"/>
    <cellStyle name="20 % - Akzent2" xfId="13114" hidden="1" xr:uid="{8DF82C2A-682F-4802-A929-3EE49373EA8D}"/>
    <cellStyle name="20 % - Akzent2" xfId="13166" hidden="1" xr:uid="{2E689470-0DE8-46CA-9465-27C411CF17E8}"/>
    <cellStyle name="20 % - Akzent2" xfId="13322" hidden="1" xr:uid="{BC6924C4-2021-422E-A2B9-34550BA4A03F}"/>
    <cellStyle name="20 % - Akzent2" xfId="13335" hidden="1" xr:uid="{2968765D-4302-4FE5-9A6F-BD05609BF60C}"/>
    <cellStyle name="20 % - Akzent2" xfId="13107" hidden="1" xr:uid="{47FB9973-D6A5-47B4-96F0-B8F40A6F1332}"/>
    <cellStyle name="20 % - Akzent2" xfId="13919" hidden="1" xr:uid="{813A5ABE-BF55-45E3-83A1-B6BD0CB24047}"/>
    <cellStyle name="20 % - Akzent2" xfId="13897" hidden="1" xr:uid="{F23A4342-CDE4-4ECE-9D4F-6E90E095FD94}"/>
    <cellStyle name="20 % - Akzent2" xfId="13943" hidden="1" xr:uid="{83F36603-8BC8-413A-BA82-5B2501C6F96D}"/>
    <cellStyle name="20 % - Akzent2" xfId="14120" hidden="1" xr:uid="{9211D4DB-C653-42B1-B6D9-A70188F2ABF2}"/>
    <cellStyle name="20 % - Akzent2" xfId="14144" hidden="1" xr:uid="{22ABF0AB-C787-4A7A-B39B-12D1FADA0D54}"/>
    <cellStyle name="20 % - Akzent2" xfId="14178" hidden="1" xr:uid="{A7CF2581-D8A0-45A1-AA50-5842B1EEC37F}"/>
    <cellStyle name="20 % - Akzent2" xfId="14184" hidden="1" xr:uid="{E2EAE257-0AC9-4E13-934C-CA1FEF019DC7}"/>
    <cellStyle name="20 % - Akzent2" xfId="14113" hidden="1" xr:uid="{84E5D013-6128-43FA-A92E-FDF9AFFF2625}"/>
    <cellStyle name="20 % - Akzent2" xfId="14233" hidden="1" xr:uid="{3AEA1212-7AA0-452A-BD9B-7FBD88072F4B}"/>
    <cellStyle name="20 % - Akzent2" xfId="14226" hidden="1" xr:uid="{89CC4CC4-AFD0-4D6F-A5CD-6E38D6629DCE}"/>
    <cellStyle name="20 % - Akzent2" xfId="14241" hidden="1" xr:uid="{6F0E19EA-D860-4475-A17B-1B07465227D3}"/>
    <cellStyle name="20 % - Akzent2" xfId="14304" hidden="1" xr:uid="{B03F9E10-BE56-43D1-B03A-D1F4EF9B0AB4}"/>
    <cellStyle name="20 % - Akzent2" xfId="14328" hidden="1" xr:uid="{1AD1864C-F1C5-4A53-BCD8-425BFAEB3252}"/>
    <cellStyle name="20 % - Akzent2" xfId="14362" hidden="1" xr:uid="{EBBD7ECE-6D3F-40F4-89D0-020186EB3AFA}"/>
    <cellStyle name="20 % - Akzent2" xfId="14368" hidden="1" xr:uid="{CFDAFEB0-20D6-4AB4-B497-4303349DC4FA}"/>
    <cellStyle name="20 % - Akzent2" xfId="14297" hidden="1" xr:uid="{7F30B485-1A8D-4A92-8AA8-2DB0F672264F}"/>
    <cellStyle name="20 % - Akzent2" xfId="14417" hidden="1" xr:uid="{EFD07789-C35D-4039-9880-D93C15AB1D67}"/>
    <cellStyle name="20 % - Akzent2" xfId="14410" hidden="1" xr:uid="{C87089FC-96E3-4755-8EE0-2DBC6EFBC65B}"/>
    <cellStyle name="20 % - Akzent2" xfId="14425" hidden="1" xr:uid="{028136B0-AFEA-4F66-9618-7010B0BDF9D9}"/>
    <cellStyle name="20 % - Akzent2" xfId="14492" hidden="1" xr:uid="{28BEA645-41C0-4C06-A1DE-85D067F0CF1F}"/>
    <cellStyle name="20 % - Akzent2" xfId="14652" hidden="1" xr:uid="{831798AE-8F86-4682-B485-F9B52660BE13}"/>
    <cellStyle name="20 % - Akzent2" xfId="14686" hidden="1" xr:uid="{8796161D-6754-4C74-AD20-3F9E06D8576B}"/>
    <cellStyle name="20 % - Akzent2" xfId="14692" hidden="1" xr:uid="{49B2274E-1D59-4ED9-B224-071F0E844514}"/>
    <cellStyle name="20 % - Akzent2" xfId="14485" hidden="1" xr:uid="{BA24EE2F-77A4-4574-B8D1-012E5325A6C5}"/>
    <cellStyle name="20 % - Akzent2" xfId="14741" hidden="1" xr:uid="{F5B11D61-9D44-4F05-BA8E-C53208D70A29}"/>
    <cellStyle name="20 % - Akzent2" xfId="14734" hidden="1" xr:uid="{86635177-BF5A-4B31-9200-B8339E76DF50}"/>
    <cellStyle name="20 % - Akzent2" xfId="14749" hidden="1" xr:uid="{937FE3EF-8484-499B-9608-F069C09E4C42}"/>
    <cellStyle name="20 % - Akzent2" xfId="14816" hidden="1" xr:uid="{BD9B4FC3-FFF3-4AB8-A57F-C5F3F6DABB3A}"/>
    <cellStyle name="20 % - Akzent2" xfId="14976" hidden="1" xr:uid="{96377983-A5F8-4698-A37A-50A523340149}"/>
    <cellStyle name="20 % - Akzent2" xfId="15010" hidden="1" xr:uid="{E8FE6535-4BD4-4862-ADF5-A2DDDBEBA668}"/>
    <cellStyle name="20 % - Akzent2" xfId="15016" hidden="1" xr:uid="{590C631D-9373-4026-B628-37ADD3EFE24C}"/>
    <cellStyle name="20 % - Akzent2" xfId="14809" hidden="1" xr:uid="{E9424216-1285-4E8C-9EA3-FE11F88E6A25}"/>
    <cellStyle name="20 % - Akzent2" xfId="15065" hidden="1" xr:uid="{443E3CE8-8B6D-41A4-AF3E-01FFFFD8DC88}"/>
    <cellStyle name="20 % - Akzent2" xfId="15058" hidden="1" xr:uid="{DB3BE948-9CC8-45DA-9BEB-8E8F3E977E05}"/>
    <cellStyle name="20 % - Akzent2" xfId="15073" hidden="1" xr:uid="{9AD21722-CAAF-4824-8BD9-0EE7FF61B4E2}"/>
    <cellStyle name="20 % - Akzent2" xfId="15140" hidden="1" xr:uid="{986558CD-3F61-447F-BA7F-B615C4AEE29D}"/>
    <cellStyle name="20 % - Akzent2" xfId="15300" hidden="1" xr:uid="{85597ED5-5F52-4FE4-B2EF-93D2C864DDDA}"/>
    <cellStyle name="20 % - Akzent2" xfId="15334" hidden="1" xr:uid="{45B86D76-E69B-460C-8FD5-3AC81FED0F42}"/>
    <cellStyle name="20 % - Akzent2" xfId="15340" hidden="1" xr:uid="{3C431B12-FFC8-4CD6-B3FA-4CF9317678C0}"/>
    <cellStyle name="20 % - Akzent2" xfId="15133" hidden="1" xr:uid="{95073F43-D8B4-473D-854E-3EC2602C947E}"/>
    <cellStyle name="20 % - Akzent2" xfId="15389" hidden="1" xr:uid="{6409CC55-D53A-41C6-9075-72D945ABE7A6}"/>
    <cellStyle name="20 % - Akzent2" xfId="15382" hidden="1" xr:uid="{F8E57919-A0DD-44AD-8340-E3AEFB3CDD43}"/>
    <cellStyle name="20 % - Akzent2" xfId="15397" hidden="1" xr:uid="{7AA1D307-BD71-4719-AC63-024C256E2FBE}"/>
    <cellStyle name="20 % - Akzent2" xfId="15464" hidden="1" xr:uid="{C1B68194-5857-44E5-87C9-8AB93D0588DF}"/>
    <cellStyle name="20 % - Akzent2" xfId="15624" hidden="1" xr:uid="{960E9E94-378C-4F37-931E-795B22BD4953}"/>
    <cellStyle name="20 % - Akzent2" xfId="15658" hidden="1" xr:uid="{6482F61B-8D37-49DD-AC09-0B72F83373A6}"/>
    <cellStyle name="20 % - Akzent2" xfId="15664" hidden="1" xr:uid="{89AAAF7C-C9A7-4949-BDF4-D799CB43DEFA}"/>
    <cellStyle name="20 % - Akzent2" xfId="15457" hidden="1" xr:uid="{8539F32A-EDB2-4818-BB23-A35CF3C54330}"/>
    <cellStyle name="20 % - Akzent2" xfId="15713" hidden="1" xr:uid="{04A97D4D-3FB1-4050-B283-08E6B6456E76}"/>
    <cellStyle name="20 % - Akzent2" xfId="15706" hidden="1" xr:uid="{9C10C2BB-DBA9-41B9-8C3A-116156ED0384}"/>
    <cellStyle name="20 % - Akzent2" xfId="15721" hidden="1" xr:uid="{050B70E4-6FA8-45B7-9FC0-40801EE84C1F}"/>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563" hidden="1" xr:uid="{748B6567-3C75-45AF-9272-A384E61B384D}"/>
    <cellStyle name="20 % - Akzent3" xfId="4413" hidden="1" xr:uid="{D3F4ED10-06C9-460F-A7E5-7A93F0E647EA}"/>
    <cellStyle name="20 % - Akzent3" xfId="4606" hidden="1" xr:uid="{76F079F9-1E0C-4F17-A788-630543CD5C47}"/>
    <cellStyle name="20 % - Akzent3" xfId="5113" hidden="1" xr:uid="{3A1DCE1C-C56F-4385-9D91-97762B22A9BF}"/>
    <cellStyle name="20 % - Akzent3" xfId="5286" hidden="1" xr:uid="{190BB222-3789-42AF-AAEA-7EEF24C5DFB3}"/>
    <cellStyle name="20 % - Akzent3" xfId="4699" hidden="1" xr:uid="{693544AB-0D2C-4AF2-A3A6-1DA361B1D483}"/>
    <cellStyle name="20 % - Akzent3" xfId="4893" hidden="1" xr:uid="{2A5610FF-3AA1-4F7A-9256-75E6369C3F24}"/>
    <cellStyle name="20 % - Akzent3" xfId="5704" hidden="1" xr:uid="{1D67D5CD-2544-4F99-8729-FCA4744A70E6}"/>
    <cellStyle name="20 % - Akzent3" xfId="5755" hidden="1" xr:uid="{AAC0B7C6-2CE9-4CEB-B768-D535BB8AFAF3}"/>
    <cellStyle name="20 % - Akzent3" xfId="5949" hidden="1" xr:uid="{218B3B31-14DC-499A-8222-66DE136D6F7C}"/>
    <cellStyle name="20 % - Akzent3" xfId="6135" hidden="1" xr:uid="{B71A5B90-DC1C-4878-A50E-33E30892063F}"/>
    <cellStyle name="20 % - Akzent3" xfId="6638" hidden="1" xr:uid="{D3077E8C-9BA1-4EEB-80EF-34EC17A2D01E}"/>
    <cellStyle name="20 % - Akzent3" xfId="6798" hidden="1" xr:uid="{149B8EF4-3946-4D8C-B5C1-53700F2E0D61}"/>
    <cellStyle name="20 % - Akzent3" xfId="6225" hidden="1" xr:uid="{F77FAA12-3A73-4694-B3E1-B9C5C95BCD02}"/>
    <cellStyle name="20 % - Akzent3" xfId="6422" hidden="1" xr:uid="{D05DC4DD-056F-4C3E-BCC1-8EB52469BDF9}"/>
    <cellStyle name="20 % - Akzent3" xfId="6855" hidden="1" xr:uid="{8285FE5F-08C7-436C-B8F2-49B21DB50C57}"/>
    <cellStyle name="20 % - Akzent3" xfId="6889" hidden="1" xr:uid="{967775CC-0EF0-453E-96DE-01743AD1AA98}"/>
    <cellStyle name="20 % - Akzent3" xfId="7049" hidden="1" xr:uid="{857CA074-F54B-46B7-AD6B-335DFE051A07}"/>
    <cellStyle name="20 % - Akzent3" xfId="7090" hidden="1" xr:uid="{42DCE92E-8B07-4AC0-9DF1-3C5D3B8D44CE}"/>
    <cellStyle name="20 % - Akzent3" xfId="7122" hidden="1" xr:uid="{40F22EB5-3291-4ADB-B973-89C3280C64C9}"/>
    <cellStyle name="20 % - Akzent3" xfId="7164" hidden="1" xr:uid="{B6CCDE4F-3848-4232-A770-088A88C50890}"/>
    <cellStyle name="20 % - Akzent3" xfId="7106" hidden="1" xr:uid="{EF11C400-BA59-46F1-BB88-CB200BF5FB0B}"/>
    <cellStyle name="20 % - Akzent3" xfId="7117" hidden="1" xr:uid="{48C6B022-784A-4025-86F0-C020C90EB2F5}"/>
    <cellStyle name="20 % - Akzent3" xfId="7179" hidden="1" xr:uid="{C9E3E816-54FB-46B6-A52E-FAC84E09C240}"/>
    <cellStyle name="20 % - Akzent3" xfId="7213" hidden="1" xr:uid="{BED0B309-E910-47BB-A1DD-2BFFCF576A4F}"/>
    <cellStyle name="20 % - Akzent3" xfId="7373" hidden="1" xr:uid="{F272D17E-97E2-429F-B315-12E6FB2BCD3F}"/>
    <cellStyle name="20 % - Akzent3" xfId="7414" hidden="1" xr:uid="{B7A38FD2-7F8A-4D58-894C-39B989035815}"/>
    <cellStyle name="20 % - Akzent3" xfId="7446" hidden="1" xr:uid="{0C16814F-7219-4D0F-81E8-EEF454F31B35}"/>
    <cellStyle name="20 % - Akzent3" xfId="7488" hidden="1" xr:uid="{F0AB2F8F-F55B-46E7-A50E-7886DAC216A7}"/>
    <cellStyle name="20 % - Akzent3" xfId="7430" hidden="1" xr:uid="{A5A3C1E1-2970-4E81-9865-5B803C875D58}"/>
    <cellStyle name="20 % - Akzent3" xfId="7441" hidden="1" xr:uid="{686B3881-B1E3-4B89-BA7D-2F2B9DD498D7}"/>
    <cellStyle name="20 % - Akzent3" xfId="7503" hidden="1" xr:uid="{E99790C6-EB56-4AAF-9136-7C61023C907B}"/>
    <cellStyle name="20 % - Akzent3" xfId="5460" hidden="1" xr:uid="{07995675-976C-4B82-A091-5B2E8E0701D7}"/>
    <cellStyle name="20 % - Akzent3" xfId="4879" hidden="1" xr:uid="{466AA57A-9665-4B83-BAFD-3E0ECA885111}"/>
    <cellStyle name="20 % - Akzent3" xfId="4147" hidden="1" xr:uid="{818411A0-437F-4E87-8052-E200AB8762CA}"/>
    <cellStyle name="20 % - Akzent3" xfId="4158" hidden="1" xr:uid="{5091F98B-AFFE-446B-A1D6-EF14344649F9}"/>
    <cellStyle name="20 % - Akzent3" xfId="4504" hidden="1" xr:uid="{0D5A348B-7A62-479C-8FB2-672689829E35}"/>
    <cellStyle name="20 % - Akzent3" xfId="4602" hidden="1" xr:uid="{7F9971C0-3EF8-4EAA-A566-2D72EC667C8E}"/>
    <cellStyle name="20 % - Akzent3" xfId="4496" hidden="1" xr:uid="{1ACAEEA0-DBEC-4FBC-B8AA-4F2B320C3B28}"/>
    <cellStyle name="20 % - Akzent3" xfId="4144" hidden="1" xr:uid="{892506D3-1129-4581-9FD2-9951D180B1D1}"/>
    <cellStyle name="20 % - Akzent3" xfId="4659" hidden="1" xr:uid="{9495CCCE-FF8E-4FEF-A12E-3997E5100D5C}"/>
    <cellStyle name="20 % - Akzent3" xfId="5563" hidden="1" xr:uid="{F1449DCA-9610-47C1-82C6-1FF267782A4F}"/>
    <cellStyle name="20 % - Akzent3" xfId="3887" hidden="1" xr:uid="{2D9ED5D9-C35A-4EE8-8A60-7FE421554E11}"/>
    <cellStyle name="20 % - Akzent3" xfId="7936" hidden="1" xr:uid="{AE9E262D-46FC-4FDD-8FBA-6C3F4A070881}"/>
    <cellStyle name="20 % - Akzent3" xfId="8098" hidden="1" xr:uid="{E15CCFC1-E4DA-42DD-88C7-9831A1B79570}"/>
    <cellStyle name="20 % - Akzent3" xfId="3749" hidden="1" xr:uid="{F4539F31-24E0-4D40-BC6A-3350C8F3C0D5}"/>
    <cellStyle name="20 % - Akzent3" xfId="7712" hidden="1" xr:uid="{0B70E1A3-FB9A-4045-9F9A-6087BE64B316}"/>
    <cellStyle name="20 % - Akzent3" xfId="8155" hidden="1" xr:uid="{2ED7F622-6972-4465-8CCB-A0583AE02421}"/>
    <cellStyle name="20 % - Akzent3" xfId="8189" hidden="1" xr:uid="{2C12B8C5-4EA9-4706-A06F-1548D05034A3}"/>
    <cellStyle name="20 % - Akzent3" xfId="8315" hidden="1" xr:uid="{E0380E9B-D88B-4A37-9FA6-23BE1957F271}"/>
    <cellStyle name="20 % - Akzent3" xfId="8356" hidden="1" xr:uid="{14B4B7EB-2041-412D-A4C1-3FB358831F54}"/>
    <cellStyle name="20 % - Akzent3" xfId="8388" hidden="1" xr:uid="{5FA7358A-FACF-4097-9B5C-09BDE6D3D64B}"/>
    <cellStyle name="20 % - Akzent3" xfId="8430" hidden="1" xr:uid="{015CF17C-D397-4681-85B3-7DC3548158C9}"/>
    <cellStyle name="20 % - Akzent3" xfId="8372" hidden="1" xr:uid="{F3C995B5-93D4-4227-B1D7-1AAA44E9F1E0}"/>
    <cellStyle name="20 % - Akzent3" xfId="8383" hidden="1" xr:uid="{71C48B18-DF92-43EC-9410-82D1358B203F}"/>
    <cellStyle name="20 % - Akzent3" xfId="8445" hidden="1" xr:uid="{B392965E-BDAE-4DD1-BA9E-3AC6BD9E66F0}"/>
    <cellStyle name="20 % - Akzent3" xfId="8479" hidden="1" xr:uid="{F2C48B73-BC05-4678-AC54-FDA0191DBF31}"/>
    <cellStyle name="20 % - Akzent3" xfId="8604" hidden="1" xr:uid="{414E4E4D-FFC6-4175-8C11-A83C5B741928}"/>
    <cellStyle name="20 % - Akzent3" xfId="8645" hidden="1" xr:uid="{4A3A47BC-AF53-4E48-A8F5-C681ED33E90E}"/>
    <cellStyle name="20 % - Akzent3" xfId="8677" hidden="1" xr:uid="{592B9F8E-88FC-4626-9AC4-03A277B0EBEB}"/>
    <cellStyle name="20 % - Akzent3" xfId="8719" hidden="1" xr:uid="{6A103B7A-88DE-450D-A0AE-DCB87E9FC1D7}"/>
    <cellStyle name="20 % - Akzent3" xfId="8661" hidden="1" xr:uid="{8644BCDB-37DC-48B1-9489-3B09337411C7}"/>
    <cellStyle name="20 % - Akzent3" xfId="8672" hidden="1" xr:uid="{8BF4A545-AD0C-49D8-9A56-A86EE46FAAEA}"/>
    <cellStyle name="20 % - Akzent3" xfId="8734" hidden="1" xr:uid="{C0FADD18-B985-4D75-A3B5-1E97F4B32DCD}"/>
    <cellStyle name="20 % - Akzent3" xfId="6317" hidden="1" xr:uid="{A990B26A-FC8D-4C28-B098-3C0787B697B2}"/>
    <cellStyle name="20 % - Akzent3" xfId="8817" hidden="1" xr:uid="{299A52D5-B8D2-4023-80CA-44138A575BD4}"/>
    <cellStyle name="20 % - Akzent3" xfId="9015" hidden="1" xr:uid="{F5530F46-B11E-41EA-9B74-4D56726EAFFF}"/>
    <cellStyle name="20 % - Akzent3" xfId="9538" hidden="1" xr:uid="{6D65917E-6A96-441A-8E4D-B85C459B5900}"/>
    <cellStyle name="20 % - Akzent3" xfId="9717" hidden="1" xr:uid="{4F11470F-378B-4F37-B19E-E8F2E5DA4B8E}"/>
    <cellStyle name="20 % - Akzent3" xfId="9110" hidden="1" xr:uid="{F8CCD250-927B-4313-80B9-B06DA91753A5}"/>
    <cellStyle name="20 % - Akzent3" xfId="9312" hidden="1" xr:uid="{118AB629-C4B0-43A9-A444-5D94D3C15F12}"/>
    <cellStyle name="20 % - Akzent3" xfId="10149" hidden="1" xr:uid="{11B20F93-6F23-43CA-83FE-65E19A581764}"/>
    <cellStyle name="20 % - Akzent3" xfId="10200" hidden="1" xr:uid="{3B519FD2-CA56-4F30-B8C8-F01FA72CB710}"/>
    <cellStyle name="20 % - Akzent3" xfId="10287" hidden="1" xr:uid="{0F421005-763F-4CF9-9996-679C069C0FB0}"/>
    <cellStyle name="20 % - Akzent3" xfId="10475" hidden="1" xr:uid="{06957560-FB77-449E-A188-1D3D82723ED0}"/>
    <cellStyle name="20 % - Akzent3" xfId="10992" hidden="1" xr:uid="{4A29EE97-FDB7-4BD2-B965-3E75F22B1176}"/>
    <cellStyle name="20 % - Akzent3" xfId="11154" hidden="1" xr:uid="{FB6A87EF-5E74-46E1-B1E7-6D220D63C19F}"/>
    <cellStyle name="20 % - Akzent3" xfId="10567" hidden="1" xr:uid="{A2EFCF78-6957-482D-A107-F17C199D8723}"/>
    <cellStyle name="20 % - Akzent3" xfId="10768" hidden="1" xr:uid="{9A487C5C-ABF0-413E-89CD-374508A20787}"/>
    <cellStyle name="20 % - Akzent3" xfId="11211" hidden="1" xr:uid="{04929C83-7C94-41FA-989B-36E2F29CEAB1}"/>
    <cellStyle name="20 % - Akzent3" xfId="11243" hidden="1" xr:uid="{DA951956-20DC-40A3-8D08-5916B71FD966}"/>
    <cellStyle name="20 % - Akzent3" xfId="11305" hidden="1" xr:uid="{46B4B513-7988-4BD6-994B-DFDADA987D70}"/>
    <cellStyle name="20 % - Akzent3" xfId="11346" hidden="1" xr:uid="{CB30C8CA-BD49-4E20-A4F6-1FE9A5DDF7EA}"/>
    <cellStyle name="20 % - Akzent3" xfId="11378" hidden="1" xr:uid="{072E35DE-E767-4E7F-8ACC-6257251D76B0}"/>
    <cellStyle name="20 % - Akzent3" xfId="11420" hidden="1" xr:uid="{21AC22DE-2FB4-417E-A4F9-7C498818DA94}"/>
    <cellStyle name="20 % - Akzent3" xfId="11362" hidden="1" xr:uid="{5A6F9EBF-2137-4A1A-836B-039238CAAACA}"/>
    <cellStyle name="20 % - Akzent3" xfId="11373" hidden="1" xr:uid="{795855A0-1EEB-4191-A2B9-DF4C0AD946E2}"/>
    <cellStyle name="20 % - Akzent3" xfId="11435" hidden="1" xr:uid="{FCA809B1-C62B-4807-8853-FB4C50D781C2}"/>
    <cellStyle name="20 % - Akzent3" xfId="11467" hidden="1" xr:uid="{06E90159-B70D-4A44-B5EF-7C8C68560FC1}"/>
    <cellStyle name="20 % - Akzent3" xfId="11528" hidden="1" xr:uid="{CED2C3CE-2A60-45CC-A440-1B5C2D0F8FD6}"/>
    <cellStyle name="20 % - Akzent3" xfId="11569" hidden="1" xr:uid="{FEC69805-E268-437C-96F6-73ED65C1B916}"/>
    <cellStyle name="20 % - Akzent3" xfId="11601" hidden="1" xr:uid="{C95B15DB-8D44-4B0A-828B-7E7A9BCC305C}"/>
    <cellStyle name="20 % - Akzent3" xfId="11643" hidden="1" xr:uid="{9ABBE6DF-FB3F-448A-AA8D-61D5ED08A40D}"/>
    <cellStyle name="20 % - Akzent3" xfId="11585" hidden="1" xr:uid="{1751D226-D6F0-4EA4-B305-2C02660A6265}"/>
    <cellStyle name="20 % - Akzent3" xfId="11596" hidden="1" xr:uid="{3E21DACF-2A0E-4325-AD73-1E672DA28DEA}"/>
    <cellStyle name="20 % - Akzent3" xfId="11658" hidden="1" xr:uid="{FB0C421E-6000-47B4-B079-4124148674C7}"/>
    <cellStyle name="20 % - Akzent3" xfId="6589" hidden="1" xr:uid="{BF0D3AA7-AF8E-482E-B88A-38EF83CC925B}"/>
    <cellStyle name="20 % - Akzent3" xfId="11739" hidden="1" xr:uid="{88E69D6A-C33F-4300-9DD6-FEFCE7554391}"/>
    <cellStyle name="20 % - Akzent3" xfId="11937" hidden="1" xr:uid="{C20850F6-4987-4DAA-82D0-ADD1B7136A55}"/>
    <cellStyle name="20 % - Akzent3" xfId="12460" hidden="1" xr:uid="{D1D74534-B3FE-4650-9729-DF1345B95C95}"/>
    <cellStyle name="20 % - Akzent3" xfId="12639" hidden="1" xr:uid="{BEEF4A3E-C5AD-45FB-84A5-AA77DD9102F0}"/>
    <cellStyle name="20 % - Akzent3" xfId="12032" hidden="1" xr:uid="{D169E594-D159-4974-8D96-BF277C4DFE58}"/>
    <cellStyle name="20 % - Akzent3" xfId="12234" hidden="1" xr:uid="{C03C1993-662F-4584-94B6-FE128F220073}"/>
    <cellStyle name="20 % - Akzent3" xfId="13071" hidden="1" xr:uid="{D4E1C3D8-A105-4C24-8625-57669AE5E856}"/>
    <cellStyle name="20 % - Akzent3" xfId="13118" hidden="1" xr:uid="{8D07DD97-0A01-4FC1-A06D-1F2C713D1BAC}"/>
    <cellStyle name="20 % - Akzent3" xfId="13169" hidden="1" xr:uid="{5F81C000-B0DB-4CD0-8324-5B2002D2F076}"/>
    <cellStyle name="20 % - Akzent3" xfId="13357" hidden="1" xr:uid="{A7711F58-E908-4F9E-A2BC-FE218AE51600}"/>
    <cellStyle name="20 % - Akzent3" xfId="13874" hidden="1" xr:uid="{05E510AC-D0EF-49AF-8D18-981E48EA1023}"/>
    <cellStyle name="20 % - Akzent3" xfId="14036" hidden="1" xr:uid="{B4D96285-659E-4A90-AC45-9766E45DC256}"/>
    <cellStyle name="20 % - Akzent3" xfId="13449" hidden="1" xr:uid="{975B9076-1DB1-4CA7-A384-F368174A19A9}"/>
    <cellStyle name="20 % - Akzent3" xfId="13650" hidden="1" xr:uid="{0732355B-E3D9-47BC-ABCA-7D73944EEA2E}"/>
    <cellStyle name="20 % - Akzent3" xfId="14093" hidden="1" xr:uid="{3414836D-36AA-45E7-9DF4-E3A4024BC9BE}"/>
    <cellStyle name="20 % - Akzent3" xfId="14123" hidden="1" xr:uid="{F5F1AA97-EB31-4805-8697-0EAB3DE1655E}"/>
    <cellStyle name="20 % - Akzent3" xfId="14147" hidden="1" xr:uid="{8E4BD68B-AB0A-4C1A-8FC2-EF41786A8F22}"/>
    <cellStyle name="20 % - Akzent3" xfId="14188" hidden="1" xr:uid="{665475E8-F008-4FD1-A33E-B1168536892C}"/>
    <cellStyle name="20 % - Akzent3" xfId="14220" hidden="1" xr:uid="{2F0FB963-E5B8-43FA-B89A-8B3745AE10BF}"/>
    <cellStyle name="20 % - Akzent3" xfId="14262" hidden="1" xr:uid="{BACA30B5-C99C-4480-9FF6-49762B79A61C}"/>
    <cellStyle name="20 % - Akzent3" xfId="14204" hidden="1" xr:uid="{A6C183F2-A078-40C5-9964-3F42B892E44E}"/>
    <cellStyle name="20 % - Akzent3" xfId="14215" hidden="1" xr:uid="{80F4B54C-D54A-40AB-AFB7-09A4FFCA0340}"/>
    <cellStyle name="20 % - Akzent3" xfId="14277" hidden="1" xr:uid="{F348C8E5-24FD-429C-9FEC-A5EC8E339B14}"/>
    <cellStyle name="20 % - Akzent3" xfId="14307" hidden="1" xr:uid="{78D8627A-4BCC-44D3-A86E-E80A90C296B5}"/>
    <cellStyle name="20 % - Akzent3" xfId="14331" hidden="1" xr:uid="{7BCD3B25-6271-409D-B724-03C877BC7536}"/>
    <cellStyle name="20 % - Akzent3" xfId="14372" hidden="1" xr:uid="{01084059-18DF-4AF6-9431-8B495EAA4822}"/>
    <cellStyle name="20 % - Akzent3" xfId="14404" hidden="1" xr:uid="{F8E2264D-53D6-45C0-A83B-1E20329ECDCA}"/>
    <cellStyle name="20 % - Akzent3" xfId="14446" hidden="1" xr:uid="{0A689803-BFE9-4B68-BD7F-DD2075BA6E2A}"/>
    <cellStyle name="20 % - Akzent3" xfId="14388" hidden="1" xr:uid="{2710BAAD-CE1B-4C07-9BA4-5B60C2441228}"/>
    <cellStyle name="20 % - Akzent3" xfId="14399" hidden="1" xr:uid="{7ED11CF0-3C80-47E8-B95A-E1647FAE303B}"/>
    <cellStyle name="20 % - Akzent3" xfId="14461" hidden="1" xr:uid="{A7A14646-2C2D-4C24-B482-52479D673DD1}"/>
    <cellStyle name="20 % - Akzent3" xfId="14495" hidden="1" xr:uid="{1F47C74C-020D-4CEE-8A00-CF19C52F886A}"/>
    <cellStyle name="20 % - Akzent3" xfId="14655" hidden="1" xr:uid="{64252D6D-5450-4CD9-BF89-70D16B4BB78C}"/>
    <cellStyle name="20 % - Akzent3" xfId="14696" hidden="1" xr:uid="{B784120F-ADE4-4DB4-97E6-44E6DBA9FF46}"/>
    <cellStyle name="20 % - Akzent3" xfId="14728" hidden="1" xr:uid="{94AF1410-FB61-4610-9EA5-FF5AE1617B0F}"/>
    <cellStyle name="20 % - Akzent3" xfId="14770" hidden="1" xr:uid="{BD8699A2-A8A0-4EC3-84B5-ACA6EDFF605B}"/>
    <cellStyle name="20 % - Akzent3" xfId="14712" hidden="1" xr:uid="{50695E16-81B6-4961-A44F-8199C5F9E0FE}"/>
    <cellStyle name="20 % - Akzent3" xfId="14723" hidden="1" xr:uid="{8ED7111F-E4F3-4316-B8CB-4BAA265DEDE3}"/>
    <cellStyle name="20 % - Akzent3" xfId="14785" hidden="1" xr:uid="{E4DBE94C-B192-4F97-9752-2B146C7CCF53}"/>
    <cellStyle name="20 % - Akzent3" xfId="14819" hidden="1" xr:uid="{BAA0A506-3B46-4EA3-8AFF-086B91D4E819}"/>
    <cellStyle name="20 % - Akzent3" xfId="14979" hidden="1" xr:uid="{D97BEB6F-910F-426D-B092-2035167EBC40}"/>
    <cellStyle name="20 % - Akzent3" xfId="15020" hidden="1" xr:uid="{74B52E6B-3D55-429E-B53A-6D58229FB56E}"/>
    <cellStyle name="20 % - Akzent3" xfId="15052" hidden="1" xr:uid="{5F8B5759-0972-4FB6-B817-DE4C52A05E1E}"/>
    <cellStyle name="20 % - Akzent3" xfId="15094" hidden="1" xr:uid="{2E9F350A-672A-4F60-9394-9933AC0F218C}"/>
    <cellStyle name="20 % - Akzent3" xfId="15036" hidden="1" xr:uid="{6E62B858-9E5B-488C-B9A0-0729834A3523}"/>
    <cellStyle name="20 % - Akzent3" xfId="15047" hidden="1" xr:uid="{559B000E-A1C3-4C50-9343-0752EC7BE3F0}"/>
    <cellStyle name="20 % - Akzent3" xfId="15109" hidden="1" xr:uid="{037BD135-A192-4D39-8A8F-74E286FC8170}"/>
    <cellStyle name="20 % - Akzent3" xfId="15143" hidden="1" xr:uid="{8EBFE697-3234-426A-8201-087B12C72D7A}"/>
    <cellStyle name="20 % - Akzent3" xfId="15303" hidden="1" xr:uid="{861A566A-AAB3-42FA-A722-E49FC86103BA}"/>
    <cellStyle name="20 % - Akzent3" xfId="15344" hidden="1" xr:uid="{9588C079-93B9-4E88-BCF8-0E14A3FF94E5}"/>
    <cellStyle name="20 % - Akzent3" xfId="15376" hidden="1" xr:uid="{86AE1E8F-30D9-4677-9A19-37DACAC37433}"/>
    <cellStyle name="20 % - Akzent3" xfId="15418" hidden="1" xr:uid="{9A3630A4-85BC-42CD-BB15-F1854BACB644}"/>
    <cellStyle name="20 % - Akzent3" xfId="15360" hidden="1" xr:uid="{3FD60FBE-1EFF-440C-BC98-8EAF5FFA36BE}"/>
    <cellStyle name="20 % - Akzent3" xfId="15371" hidden="1" xr:uid="{E2809FF5-68AE-4C77-B561-EBD59FFDC51B}"/>
    <cellStyle name="20 % - Akzent3" xfId="15433" hidden="1" xr:uid="{7F287094-09DA-49C9-B479-5EFED8548384}"/>
    <cellStyle name="20 % - Akzent3" xfId="15467" hidden="1" xr:uid="{B3D971E3-034F-4D50-BFA2-709603A36C77}"/>
    <cellStyle name="20 % - Akzent3" xfId="15627" hidden="1" xr:uid="{16DB5664-3719-44D9-81F8-96B0BB779703}"/>
    <cellStyle name="20 % - Akzent3" xfId="15668" hidden="1" xr:uid="{B5486C29-F6B9-4824-B15B-FF544B666E2D}"/>
    <cellStyle name="20 % - Akzent3" xfId="15700" hidden="1" xr:uid="{3DCE160A-35F6-439E-8BCE-793E130DF035}"/>
    <cellStyle name="20 % - Akzent3" xfId="15742" hidden="1" xr:uid="{57677F1E-44B9-4C39-AD0B-7365F7103967}"/>
    <cellStyle name="20 % - Akzent3" xfId="15684" hidden="1" xr:uid="{0B54F8FF-A2A9-4B69-8DD1-AA2C6F50DA49}"/>
    <cellStyle name="20 % - Akzent3" xfId="15695" hidden="1" xr:uid="{108E1191-B06B-43E5-813C-177262ED6327}"/>
    <cellStyle name="20 % - Akzent3" xfId="15757" hidden="1" xr:uid="{A7FA9616-25E6-4024-A110-C06AB6E54E3E}"/>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567" hidden="1" xr:uid="{C3F22441-1DB6-4179-A29F-05B6F55639D7}"/>
    <cellStyle name="20 % - Akzent4" xfId="4417" hidden="1" xr:uid="{F9B1CC96-32CE-4C37-8FD0-D15AFCE4EF14}"/>
    <cellStyle name="20 % - Akzent4" xfId="4591" hidden="1" xr:uid="{E8B3F85B-56EC-4361-A931-86D82E1FF4F2}"/>
    <cellStyle name="20 % - Akzent4" xfId="5225" hidden="1" xr:uid="{BCA0A8E3-E63B-4388-BB8C-FF93291C1849}"/>
    <cellStyle name="20 % - Akzent4" xfId="5273" hidden="1" xr:uid="{AB284FB3-CEF6-4542-9E51-CA17737EB60D}"/>
    <cellStyle name="20 % - Akzent4" xfId="5290" hidden="1" xr:uid="{45192F88-1CEA-46B5-A8F6-219A3B8FB0E6}"/>
    <cellStyle name="20 % - Akzent4" xfId="5344" hidden="1" xr:uid="{59415CE5-D3AF-42E7-B09A-A848C1254AA8}"/>
    <cellStyle name="20 % - Akzent4" xfId="5712" hidden="1" xr:uid="{0032B9DA-7475-47B4-82E5-E7836EBA1C7B}"/>
    <cellStyle name="20 % - Akzent4" xfId="5759" hidden="1" xr:uid="{ECD770B8-78AD-45E7-9CD6-AE6F9F0BF7EC}"/>
    <cellStyle name="20 % - Akzent4" xfId="5953" hidden="1" xr:uid="{8AF6CDAF-C6D4-49D8-9236-FC7998EC4B49}"/>
    <cellStyle name="20 % - Akzent4" xfId="6120" hidden="1" xr:uid="{4B610200-87A6-4F2C-BAC9-C5CA3FAC8A94}"/>
    <cellStyle name="20 % - Akzent4" xfId="6742" hidden="1" xr:uid="{21F5D3DA-D5AD-4423-BEEE-809FF8A30BEE}"/>
    <cellStyle name="20 % - Akzent4" xfId="6786" hidden="1" xr:uid="{B95D9887-4EE5-4794-AD10-A3DF2E10105E}"/>
    <cellStyle name="20 % - Akzent4" xfId="6801" hidden="1" xr:uid="{ABBEC024-5967-4BCE-BD50-6A03A6E516B7}"/>
    <cellStyle name="20 % - Akzent4" xfId="6852" hidden="1" xr:uid="{741A06C9-8FA5-4B42-A9D5-D4BF5716578C}"/>
    <cellStyle name="20 % - Akzent4" xfId="6863" hidden="1" xr:uid="{195525D3-CB6A-4ECC-A505-F39557A704DB}"/>
    <cellStyle name="20 % - Akzent4" xfId="6892" hidden="1" xr:uid="{84508926-3EF1-411C-8576-6A4139A12BA2}"/>
    <cellStyle name="20 % - Akzent4" xfId="7052" hidden="1" xr:uid="{24FF76A1-50A3-4A19-A22B-E6487BC2D982}"/>
    <cellStyle name="20 % - Akzent4" xfId="7088" hidden="1" xr:uid="{116EC04D-2DC7-4C0F-9300-494A2BB0F4C3}"/>
    <cellStyle name="20 % - Akzent4" xfId="7152" hidden="1" xr:uid="{E8B41CCD-5BC5-4B73-A31C-F92AAFCD02B9}"/>
    <cellStyle name="20 % - Akzent4" xfId="7161" hidden="1" xr:uid="{F2E2832E-B350-4A8F-8D78-154A45FDE68B}"/>
    <cellStyle name="20 % - Akzent4" xfId="7166" hidden="1" xr:uid="{64F44009-52E0-4F4C-86FB-32E42D28A4C4}"/>
    <cellStyle name="20 % - Akzent4" xfId="7176" hidden="1" xr:uid="{A004843F-4374-447C-8249-93224ECBCE9F}"/>
    <cellStyle name="20 % - Akzent4" xfId="7187" hidden="1" xr:uid="{E6E10A40-84C3-4BDF-9231-DD96CD267591}"/>
    <cellStyle name="20 % - Akzent4" xfId="7216" hidden="1" xr:uid="{AF198CDB-3677-4745-9470-B73DFF3A4CA2}"/>
    <cellStyle name="20 % - Akzent4" xfId="7376" hidden="1" xr:uid="{AFE012B6-B2B6-4CBD-B3AF-7AB9D7A054A1}"/>
    <cellStyle name="20 % - Akzent4" xfId="7412" hidden="1" xr:uid="{DB32B89A-3987-4C7B-9C1B-F4A67744ADF2}"/>
    <cellStyle name="20 % - Akzent4" xfId="7476" hidden="1" xr:uid="{67E4F0AA-4589-47D7-9A2E-9A565D6E629D}"/>
    <cellStyle name="20 % - Akzent4" xfId="7485" hidden="1" xr:uid="{49698D6F-7A7B-4118-88AA-A835C68AFD8D}"/>
    <cellStyle name="20 % - Akzent4" xfId="7490" hidden="1" xr:uid="{5FE43E08-BC64-4583-AE4B-99135B7DAC1F}"/>
    <cellStyle name="20 % - Akzent4" xfId="7500" hidden="1" xr:uid="{A6D6D35C-A8BC-4AE5-B057-FB00EEEF5A12}"/>
    <cellStyle name="20 % - Akzent4" xfId="7511" hidden="1" xr:uid="{A3625C69-03F3-487E-A851-DD43D6E163EC}"/>
    <cellStyle name="20 % - Akzent4" xfId="4825" hidden="1" xr:uid="{3B06AF24-9427-4897-BE20-26B388747FD2}"/>
    <cellStyle name="20 % - Akzent4" xfId="4640" hidden="1" xr:uid="{DF56D7A8-D403-4639-A209-0422D63CE57C}"/>
    <cellStyle name="20 % - Akzent4" xfId="4677" hidden="1" xr:uid="{2D8565AC-2B6B-427E-B559-8093E21DB3C5}"/>
    <cellStyle name="20 % - Akzent4" xfId="4874" hidden="1" xr:uid="{DE5E4F33-A729-40A3-B134-4F23E20B5151}"/>
    <cellStyle name="20 % - Akzent4" xfId="6346" hidden="1" xr:uid="{35406C08-D7E8-404E-8023-56D6104046FC}"/>
    <cellStyle name="20 % - Akzent4" xfId="5368" hidden="1" xr:uid="{B2E232F8-6767-400A-82E6-E210C78A6330}"/>
    <cellStyle name="20 % - Akzent4" xfId="6368" hidden="1" xr:uid="{EE39F154-23F7-4B38-91AD-61E3BC54EF30}"/>
    <cellStyle name="20 % - Akzent4" xfId="6826" hidden="1" xr:uid="{647F65DD-9654-420D-B710-60496A26E644}"/>
    <cellStyle name="20 % - Akzent4" xfId="6192" hidden="1" xr:uid="{F762F977-FE1F-420B-A8D4-6C72D75DA1CB}"/>
    <cellStyle name="20 % - Akzent4" xfId="4933" hidden="1" xr:uid="{139AD3FA-F9B4-4359-8BB1-386157CED146}"/>
    <cellStyle name="20 % - Akzent4" xfId="3604" hidden="1" xr:uid="{DD0769DC-0635-47B4-BE4C-8BB72E0D8666}"/>
    <cellStyle name="20 % - Akzent4" xfId="8042" hidden="1" xr:uid="{0A39F646-273C-458A-862D-AA25A2517C94}"/>
    <cellStyle name="20 % - Akzent4" xfId="8086" hidden="1" xr:uid="{30E72DAE-A467-48F3-BB47-1F08E80AF77F}"/>
    <cellStyle name="20 % - Akzent4" xfId="8101" hidden="1" xr:uid="{707818CA-CEB9-4289-9D96-C399045B9037}"/>
    <cellStyle name="20 % - Akzent4" xfId="8152" hidden="1" xr:uid="{6235D86E-AD5B-4021-88F2-230700B2AE14}"/>
    <cellStyle name="20 % - Akzent4" xfId="8163" hidden="1" xr:uid="{72A798D5-56A8-4342-AAA2-3E1763C6B878}"/>
    <cellStyle name="20 % - Akzent4" xfId="8192" hidden="1" xr:uid="{059CC8DE-BE17-43E4-9BC5-CB1B25CF3F83}"/>
    <cellStyle name="20 % - Akzent4" xfId="8318" hidden="1" xr:uid="{029EE1A4-A590-4B8C-95CA-DED7A7C72248}"/>
    <cellStyle name="20 % - Akzent4" xfId="8354" hidden="1" xr:uid="{3E5A5492-305C-4E37-B291-4630258F4E0A}"/>
    <cellStyle name="20 % - Akzent4" xfId="8418" hidden="1" xr:uid="{B76DFAEE-37FF-4046-B093-FB987E2E8A80}"/>
    <cellStyle name="20 % - Akzent4" xfId="8427" hidden="1" xr:uid="{A8FCE588-1ABC-4A18-9A3E-90B4107AFF27}"/>
    <cellStyle name="20 % - Akzent4" xfId="8432" hidden="1" xr:uid="{22AD61A2-66BB-4C98-A20C-93FD2CFB2C80}"/>
    <cellStyle name="20 % - Akzent4" xfId="8442" hidden="1" xr:uid="{AEA86B23-698B-411A-A31D-BA9D8F7578DB}"/>
    <cellStyle name="20 % - Akzent4" xfId="8453" hidden="1" xr:uid="{D9E7E3C6-C166-4950-92D6-C05CC7E1EC38}"/>
    <cellStyle name="20 % - Akzent4" xfId="8482" hidden="1" xr:uid="{8197DCE6-37EB-40FB-918F-E64DDE5011D8}"/>
    <cellStyle name="20 % - Akzent4" xfId="8607" hidden="1" xr:uid="{79370D76-960A-4466-9151-D1F49ED4CECD}"/>
    <cellStyle name="20 % - Akzent4" xfId="8643" hidden="1" xr:uid="{46AFCBA9-C888-46FE-896F-ACB7B14919BF}"/>
    <cellStyle name="20 % - Akzent4" xfId="8707" hidden="1" xr:uid="{7D8DB0BB-809C-4641-B300-927C201A1644}"/>
    <cellStyle name="20 % - Akzent4" xfId="8716" hidden="1" xr:uid="{59481300-7D25-4EE7-9FC8-AB5D986FD50F}"/>
    <cellStyle name="20 % - Akzent4" xfId="8721" hidden="1" xr:uid="{013AC432-090B-43BB-B6A2-C183F5BEC550}"/>
    <cellStyle name="20 % - Akzent4" xfId="8731" hidden="1" xr:uid="{E80F1C6B-9D84-482F-9408-BC12AC884339}"/>
    <cellStyle name="20 % - Akzent4" xfId="8742" hidden="1" xr:uid="{FB627684-78A3-466A-9304-4771BAD6F104}"/>
    <cellStyle name="20 % - Akzent4" xfId="8492" hidden="1" xr:uid="{0BBFAFB6-5F32-4C2C-9591-197B7EF5DB16}"/>
    <cellStyle name="20 % - Akzent4" xfId="8821" hidden="1" xr:uid="{16643D45-C4E9-4E85-B65B-B9C53D9C464B}"/>
    <cellStyle name="20 % - Akzent4" xfId="8999" hidden="1" xr:uid="{F4B2714D-E0DB-41ED-B2D7-D0A74CA4ED5D}"/>
    <cellStyle name="20 % - Akzent4" xfId="9654" hidden="1" xr:uid="{46453ECE-287D-4479-A687-C49EDF7C3C56}"/>
    <cellStyle name="20 % - Akzent4" xfId="9703" hidden="1" xr:uid="{396575A1-FABA-4B46-B1AE-EA6E0B2A289F}"/>
    <cellStyle name="20 % - Akzent4" xfId="9721" hidden="1" xr:uid="{68BE2D88-D980-47F7-86C4-71C6CAC46CBB}"/>
    <cellStyle name="20 % - Akzent4" xfId="9775" hidden="1" xr:uid="{F02DB2D5-97ED-4CE5-AAC1-BF9BAD58F584}"/>
    <cellStyle name="20 % - Akzent4" xfId="10157" hidden="1" xr:uid="{69E16167-9742-420B-B63E-301CDB78E478}"/>
    <cellStyle name="20 % - Akzent4" xfId="10204" hidden="1" xr:uid="{AC5EF10A-314E-4E4E-8D2B-9442A885248E}"/>
    <cellStyle name="20 % - Akzent4" xfId="10291" hidden="1" xr:uid="{B722CCB7-770C-4174-A68A-62C8277AE637}"/>
    <cellStyle name="20 % - Akzent4" xfId="10459" hidden="1" xr:uid="{DEF15E0D-F0E1-4E47-9988-EF5F98C6E12F}"/>
    <cellStyle name="20 % - Akzent4" xfId="11098" hidden="1" xr:uid="{BDEB56F4-2186-4E86-846E-98136D4168A8}"/>
    <cellStyle name="20 % - Akzent4" xfId="11142" hidden="1" xr:uid="{64DC2FA4-D26B-494E-BAC0-98EAC961F5D7}"/>
    <cellStyle name="20 % - Akzent4" xfId="11157" hidden="1" xr:uid="{C89E4AF4-7D5F-4C30-A121-48FD00024FAF}"/>
    <cellStyle name="20 % - Akzent4" xfId="11208" hidden="1" xr:uid="{50399ABE-B7DA-4D96-8F2F-5047C888DA7E}"/>
    <cellStyle name="20 % - Akzent4" xfId="11219" hidden="1" xr:uid="{FD0A4661-8EEC-4AC3-AC46-96A01D68B0A4}"/>
    <cellStyle name="20 % - Akzent4" xfId="11246" hidden="1" xr:uid="{082E7036-BA4E-4D49-98CD-D2FFF906D484}"/>
    <cellStyle name="20 % - Akzent4" xfId="11308" hidden="1" xr:uid="{2D318E5D-17D5-448B-BEC4-325208EA5A9B}"/>
    <cellStyle name="20 % - Akzent4" xfId="11344" hidden="1" xr:uid="{85AFC7EB-3E29-4CB2-AB04-49E280D52642}"/>
    <cellStyle name="20 % - Akzent4" xfId="11408" hidden="1" xr:uid="{D54ED2CA-4855-4A67-BF72-8F45823A0930}"/>
    <cellStyle name="20 % - Akzent4" xfId="11417" hidden="1" xr:uid="{4BDA539B-4C09-4721-B348-27304C239D1B}"/>
    <cellStyle name="20 % - Akzent4" xfId="11422" hidden="1" xr:uid="{683C2A7D-9A23-497D-862D-B52E42CC8D82}"/>
    <cellStyle name="20 % - Akzent4" xfId="11432" hidden="1" xr:uid="{936252D8-AC1C-442C-91C4-ACA3297832A9}"/>
    <cellStyle name="20 % - Akzent4" xfId="11443" hidden="1" xr:uid="{D5EF36E8-BB2A-41DD-A442-E72525D86160}"/>
    <cellStyle name="20 % - Akzent4" xfId="11470" hidden="1" xr:uid="{E5073E58-C239-4FAE-8DF0-4D9C2681E4A1}"/>
    <cellStyle name="20 % - Akzent4" xfId="11531" hidden="1" xr:uid="{914EA86F-D256-4A9A-AA41-6DEFA6663B2D}"/>
    <cellStyle name="20 % - Akzent4" xfId="11567" hidden="1" xr:uid="{68CF0F35-3F56-47F9-87DA-80EB57766418}"/>
    <cellStyle name="20 % - Akzent4" xfId="11631" hidden="1" xr:uid="{BE23252C-821B-4845-A80F-1723BCE0D3AA}"/>
    <cellStyle name="20 % - Akzent4" xfId="11640" hidden="1" xr:uid="{46343C6F-A3FE-4C32-8400-AC32F36355E9}"/>
    <cellStyle name="20 % - Akzent4" xfId="11645" hidden="1" xr:uid="{AF9E089F-94CF-47D6-A1A5-452AF21480E7}"/>
    <cellStyle name="20 % - Akzent4" xfId="11655" hidden="1" xr:uid="{50B81532-0ADE-4EB8-9215-94F4660838DC}"/>
    <cellStyle name="20 % - Akzent4" xfId="11666" hidden="1" xr:uid="{AF451852-19BC-44FE-869F-F719E0E04034}"/>
    <cellStyle name="20 % - Akzent4" xfId="11479" hidden="1" xr:uid="{D6DAA52E-C3D5-46BB-BB0C-6D8804447DD0}"/>
    <cellStyle name="20 % - Akzent4" xfId="11743" hidden="1" xr:uid="{BF69B6F7-358D-437B-895E-E750E931D65A}"/>
    <cellStyle name="20 % - Akzent4" xfId="11921" hidden="1" xr:uid="{C4CC64EF-BFA0-46DE-BF0D-AC826B6970F3}"/>
    <cellStyle name="20 % - Akzent4" xfId="12576" hidden="1" xr:uid="{835DE2B6-6CEB-4929-B550-9352B0671FA7}"/>
    <cellStyle name="20 % - Akzent4" xfId="12625" hidden="1" xr:uid="{A529FBA3-11A0-443C-8D2F-7407EC9A4A14}"/>
    <cellStyle name="20 % - Akzent4" xfId="12643" hidden="1" xr:uid="{D58BDABB-E438-4881-9F27-28080FC9B54F}"/>
    <cellStyle name="20 % - Akzent4" xfId="12697" hidden="1" xr:uid="{D796796F-543C-49A6-BC03-590D58488A93}"/>
    <cellStyle name="20 % - Akzent4" xfId="13079" hidden="1" xr:uid="{5D8E84A3-17FC-4239-942E-30BF8124F25C}"/>
    <cellStyle name="20 % - Akzent4" xfId="13122" hidden="1" xr:uid="{193214AE-D76A-4DD7-B9AB-31AB3B036043}"/>
    <cellStyle name="20 % - Akzent4" xfId="13173" hidden="1" xr:uid="{BA420DA1-19F8-4798-BB1C-6BE2D19EB6AD}"/>
    <cellStyle name="20 % - Akzent4" xfId="13341" hidden="1" xr:uid="{4CA8D92A-8BF2-4C3F-A291-C9F773C7744D}"/>
    <cellStyle name="20 % - Akzent4" xfId="13980" hidden="1" xr:uid="{D4133985-E8B9-4DC8-9A60-421B4E844101}"/>
    <cellStyle name="20 % - Akzent4" xfId="14024" hidden="1" xr:uid="{C2E2E439-2684-4422-89B5-2F6B2245E8A3}"/>
    <cellStyle name="20 % - Akzent4" xfId="14039" hidden="1" xr:uid="{A8CAFF85-E8DE-4E55-9950-2FB5AD072E25}"/>
    <cellStyle name="20 % - Akzent4" xfId="14090" hidden="1" xr:uid="{992F29D0-51E8-48EC-BB6F-C53BFE60B8E0}"/>
    <cellStyle name="20 % - Akzent4" xfId="14101" hidden="1" xr:uid="{E207864E-1C62-4E7A-B018-4D542A1641C1}"/>
    <cellStyle name="20 % - Akzent4" xfId="14126" hidden="1" xr:uid="{9EB191B5-92C6-48C6-B08B-D43A7977C658}"/>
    <cellStyle name="20 % - Akzent4" xfId="14150" hidden="1" xr:uid="{38DC53C9-63EE-4EA3-B702-8E3A5AF913E5}"/>
    <cellStyle name="20 % - Akzent4" xfId="14186" hidden="1" xr:uid="{2F05F634-17BA-487F-ADCF-512FBE0B06FA}"/>
    <cellStyle name="20 % - Akzent4" xfId="14250" hidden="1" xr:uid="{9D3ECEA6-4F4E-4213-80CB-238C7C70E28C}"/>
    <cellStyle name="20 % - Akzent4" xfId="14259" hidden="1" xr:uid="{6F150B1D-750A-4E5D-B759-0D91E58AAE5D}"/>
    <cellStyle name="20 % - Akzent4" xfId="14264" hidden="1" xr:uid="{A1976100-4E79-4EE6-B01C-EA06F05567DA}"/>
    <cellStyle name="20 % - Akzent4" xfId="14274" hidden="1" xr:uid="{57075DA9-A17F-478A-BDAD-7EB4551B6BC2}"/>
    <cellStyle name="20 % - Akzent4" xfId="14285" hidden="1" xr:uid="{208E1B41-F848-434D-B75D-A426EB81F379}"/>
    <cellStyle name="20 % - Akzent4" xfId="14310" hidden="1" xr:uid="{C01C84E1-1F60-4B58-8A1D-E28CC6783850}"/>
    <cellStyle name="20 % - Akzent4" xfId="14334" hidden="1" xr:uid="{84B3FE5A-C231-4021-AC7D-D66E5F523289}"/>
    <cellStyle name="20 % - Akzent4" xfId="14370" hidden="1" xr:uid="{5A0EBC8B-6F11-45D1-A09D-0CAF4FCA33E9}"/>
    <cellStyle name="20 % - Akzent4" xfId="14434" hidden="1" xr:uid="{D23104A0-0509-4157-84AF-9A8F258F962E}"/>
    <cellStyle name="20 % - Akzent4" xfId="14443" hidden="1" xr:uid="{E1F10A1A-6E0D-427A-880A-B9D291F6197A}"/>
    <cellStyle name="20 % - Akzent4" xfId="14448" hidden="1" xr:uid="{A8E53F8A-55BC-4E64-B236-1F059A33E90B}"/>
    <cellStyle name="20 % - Akzent4" xfId="14458" hidden="1" xr:uid="{9BD31601-6B15-4E93-9A08-DF2347D4DE32}"/>
    <cellStyle name="20 % - Akzent4" xfId="14469" hidden="1" xr:uid="{9DC84AD4-2012-49D5-BB17-0B95976CA18D}"/>
    <cellStyle name="20 % - Akzent4" xfId="14498" hidden="1" xr:uid="{7CD05DFB-6379-4AE5-90CA-EAF2796ACAB4}"/>
    <cellStyle name="20 % - Akzent4" xfId="14658" hidden="1" xr:uid="{C01536AC-76B8-4CAA-B46A-112DF47F74BF}"/>
    <cellStyle name="20 % - Akzent4" xfId="14694" hidden="1" xr:uid="{BE1760C6-1881-497A-A001-BC8C33A7F212}"/>
    <cellStyle name="20 % - Akzent4" xfId="14758" hidden="1" xr:uid="{E1D7BFFA-C994-4F85-9D84-C2A328E9B1FE}"/>
    <cellStyle name="20 % - Akzent4" xfId="14767" hidden="1" xr:uid="{7194A8E1-D887-4A3C-B32D-F21542FEFD0B}"/>
    <cellStyle name="20 % - Akzent4" xfId="14772" hidden="1" xr:uid="{FE1C13B2-02AA-4C3F-ADF1-BC2DE67CB26D}"/>
    <cellStyle name="20 % - Akzent4" xfId="14782" hidden="1" xr:uid="{0D0B5CCD-9EB5-462B-9394-9BC20DB19C75}"/>
    <cellStyle name="20 % - Akzent4" xfId="14793" hidden="1" xr:uid="{F7D74BB6-2866-4374-A356-D63439604367}"/>
    <cellStyle name="20 % - Akzent4" xfId="14822" hidden="1" xr:uid="{691B8552-C25F-4189-94AF-697C08801CDC}"/>
    <cellStyle name="20 % - Akzent4" xfId="14982" hidden="1" xr:uid="{BC66C557-F14F-43A9-881B-8C1C245A4586}"/>
    <cellStyle name="20 % - Akzent4" xfId="15018" hidden="1" xr:uid="{C0D9F931-9558-4482-83AF-E376FBCD1FB5}"/>
    <cellStyle name="20 % - Akzent4" xfId="15082" hidden="1" xr:uid="{4BAEDCCC-8AD8-487A-822C-6D8D75331208}"/>
    <cellStyle name="20 % - Akzent4" xfId="15091" hidden="1" xr:uid="{45ED8867-7EE3-4F5B-B153-1E55D5CA537C}"/>
    <cellStyle name="20 % - Akzent4" xfId="15096" hidden="1" xr:uid="{4B651E13-87F9-4E2F-BDBA-8BCDD9D080D2}"/>
    <cellStyle name="20 % - Akzent4" xfId="15106" hidden="1" xr:uid="{CF9EA8B5-88AC-4CE7-A8D7-854877913A52}"/>
    <cellStyle name="20 % - Akzent4" xfId="15117" hidden="1" xr:uid="{FC4F28F1-0623-46EC-93FE-7EB8C68E8EFC}"/>
    <cellStyle name="20 % - Akzent4" xfId="15146" hidden="1" xr:uid="{A42A42D7-D8E3-4CE7-952D-B756DD8C89AE}"/>
    <cellStyle name="20 % - Akzent4" xfId="15306" hidden="1" xr:uid="{480D9D65-8E8B-429C-AD3A-46E85BB49CAA}"/>
    <cellStyle name="20 % - Akzent4" xfId="15342" hidden="1" xr:uid="{3C0DF493-08C3-4CB4-8D76-12BB910C231D}"/>
    <cellStyle name="20 % - Akzent4" xfId="15406" hidden="1" xr:uid="{687D156F-A8DF-483B-A7AD-ED409844E669}"/>
    <cellStyle name="20 % - Akzent4" xfId="15415" hidden="1" xr:uid="{9FC8CD04-D361-4D5E-A466-9B99CA4BD2E9}"/>
    <cellStyle name="20 % - Akzent4" xfId="15420" hidden="1" xr:uid="{22526161-286C-485D-B62F-060C4A50BC2C}"/>
    <cellStyle name="20 % - Akzent4" xfId="15430" hidden="1" xr:uid="{F3975CFA-D051-4DD9-802E-62CCEA47BCF5}"/>
    <cellStyle name="20 % - Akzent4" xfId="15441" hidden="1" xr:uid="{3753983D-738E-4718-A5F5-C924EB9F35E7}"/>
    <cellStyle name="20 % - Akzent4" xfId="15470" hidden="1" xr:uid="{F3C36415-FFF4-403E-8223-DF0C6514FA18}"/>
    <cellStyle name="20 % - Akzent4" xfId="15630" hidden="1" xr:uid="{B7A603FE-5B9B-4B2A-8E38-A2C9E254E209}"/>
    <cellStyle name="20 % - Akzent4" xfId="15666" hidden="1" xr:uid="{C0C5A08E-FD7D-4CD4-9230-1433B604C1D5}"/>
    <cellStyle name="20 % - Akzent4" xfId="15730" hidden="1" xr:uid="{1CD62D17-0445-49C9-83ED-94F4B6F28D1F}"/>
    <cellStyle name="20 % - Akzent4" xfId="15739" hidden="1" xr:uid="{DEF879A5-5F34-415F-91C7-C2716D0DA3EE}"/>
    <cellStyle name="20 % - Akzent4" xfId="15744" hidden="1" xr:uid="{61A07B6F-E2D9-43AE-994F-2ADA504966D7}"/>
    <cellStyle name="20 % - Akzent4" xfId="15754" hidden="1" xr:uid="{4B43B84D-A48A-4C90-AEF0-00F85295DFAB}"/>
    <cellStyle name="20 % - Akzent4" xfId="15765" hidden="1" xr:uid="{CA38364A-B725-4D3E-AAA1-7DA5DE0594C6}"/>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71" hidden="1" xr:uid="{AE7629D3-D558-4B36-9553-5C68F3625019}"/>
    <cellStyle name="20 % - Akzent5" xfId="4421" hidden="1" xr:uid="{70CD6BD5-D7F6-4226-B0B4-8860C76A3DFD}"/>
    <cellStyle name="20 % - Akzent5" xfId="4707" hidden="1" xr:uid="{89689374-5F20-477C-BA5C-8CF3A9B65A14}"/>
    <cellStyle name="20 % - Akzent5" xfId="4597" hidden="1" xr:uid="{C0A2DBF3-18BA-4678-AAC3-D42D9431D570}"/>
    <cellStyle name="20 % - Akzent5" xfId="5105" hidden="1" xr:uid="{0843C516-DDBD-4A30-BC6B-7DE389AEF9F7}"/>
    <cellStyle name="20 % - Akzent5" xfId="5182" hidden="1" xr:uid="{5D9328C0-FFB7-42EF-BA7D-47AE6BAEAA9F}"/>
    <cellStyle name="20 % - Akzent5" xfId="5343" hidden="1" xr:uid="{0D748BAE-14D4-4F97-AFC2-023764F4870B}"/>
    <cellStyle name="20 % - Akzent5" xfId="4655" hidden="1" xr:uid="{AA051634-7474-45A6-A737-2A35A6BA1B5C}"/>
    <cellStyle name="20 % - Akzent5" xfId="5763" hidden="1" xr:uid="{F0D001C5-90D6-429B-8685-BC221558C800}"/>
    <cellStyle name="20 % - Akzent5" xfId="5957" hidden="1" xr:uid="{05FC4552-19E8-42E0-A388-739E4518D586}"/>
    <cellStyle name="20 % - Akzent5" xfId="6232" hidden="1" xr:uid="{4C5C78CC-CFF9-427F-9E5E-B654B2945168}"/>
    <cellStyle name="20 % - Akzent5" xfId="6126" hidden="1" xr:uid="{3327E21B-8894-4691-80B9-EFC9A30FA422}"/>
    <cellStyle name="20 % - Akzent5" xfId="6631" hidden="1" xr:uid="{94BED43D-82EA-4E77-8CC2-60358F2E85C6}"/>
    <cellStyle name="20 % - Akzent5" xfId="6704" hidden="1" xr:uid="{24217CBD-C9D9-4EBD-9015-EBAC54BA979D}"/>
    <cellStyle name="20 % - Akzent5" xfId="6851" hidden="1" xr:uid="{40A8A854-A206-4C62-823E-7ACD38FDFE3F}"/>
    <cellStyle name="20 % - Akzent5" xfId="6184" hidden="1" xr:uid="{7B05242D-7E73-4596-B8EE-BF8770C9D2FB}"/>
    <cellStyle name="20 % - Akzent5" xfId="6895" hidden="1" xr:uid="{7335C6E8-3A73-49FE-8C3C-F702D6EC7B51}"/>
    <cellStyle name="20 % - Akzent5" xfId="7055" hidden="1" xr:uid="{7FD8F32E-F879-4223-8DA6-ED6E8D91869E}"/>
    <cellStyle name="20 % - Akzent5" xfId="7112" hidden="1" xr:uid="{059F77AE-53FA-4925-93C0-E37A1064E541}"/>
    <cellStyle name="20 % - Akzent5" xfId="7089" hidden="1" xr:uid="{33F50ACB-0B88-41D6-93DA-1697D53F3C97}"/>
    <cellStyle name="20 % - Akzent5" xfId="7120" hidden="1" xr:uid="{DD1EEC5F-95A9-4325-A758-B03FE81155D9}"/>
    <cellStyle name="20 % - Akzent5" xfId="7142" hidden="1" xr:uid="{D5254947-2403-4409-8238-4C59CB79461C}"/>
    <cellStyle name="20 % - Akzent5" xfId="7175" hidden="1" xr:uid="{CB1D5944-DA4A-4B90-A5EE-156392D815C6}"/>
    <cellStyle name="20 % - Akzent5" xfId="7099" hidden="1" xr:uid="{A2C78AAC-67AA-45AC-96B1-1370CBA53BB3}"/>
    <cellStyle name="20 % - Akzent5" xfId="7219" hidden="1" xr:uid="{F455257D-5A96-4F01-B4E2-79796B3A969B}"/>
    <cellStyle name="20 % - Akzent5" xfId="7379" hidden="1" xr:uid="{E15F2987-08E2-42E4-8AF9-2342B1557E0A}"/>
    <cellStyle name="20 % - Akzent5" xfId="7436" hidden="1" xr:uid="{6777C29A-EF23-4242-9BB0-62F6BBF71F4E}"/>
    <cellStyle name="20 % - Akzent5" xfId="7413" hidden="1" xr:uid="{3B2A8587-098D-4CE6-A7FD-8E4EBF653C7C}"/>
    <cellStyle name="20 % - Akzent5" xfId="7444" hidden="1" xr:uid="{D5E4D595-DB00-491C-9D25-326C69448037}"/>
    <cellStyle name="20 % - Akzent5" xfId="7466" hidden="1" xr:uid="{F74A662E-7759-4AE3-B90F-28DDC4EE99D3}"/>
    <cellStyle name="20 % - Akzent5" xfId="7499" hidden="1" xr:uid="{E05950FD-C2EC-4813-94C1-B9961A5DA108}"/>
    <cellStyle name="20 % - Akzent5" xfId="7423" hidden="1" xr:uid="{938A36E1-0926-48A1-ADF0-1ACFE028AFC6}"/>
    <cellStyle name="20 % - Akzent5" xfId="6555" hidden="1" xr:uid="{972EC288-D8D8-4F1D-9823-C2C8C2E79DA3}"/>
    <cellStyle name="20 % - Akzent5" xfId="6843" hidden="1" xr:uid="{3FE4BC24-AE97-4328-9A16-DB130EA0E454}"/>
    <cellStyle name="20 % - Akzent5" xfId="4212" hidden="1" xr:uid="{C4D01CDA-8F5C-4E75-B17B-6FBEF5C8FCD7}"/>
    <cellStyle name="20 % - Akzent5" xfId="6677" hidden="1" xr:uid="{A9249165-B8D2-4782-9D27-2620697896CC}"/>
    <cellStyle name="20 % - Akzent5" xfId="6387" hidden="1" xr:uid="{935CD77A-4D0F-494A-9514-AB1B09D143D5}"/>
    <cellStyle name="20 % - Akzent5" xfId="6668" hidden="1" xr:uid="{BA8EF334-F7BF-4DE4-8F39-344C69984382}"/>
    <cellStyle name="20 % - Akzent5" xfId="5238" hidden="1" xr:uid="{3166E0D5-E156-482A-93FD-86F717F3BD91}"/>
    <cellStyle name="20 % - Akzent5" xfId="5522" hidden="1" xr:uid="{6D3E6B7C-F689-4C1F-962E-B01D96CAA57F}"/>
    <cellStyle name="20 % - Akzent5" xfId="4236" hidden="1" xr:uid="{1579271F-E5E0-4A77-9712-683C762ABF89}"/>
    <cellStyle name="20 % - Akzent5" xfId="5340" hidden="1" xr:uid="{3DCA2C71-10E1-4CA9-BB42-4D86810A0A9E}"/>
    <cellStyle name="20 % - Akzent5" xfId="3876" hidden="1" xr:uid="{82023127-9902-4672-A30C-DB98514FF49B}"/>
    <cellStyle name="20 % - Akzent5" xfId="3601" hidden="1" xr:uid="{9BEE4C7B-7131-4D33-8C21-DCF0D1F20978}"/>
    <cellStyle name="20 % - Akzent5" xfId="7929" hidden="1" xr:uid="{064CFFA2-549C-4342-9EB3-299470FFE4DB}"/>
    <cellStyle name="20 % - Akzent5" xfId="8004" hidden="1" xr:uid="{BBF91F34-C27B-44C2-9747-10D6D96768BE}"/>
    <cellStyle name="20 % - Akzent5" xfId="8151" hidden="1" xr:uid="{408DC454-5447-47DD-ACF3-0A5F6840DBCC}"/>
    <cellStyle name="20 % - Akzent5" xfId="4342" hidden="1" xr:uid="{64615B58-9D86-4970-96C1-5F01DA4D27CE}"/>
    <cellStyle name="20 % - Akzent5" xfId="8195" hidden="1" xr:uid="{D1B8D790-4F5A-41AC-B0A0-FDDA21A6D9CF}"/>
    <cellStyle name="20 % - Akzent5" xfId="8321" hidden="1" xr:uid="{CC3DB9DB-7AF2-4678-85E1-9343636FE89D}"/>
    <cellStyle name="20 % - Akzent5" xfId="8378" hidden="1" xr:uid="{5D70FA8F-553E-44BD-8B0D-8695043DCA2B}"/>
    <cellStyle name="20 % - Akzent5" xfId="8355" hidden="1" xr:uid="{0416037D-A16F-4724-9010-CBA8FDC6DDF9}"/>
    <cellStyle name="20 % - Akzent5" xfId="8386" hidden="1" xr:uid="{FCAA8A09-6CB2-45DA-8FA1-A896214B0733}"/>
    <cellStyle name="20 % - Akzent5" xfId="8408" hidden="1" xr:uid="{F8D60D4C-CC91-4ABC-8346-B10FA0B9BDF0}"/>
    <cellStyle name="20 % - Akzent5" xfId="8441" hidden="1" xr:uid="{06978F04-C872-46AB-9A94-4B0741229050}"/>
    <cellStyle name="20 % - Akzent5" xfId="8365" hidden="1" xr:uid="{E2D2475D-DFDA-4453-8B52-FE77425373DE}"/>
    <cellStyle name="20 % - Akzent5" xfId="8485" hidden="1" xr:uid="{05E084C2-21F5-491B-9784-C58172E31613}"/>
    <cellStyle name="20 % - Akzent5" xfId="8610" hidden="1" xr:uid="{D60FFCE1-1A0C-4BC8-9B72-EAFA426E3DB6}"/>
    <cellStyle name="20 % - Akzent5" xfId="8667" hidden="1" xr:uid="{C74A58FE-D0F7-44AF-9620-EBF578D79198}"/>
    <cellStyle name="20 % - Akzent5" xfId="8644" hidden="1" xr:uid="{04C30D29-C5C4-4188-A1D9-E4E540851A59}"/>
    <cellStyle name="20 % - Akzent5" xfId="8675" hidden="1" xr:uid="{D9690657-57B3-4178-A175-9FC7C0D833FB}"/>
    <cellStyle name="20 % - Akzent5" xfId="8697" hidden="1" xr:uid="{8424435E-C3AB-458E-9F61-20BB873F6523}"/>
    <cellStyle name="20 % - Akzent5" xfId="8730" hidden="1" xr:uid="{FD7B9409-CDF4-4AE7-9D0C-3FE53122D406}"/>
    <cellStyle name="20 % - Akzent5" xfId="8654" hidden="1" xr:uid="{15C22D1F-B920-47E9-A1B5-E6DF0EBF7595}"/>
    <cellStyle name="20 % - Akzent5" xfId="8574" hidden="1" xr:uid="{FD541A65-1CB6-417C-A1B9-63A069139551}"/>
    <cellStyle name="20 % - Akzent5" xfId="8825" hidden="1" xr:uid="{1893B264-4595-48E7-BA79-64A8D9542713}"/>
    <cellStyle name="20 % - Akzent5" xfId="9118" hidden="1" xr:uid="{DC322E0F-61A7-4875-88BE-E4C020543559}"/>
    <cellStyle name="20 % - Akzent5" xfId="9005" hidden="1" xr:uid="{422D54FE-D322-44E8-BFC3-095F2574C46E}"/>
    <cellStyle name="20 % - Akzent5" xfId="9530" hidden="1" xr:uid="{EF05850C-1BBE-4EB4-853C-D681B4594DB5}"/>
    <cellStyle name="20 % - Akzent5" xfId="9611" hidden="1" xr:uid="{B85171EA-9857-4D83-9C95-B38A77C292CE}"/>
    <cellStyle name="20 % - Akzent5" xfId="9774" hidden="1" xr:uid="{791D8DD6-BD12-4D74-94A7-B667981CCC15}"/>
    <cellStyle name="20 % - Akzent5" xfId="9065" hidden="1" xr:uid="{C2E5151C-ED74-404A-A216-2699ACA9928A}"/>
    <cellStyle name="20 % - Akzent5" xfId="10208" hidden="1" xr:uid="{BDCD3F93-B6C3-4272-8923-A0D66E5B226C}"/>
    <cellStyle name="20 % - Akzent5" xfId="10295" hidden="1" xr:uid="{E92D4481-4A96-4B1B-ACFE-E6C07EADB879}"/>
    <cellStyle name="20 % - Akzent5" xfId="10574" hidden="1" xr:uid="{D504E84A-9178-473A-AC88-10BB966352AD}"/>
    <cellStyle name="20 % - Akzent5" xfId="10465" hidden="1" xr:uid="{4FE0A3A6-267A-440A-802A-20BCC7753038}"/>
    <cellStyle name="20 % - Akzent5" xfId="10985" hidden="1" xr:uid="{58DB9E14-3931-4C56-8B84-32BD138D76DF}"/>
    <cellStyle name="20 % - Akzent5" xfId="11060" hidden="1" xr:uid="{74823457-03E3-4AAE-B1AA-9F706ACD15A7}"/>
    <cellStyle name="20 % - Akzent5" xfId="11207" hidden="1" xr:uid="{2B6B1CBB-ECFD-422F-85C6-E054D7A33E57}"/>
    <cellStyle name="20 % - Akzent5" xfId="10525" hidden="1" xr:uid="{AB191129-2E68-45DD-9E16-144A005803CB}"/>
    <cellStyle name="20 % - Akzent5" xfId="11249" hidden="1" xr:uid="{AA1EA038-F796-45F8-8766-9B7BD222CADE}"/>
    <cellStyle name="20 % - Akzent5" xfId="11311" hidden="1" xr:uid="{4087E735-ADDF-4C5B-A092-831795A598E7}"/>
    <cellStyle name="20 % - Akzent5" xfId="11368" hidden="1" xr:uid="{633CA8E6-4BA8-4BB1-980E-0982B35C306C}"/>
    <cellStyle name="20 % - Akzent5" xfId="11345" hidden="1" xr:uid="{53B6BFE8-CF31-4BA0-B37C-2ECAA6F04D91}"/>
    <cellStyle name="20 % - Akzent5" xfId="11376" hidden="1" xr:uid="{F833D65B-818A-411F-9323-EC35744CD713}"/>
    <cellStyle name="20 % - Akzent5" xfId="11398" hidden="1" xr:uid="{6C94474B-6E0F-4BC7-AB0D-570DED0A45D7}"/>
    <cellStyle name="20 % - Akzent5" xfId="11431" hidden="1" xr:uid="{6C2DB6D1-B13C-481D-8396-5935FAB059FD}"/>
    <cellStyle name="20 % - Akzent5" xfId="11355" hidden="1" xr:uid="{0A61A23F-C0B1-4967-9E92-9667038A736D}"/>
    <cellStyle name="20 % - Akzent5" xfId="11473" hidden="1" xr:uid="{0CAB99E5-D0CE-41CD-BC86-CBBA17A066CC}"/>
    <cellStyle name="20 % - Akzent5" xfId="11534" hidden="1" xr:uid="{D9E7C50B-A631-4240-A4C3-09773A8C4BB9}"/>
    <cellStyle name="20 % - Akzent5" xfId="11591" hidden="1" xr:uid="{FCD11FAA-CF1B-4851-9AFC-798B76ACF139}"/>
    <cellStyle name="20 % - Akzent5" xfId="11568" hidden="1" xr:uid="{8ADA8095-3E32-48EA-B89F-E2F2252FD044}"/>
    <cellStyle name="20 % - Akzent5" xfId="11599" hidden="1" xr:uid="{8BC8AD8B-5A24-4DF4-81E4-2A530633CD96}"/>
    <cellStyle name="20 % - Akzent5" xfId="11621" hidden="1" xr:uid="{8D49E3F7-E5AF-463A-B712-865B3CE704FA}"/>
    <cellStyle name="20 % - Akzent5" xfId="11654" hidden="1" xr:uid="{28D46E73-7E95-4DFB-9D50-5C9127CE20F8}"/>
    <cellStyle name="20 % - Akzent5" xfId="11578" hidden="1" xr:uid="{0BC2AB8E-E99C-4BFB-AEBC-9867BD898BAC}"/>
    <cellStyle name="20 % - Akzent5" xfId="11511" hidden="1" xr:uid="{D5BDE71F-CBCB-4DCB-A0B5-3F5232C0E9C9}"/>
    <cellStyle name="20 % - Akzent5" xfId="11747" hidden="1" xr:uid="{7E6C4B92-FAB0-465A-8988-8014F1E30780}"/>
    <cellStyle name="20 % - Akzent5" xfId="12040" hidden="1" xr:uid="{DA37810E-D1F5-4106-841F-2D588DF57774}"/>
    <cellStyle name="20 % - Akzent5" xfId="11927" hidden="1" xr:uid="{09912408-9607-4088-B8F2-AD539BF85038}"/>
    <cellStyle name="20 % - Akzent5" xfId="12452" hidden="1" xr:uid="{CD1F4566-D3AB-4CF4-9DC2-F68BF20A65C6}"/>
    <cellStyle name="20 % - Akzent5" xfId="12533" hidden="1" xr:uid="{DA80514E-3D0D-4404-9781-47B845B6CA8C}"/>
    <cellStyle name="20 % - Akzent5" xfId="12696" hidden="1" xr:uid="{38753AC9-30A7-4800-968E-97A20FE18141}"/>
    <cellStyle name="20 % - Akzent5" xfId="11987" hidden="1" xr:uid="{F94D5DD3-376E-4F95-9D06-09A830FE5FD6}"/>
    <cellStyle name="20 % - Akzent5" xfId="13126" hidden="1" xr:uid="{0D38F3CD-41C3-40F7-837F-360C6E8CCA69}"/>
    <cellStyle name="20 % - Akzent5" xfId="13177" hidden="1" xr:uid="{045E34EF-4250-438E-BD3E-607CC502F00E}"/>
    <cellStyle name="20 % - Akzent5" xfId="13456" hidden="1" xr:uid="{387EB212-8420-4126-BC3A-63F0A2C5259F}"/>
    <cellStyle name="20 % - Akzent5" xfId="13347" hidden="1" xr:uid="{CED42D4B-AF4E-4DEA-8B88-D31A85288AC4}"/>
    <cellStyle name="20 % - Akzent5" xfId="13867" hidden="1" xr:uid="{8B9D31AE-8ACB-4AF9-AD5A-39B5213D5CCD}"/>
    <cellStyle name="20 % - Akzent5" xfId="13942" hidden="1" xr:uid="{164C9F24-9336-4BF2-A4E9-0475A5F95045}"/>
    <cellStyle name="20 % - Akzent5" xfId="14089" hidden="1" xr:uid="{E0252F94-4202-46D4-BF6C-CEC8DB6196ED}"/>
    <cellStyle name="20 % - Akzent5" xfId="13407" hidden="1" xr:uid="{79CEEF2C-5113-4A15-86A2-B1BBDA46552E}"/>
    <cellStyle name="20 % - Akzent5" xfId="14129" hidden="1" xr:uid="{ECF4672E-150F-4DE8-AC88-C70582526E95}"/>
    <cellStyle name="20 % - Akzent5" xfId="14153" hidden="1" xr:uid="{6542DF13-28A0-437A-A48B-03F30AE336AE}"/>
    <cellStyle name="20 % - Akzent5" xfId="14210" hidden="1" xr:uid="{5D159791-D16F-467A-8968-B98D42D8D0C2}"/>
    <cellStyle name="20 % - Akzent5" xfId="14187" hidden="1" xr:uid="{8CD03118-513E-4227-ABEA-5A037B06C238}"/>
    <cellStyle name="20 % - Akzent5" xfId="14218" hidden="1" xr:uid="{DF59263B-4647-43D4-B38F-B48BCAA80938}"/>
    <cellStyle name="20 % - Akzent5" xfId="14240" hidden="1" xr:uid="{F73222BB-47B0-409E-983F-16EB2FA2D2C0}"/>
    <cellStyle name="20 % - Akzent5" xfId="14273" hidden="1" xr:uid="{CAB91C0B-6735-462E-B880-A0D6504DFB32}"/>
    <cellStyle name="20 % - Akzent5" xfId="14197" hidden="1" xr:uid="{A1395089-D2A9-4D2F-A7CE-0503DC6AEE98}"/>
    <cellStyle name="20 % - Akzent5" xfId="14313" hidden="1" xr:uid="{5F73A823-6B6A-43D3-95B3-18C9B5423A1E}"/>
    <cellStyle name="20 % - Akzent5" xfId="14337" hidden="1" xr:uid="{3C313A4D-F089-44C6-B35B-96BAEA414C3B}"/>
    <cellStyle name="20 % - Akzent5" xfId="14394" hidden="1" xr:uid="{153CECB9-CF6A-4883-8A98-0911FD420DB3}"/>
    <cellStyle name="20 % - Akzent5" xfId="14371" hidden="1" xr:uid="{2441981B-92E4-4213-9BBB-8BBFCB26ED8F}"/>
    <cellStyle name="20 % - Akzent5" xfId="14402" hidden="1" xr:uid="{F8343A8A-D51F-46C9-B4D5-B8D2FDE4B72B}"/>
    <cellStyle name="20 % - Akzent5" xfId="14424" hidden="1" xr:uid="{01BC9C14-8EF3-4778-AD1D-5DD931C08878}"/>
    <cellStyle name="20 % - Akzent5" xfId="14457" hidden="1" xr:uid="{C76829E5-000F-43ED-BC26-6E87750FE060}"/>
    <cellStyle name="20 % - Akzent5" xfId="14381" hidden="1" xr:uid="{6E241A88-4CC1-478C-B86C-F7218DFD3C94}"/>
    <cellStyle name="20 % - Akzent5" xfId="14501" hidden="1" xr:uid="{5BD649EA-E07A-4956-A39C-B1738F0C644B}"/>
    <cellStyle name="20 % - Akzent5" xfId="14661" hidden="1" xr:uid="{76AA1C5F-42BE-444C-B3E1-746EF911E470}"/>
    <cellStyle name="20 % - Akzent5" xfId="14718" hidden="1" xr:uid="{83067B4B-33F7-48BF-BECC-57F01C79F40D}"/>
    <cellStyle name="20 % - Akzent5" xfId="14695" hidden="1" xr:uid="{39B62256-492B-4CB2-8382-179737D1D798}"/>
    <cellStyle name="20 % - Akzent5" xfId="14726" hidden="1" xr:uid="{67652B21-530F-4D78-9A95-07CE985DC2BC}"/>
    <cellStyle name="20 % - Akzent5" xfId="14748" hidden="1" xr:uid="{698A325A-BC3B-416A-ACBB-EE53DF04634F}"/>
    <cellStyle name="20 % - Akzent5" xfId="14781" hidden="1" xr:uid="{268FFFEE-319F-4A80-9938-64905DA44B2B}"/>
    <cellStyle name="20 % - Akzent5" xfId="14705" hidden="1" xr:uid="{02497100-A490-4AEA-9047-EA9C4D04920B}"/>
    <cellStyle name="20 % - Akzent5" xfId="14825" hidden="1" xr:uid="{233B4227-ABF2-4F3E-837C-72BD7A040985}"/>
    <cellStyle name="20 % - Akzent5" xfId="14985" hidden="1" xr:uid="{9BAC4D7F-50A6-4EAC-97C7-E47C55F6CB69}"/>
    <cellStyle name="20 % - Akzent5" xfId="15042" hidden="1" xr:uid="{72A081F8-A90E-47C6-9F36-FC336C68EC3B}"/>
    <cellStyle name="20 % - Akzent5" xfId="15019" hidden="1" xr:uid="{3320A7AA-E5A0-4111-8B1E-C57393F19389}"/>
    <cellStyle name="20 % - Akzent5" xfId="15050" hidden="1" xr:uid="{41A6252A-8ED4-490B-AD3B-EA117528F47F}"/>
    <cellStyle name="20 % - Akzent5" xfId="15072" hidden="1" xr:uid="{0213E63A-5523-454F-AA9F-6F16DC998726}"/>
    <cellStyle name="20 % - Akzent5" xfId="15105" hidden="1" xr:uid="{3D87494E-9195-498F-8A1B-4BEF82ACC6A1}"/>
    <cellStyle name="20 % - Akzent5" xfId="15029" hidden="1" xr:uid="{9395F92E-CDA7-4319-B532-16C4B438EEF3}"/>
    <cellStyle name="20 % - Akzent5" xfId="15149" hidden="1" xr:uid="{89A4AD6D-CC60-4EA9-A24B-F8E30F0F3865}"/>
    <cellStyle name="20 % - Akzent5" xfId="15309" hidden="1" xr:uid="{F75EEEC8-C126-46CD-86D8-3E15B53D62F5}"/>
    <cellStyle name="20 % - Akzent5" xfId="15366" hidden="1" xr:uid="{B05E9991-FE81-4EEA-8CB8-2705E8AA48E6}"/>
    <cellStyle name="20 % - Akzent5" xfId="15343" hidden="1" xr:uid="{1EA3ACAB-9AD9-4D2E-9994-A400532FE9F2}"/>
    <cellStyle name="20 % - Akzent5" xfId="15374" hidden="1" xr:uid="{10DD8A1F-ED5C-4B7A-A4E4-C338208D6DB9}"/>
    <cellStyle name="20 % - Akzent5" xfId="15396" hidden="1" xr:uid="{152E9814-79F7-4442-A1B6-889D15CA0C79}"/>
    <cellStyle name="20 % - Akzent5" xfId="15429" hidden="1" xr:uid="{E2901D76-4927-4B70-9C99-0706BAB22476}"/>
    <cellStyle name="20 % - Akzent5" xfId="15353" hidden="1" xr:uid="{EB246A72-9E9E-418C-9872-9579AC88F413}"/>
    <cellStyle name="20 % - Akzent5" xfId="15473" hidden="1" xr:uid="{D4CB1C20-3608-4266-A886-B01E83ED32A4}"/>
    <cellStyle name="20 % - Akzent5" xfId="15633" hidden="1" xr:uid="{1BACE065-77BD-49B7-846A-4A7CD89DCDC2}"/>
    <cellStyle name="20 % - Akzent5" xfId="15690" hidden="1" xr:uid="{1C17708D-6AC0-4A5A-B443-E03D6078301E}"/>
    <cellStyle name="20 % - Akzent5" xfId="15667" hidden="1" xr:uid="{F0D0428D-4A37-4CC2-ADCE-B434F864F1C0}"/>
    <cellStyle name="20 % - Akzent5" xfId="15698" hidden="1" xr:uid="{1743D7D1-6E15-4AD9-890E-4CF4C5E2D84F}"/>
    <cellStyle name="20 % - Akzent5" xfId="15720" hidden="1" xr:uid="{278F892C-B342-4666-8B4C-E60CFD6932A6}"/>
    <cellStyle name="20 % - Akzent5" xfId="15753" hidden="1" xr:uid="{3DDC741E-5DE0-4198-B858-AD6CD96FD23E}"/>
    <cellStyle name="20 % - Akzent5" xfId="15677" hidden="1" xr:uid="{1D890B1A-D362-47C1-AA37-4E629BBC797F}"/>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75" hidden="1" xr:uid="{C037E0E5-D761-4437-B3F4-76B36ED751A3}"/>
    <cellStyle name="20 % - Akzent6" xfId="4424" hidden="1" xr:uid="{9B2EE4A6-A359-4A1A-96C7-DCF6E5F265B6}"/>
    <cellStyle name="20 % - Akzent6" xfId="4579" hidden="1" xr:uid="{D5B0726B-BF54-4700-AEE4-BF6A51B9AA98}"/>
    <cellStyle name="20 % - Akzent6" xfId="5270" hidden="1" xr:uid="{A1085CD2-D3C0-42A8-AC38-A0E4DD980439}"/>
    <cellStyle name="20 % - Akzent6" xfId="4697" hidden="1" xr:uid="{1ABEB8B5-DD70-45D8-87CC-F78ADB868F3E}"/>
    <cellStyle name="20 % - Akzent6" xfId="5258" hidden="1" xr:uid="{35B5F6EB-4E48-433E-B566-26D0F8797A9B}"/>
    <cellStyle name="20 % - Akzent6" xfId="4573" hidden="1" xr:uid="{D45D2523-9270-494F-9F0C-8758E52D47AE}"/>
    <cellStyle name="20 % - Akzent6" xfId="5715" hidden="1" xr:uid="{FEFEDA68-72F2-4EEC-B57B-C06DCA5C7B31}"/>
    <cellStyle name="20 % - Akzent6" xfId="5767" hidden="1" xr:uid="{FE9F3B8A-0380-4C5D-A2D1-34C93906736D}"/>
    <cellStyle name="20 % - Akzent6" xfId="5960" hidden="1" xr:uid="{F11B2C0D-D3F5-49B9-9B91-41CDCD5FC03B}"/>
    <cellStyle name="20 % - Akzent6" xfId="6108" hidden="1" xr:uid="{26C99ACB-F758-4731-90DC-D6C3C1E1126D}"/>
    <cellStyle name="20 % - Akzent6" xfId="6784" hidden="1" xr:uid="{EC95A3E1-D7E9-4557-90FA-2EE9888CBFDD}"/>
    <cellStyle name="20 % - Akzent6" xfId="6223" hidden="1" xr:uid="{C7336D1C-7CED-41AC-B0CA-3476C706B783}"/>
    <cellStyle name="20 % - Akzent6" xfId="6773" hidden="1" xr:uid="{E2637744-CE52-4698-A594-6342FB3C2BD0}"/>
    <cellStyle name="20 % - Akzent6" xfId="6102" hidden="1" xr:uid="{717059A3-87C2-4032-B3AE-E2E4761CF600}"/>
    <cellStyle name="20 % - Akzent6" xfId="6866" hidden="1" xr:uid="{7AC45615-FF8B-4F43-A424-B2B9ED197739}"/>
    <cellStyle name="20 % - Akzent6" xfId="6898" hidden="1" xr:uid="{4FADE131-973F-41E9-9FF4-883D115C18CC}"/>
    <cellStyle name="20 % - Akzent6" xfId="7058" hidden="1" xr:uid="{6C6F091A-D90E-41B4-AA37-2B0B784CE69D}"/>
    <cellStyle name="20 % - Akzent6" xfId="7083" hidden="1" xr:uid="{936824AB-8A22-470F-8D3D-93D591C81219}"/>
    <cellStyle name="20 % - Akzent6" xfId="7160" hidden="1" xr:uid="{5D44248A-1889-426D-8A06-A987CBFD97E3}"/>
    <cellStyle name="20 % - Akzent6" xfId="7105" hidden="1" xr:uid="{2CE6E743-CDDA-4969-9A97-1CD67B1A8513}"/>
    <cellStyle name="20 % - Akzent6" xfId="7157" hidden="1" xr:uid="{8863968E-6DEA-4680-B4D7-676BCC590F53}"/>
    <cellStyle name="20 % - Akzent6" xfId="7081" hidden="1" xr:uid="{AC7FD75F-F56C-4350-B6AA-531254AA32F5}"/>
    <cellStyle name="20 % - Akzent6" xfId="7190" hidden="1" xr:uid="{496B6FEC-6D53-448A-A707-E831ECCCF027}"/>
    <cellStyle name="20 % - Akzent6" xfId="7222" hidden="1" xr:uid="{B177C068-FBB2-4730-9718-32A3DA714EC2}"/>
    <cellStyle name="20 % - Akzent6" xfId="7382" hidden="1" xr:uid="{12C9D7F2-A0D7-421D-B656-B6FCC03E71DC}"/>
    <cellStyle name="20 % - Akzent6" xfId="7407" hidden="1" xr:uid="{3CE12B32-6830-4A33-8528-3563E87F7524}"/>
    <cellStyle name="20 % - Akzent6" xfId="7484" hidden="1" xr:uid="{B655BF02-AC3E-4216-B0AD-A3343B8B9C6D}"/>
    <cellStyle name="20 % - Akzent6" xfId="7429" hidden="1" xr:uid="{9F3AD661-FB78-4196-BEFB-BC1DCDF1BA24}"/>
    <cellStyle name="20 % - Akzent6" xfId="7481" hidden="1" xr:uid="{C62E00D4-8304-43B5-ADEB-B57287595A11}"/>
    <cellStyle name="20 % - Akzent6" xfId="7405" hidden="1" xr:uid="{C3475FFF-0D1D-4A06-AA48-CF24A3C4BCB3}"/>
    <cellStyle name="20 % - Akzent6" xfId="7514" hidden="1" xr:uid="{42262572-A295-4E3A-97D1-6E9149E14EE8}"/>
    <cellStyle name="20 % - Akzent6" xfId="5401" hidden="1" xr:uid="{5B844528-94EB-4081-831A-E2C262B840E4}"/>
    <cellStyle name="20 % - Akzent6" xfId="5068" hidden="1" xr:uid="{164CA5EE-902F-48D0-8B15-1F075F8B037C}"/>
    <cellStyle name="20 % - Akzent6" xfId="4629" hidden="1" xr:uid="{D8F0014A-4A38-4154-AC40-1C0B72DB2D24}"/>
    <cellStyle name="20 % - Akzent6" xfId="5451" hidden="1" xr:uid="{3F2B681A-5FC7-4E55-97D0-382997C4054C}"/>
    <cellStyle name="20 % - Akzent6" xfId="4523" hidden="1" xr:uid="{F0D82DDC-19F7-48B3-BA47-DD9FE2D669B6}"/>
    <cellStyle name="20 % - Akzent6" xfId="5374" hidden="1" xr:uid="{DCDA316C-8593-4064-AE05-B611B18FA4D9}"/>
    <cellStyle name="20 % - Akzent6" xfId="5988" hidden="1" xr:uid="{662DD0CE-3FBB-4C8F-98C1-C85D3789B0F9}"/>
    <cellStyle name="20 % - Akzent6" xfId="4730" hidden="1" xr:uid="{D2CB2CDF-01A0-481C-B4AB-5C269E69C38D}"/>
    <cellStyle name="20 % - Akzent6" xfId="3512" hidden="1" xr:uid="{0B08CF0E-B127-41FC-A0D6-6811A697462A}"/>
    <cellStyle name="20 % - Akzent6" xfId="6074" hidden="1" xr:uid="{14CB57FC-DE97-46F8-8B27-CD551524CE11}"/>
    <cellStyle name="20 % - Akzent6" xfId="6362" hidden="1" xr:uid="{47D3E373-7F06-4EA5-BB40-9D9F5FE04E4E}"/>
    <cellStyle name="20 % - Akzent6" xfId="8084" hidden="1" xr:uid="{3084F311-B2F4-4E4D-B5ED-BF63A51EA414}"/>
    <cellStyle name="20 % - Akzent6" xfId="3750" hidden="1" xr:uid="{F7B14A54-1FDC-4005-9341-8F88C01B47F0}"/>
    <cellStyle name="20 % - Akzent6" xfId="8073" hidden="1" xr:uid="{19F7F1DA-10DC-4C57-8545-D77EF34B191E}"/>
    <cellStyle name="20 % - Akzent6" xfId="4986" hidden="1" xr:uid="{87083A94-D685-4532-8D51-94604CE0D6A6}"/>
    <cellStyle name="20 % - Akzent6" xfId="8166" hidden="1" xr:uid="{DFC5B9AA-8BDA-47F5-9132-337FBE1A49FE}"/>
    <cellStyle name="20 % - Akzent6" xfId="8198" hidden="1" xr:uid="{F2134994-E206-4C4A-89E7-B9AFFFFA2F01}"/>
    <cellStyle name="20 % - Akzent6" xfId="8324" hidden="1" xr:uid="{DFF88E12-7E18-47EE-9D58-5CC99E737B77}"/>
    <cellStyle name="20 % - Akzent6" xfId="8349" hidden="1" xr:uid="{BD4F9EC3-5804-4932-8B98-3FFA86517021}"/>
    <cellStyle name="20 % - Akzent6" xfId="8426" hidden="1" xr:uid="{9DEA7DFC-381C-45F2-A445-4CD34F46458F}"/>
    <cellStyle name="20 % - Akzent6" xfId="8371" hidden="1" xr:uid="{FF909FAE-FBFF-434D-80FF-5B952BAB0D23}"/>
    <cellStyle name="20 % - Akzent6" xfId="8423" hidden="1" xr:uid="{51ED2C32-9F15-472A-BF23-C4C2C5421B0E}"/>
    <cellStyle name="20 % - Akzent6" xfId="8347" hidden="1" xr:uid="{95EA0648-67DA-4DB8-A91D-4B692E4C9719}"/>
    <cellStyle name="20 % - Akzent6" xfId="8456" hidden="1" xr:uid="{C168C3FA-2B11-4756-ACB8-9832ADF62AC7}"/>
    <cellStyle name="20 % - Akzent6" xfId="8488" hidden="1" xr:uid="{B4887A0A-36A5-4F58-9B7F-5DD14BC2CFF5}"/>
    <cellStyle name="20 % - Akzent6" xfId="8613" hidden="1" xr:uid="{B17F6ACE-CAE6-4B46-8F55-203C9DCFDF93}"/>
    <cellStyle name="20 % - Akzent6" xfId="8638" hidden="1" xr:uid="{4598E99D-85C3-4739-8373-1006B6DEDC6B}"/>
    <cellStyle name="20 % - Akzent6" xfId="8715" hidden="1" xr:uid="{0E90E891-3C97-4CDE-BEBD-5BE25DE190E6}"/>
    <cellStyle name="20 % - Akzent6" xfId="8660" hidden="1" xr:uid="{80F4BC3C-21EB-4AE9-A5B7-F88307E17644}"/>
    <cellStyle name="20 % - Akzent6" xfId="8712" hidden="1" xr:uid="{C98A2251-8BF0-400E-9560-38E240710E97}"/>
    <cellStyle name="20 % - Akzent6" xfId="8636" hidden="1" xr:uid="{3517BA3C-7A6A-48B7-A87E-8427E7F624E1}"/>
    <cellStyle name="20 % - Akzent6" xfId="8745" hidden="1" xr:uid="{6A19D82D-983C-4072-9CB7-94A0F3EE3F06}"/>
    <cellStyle name="20 % - Akzent6" xfId="8234" hidden="1" xr:uid="{98A344E3-0F2E-4B74-8474-620222E6B4A6}"/>
    <cellStyle name="20 % - Akzent6" xfId="8828" hidden="1" xr:uid="{6E2F790B-269E-4AA2-A0C3-07F98897F3DE}"/>
    <cellStyle name="20 % - Akzent6" xfId="8987" hidden="1" xr:uid="{F00F7E81-F4C5-4C63-B2E1-53D463991C97}"/>
    <cellStyle name="20 % - Akzent6" xfId="9700" hidden="1" xr:uid="{6D2C4163-F663-40FC-BF35-27FAFA15EE5B}"/>
    <cellStyle name="20 % - Akzent6" xfId="9108" hidden="1" xr:uid="{44890B3B-6400-4544-8C51-7BE7A963AD39}"/>
    <cellStyle name="20 % - Akzent6" xfId="9688" hidden="1" xr:uid="{C117DA30-F3CF-4AF6-A712-4CF1E06613E1}"/>
    <cellStyle name="20 % - Akzent6" xfId="8981" hidden="1" xr:uid="{E0072DFD-FDE5-4B1A-B707-7C1859E3DF44}"/>
    <cellStyle name="20 % - Akzent6" xfId="10160" hidden="1" xr:uid="{20D4C200-E51F-4F3C-A36C-0DD8C6FEDF72}"/>
    <cellStyle name="20 % - Akzent6" xfId="10212" hidden="1" xr:uid="{032592C9-CF22-4CEA-93BF-C71113E28E3B}"/>
    <cellStyle name="20 % - Akzent6" xfId="10298" hidden="1" xr:uid="{D30B552D-83F7-4CEF-9B2D-8D803093B32F}"/>
    <cellStyle name="20 % - Akzent6" xfId="10447" hidden="1" xr:uid="{E3EC16BB-925B-44D6-A721-5445751736C3}"/>
    <cellStyle name="20 % - Akzent6" xfId="11140" hidden="1" xr:uid="{FF5D80B2-94D5-493A-8CC3-056886E38A21}"/>
    <cellStyle name="20 % - Akzent6" xfId="10565" hidden="1" xr:uid="{5FD174ED-94D9-446F-88BD-FBC30AE455E6}"/>
    <cellStyle name="20 % - Akzent6" xfId="11129" hidden="1" xr:uid="{7E4F7512-56A1-431D-A10C-096BE4AAD666}"/>
    <cellStyle name="20 % - Akzent6" xfId="10441" hidden="1" xr:uid="{7FBC548A-E0FF-43CF-8B36-63DC43DA63BD}"/>
    <cellStyle name="20 % - Akzent6" xfId="11222" hidden="1" xr:uid="{5BEECFBE-7585-4BB9-967C-6E89A79B7211}"/>
    <cellStyle name="20 % - Akzent6" xfId="11252" hidden="1" xr:uid="{326C7F01-63CE-4B68-9632-96299E126CD5}"/>
    <cellStyle name="20 % - Akzent6" xfId="11314" hidden="1" xr:uid="{2FDEB14C-2B91-42E9-89C8-7048411C6469}"/>
    <cellStyle name="20 % - Akzent6" xfId="11339" hidden="1" xr:uid="{7EA3C20E-840D-4F1A-846E-87EF521F2EC6}"/>
    <cellStyle name="20 % - Akzent6" xfId="11416" hidden="1" xr:uid="{418C13AD-FC37-4001-B859-6F899C6F7BC8}"/>
    <cellStyle name="20 % - Akzent6" xfId="11361" hidden="1" xr:uid="{92046D9D-21A6-41B0-A6C8-243A0DEB516D}"/>
    <cellStyle name="20 % - Akzent6" xfId="11413" hidden="1" xr:uid="{27023BC7-EEC3-4EFF-8DD1-1070CBAE5CA8}"/>
    <cellStyle name="20 % - Akzent6" xfId="11337" hidden="1" xr:uid="{77E0D2FB-6185-4DEF-AA54-2AE5A59BA57D}"/>
    <cellStyle name="20 % - Akzent6" xfId="11446" hidden="1" xr:uid="{FB6A519E-323B-4C0C-A608-DCC7C0C46A52}"/>
    <cellStyle name="20 % - Akzent6" xfId="11476" hidden="1" xr:uid="{E5A5A584-9AE3-4073-9210-6A4AFC471477}"/>
    <cellStyle name="20 % - Akzent6" xfId="11537" hidden="1" xr:uid="{AAC3FC87-1CD6-48AD-9052-A843BB4F18C5}"/>
    <cellStyle name="20 % - Akzent6" xfId="11562" hidden="1" xr:uid="{C2915AD0-FF7B-4925-8564-71726481E6F5}"/>
    <cellStyle name="20 % - Akzent6" xfId="11639" hidden="1" xr:uid="{2AD6033B-0A1C-4EF6-A2ED-F17953AA2747}"/>
    <cellStyle name="20 % - Akzent6" xfId="11584" hidden="1" xr:uid="{621982C1-5E1A-4F3E-8A64-587E13259BB3}"/>
    <cellStyle name="20 % - Akzent6" xfId="11636" hidden="1" xr:uid="{9953E414-230E-4D02-ACD4-358D028FE81A}"/>
    <cellStyle name="20 % - Akzent6" xfId="11560" hidden="1" xr:uid="{2219E6D5-4548-4856-B413-35A33F820A46}"/>
    <cellStyle name="20 % - Akzent6" xfId="11669" hidden="1" xr:uid="{ABA7A28E-686C-4F2C-8E02-9B0E2BBBB01B}"/>
    <cellStyle name="20 % - Akzent6" xfId="11267" hidden="1" xr:uid="{BFC1A0FD-EF43-462E-8AB2-3C48689E3C16}"/>
    <cellStyle name="20 % - Akzent6" xfId="11750" hidden="1" xr:uid="{EF374B1D-F200-481E-9857-6F2BBEE1E1EF}"/>
    <cellStyle name="20 % - Akzent6" xfId="11909" hidden="1" xr:uid="{AAD0BD32-3997-4443-98CF-6240F028A8D4}"/>
    <cellStyle name="20 % - Akzent6" xfId="12622" hidden="1" xr:uid="{4E6EBDDE-BDF2-4E00-A63A-DE3142CE1CB8}"/>
    <cellStyle name="20 % - Akzent6" xfId="12030" hidden="1" xr:uid="{B1CA6B37-D384-47CB-975C-F63F3741D48C}"/>
    <cellStyle name="20 % - Akzent6" xfId="12610" hidden="1" xr:uid="{13E832FB-4D43-47BD-88BC-65DF0F6ADCE9}"/>
    <cellStyle name="20 % - Akzent6" xfId="11903" hidden="1" xr:uid="{46C21491-E375-417F-BA67-C2E46A7EB682}"/>
    <cellStyle name="20 % - Akzent6" xfId="13082" hidden="1" xr:uid="{17246270-31A7-42DF-BB53-FE6C91CF05AE}"/>
    <cellStyle name="20 % - Akzent6" xfId="13130" hidden="1" xr:uid="{46F4314A-190A-4F68-8C51-948BFE630080}"/>
    <cellStyle name="20 % - Akzent6" xfId="13180" hidden="1" xr:uid="{8B2C6467-78A4-4E8E-A737-E0940BA7832F}"/>
    <cellStyle name="20 % - Akzent6" xfId="13329" hidden="1" xr:uid="{4A105C1E-84FE-43C2-9727-B872D684F8B7}"/>
    <cellStyle name="20 % - Akzent6" xfId="14022" hidden="1" xr:uid="{087547C0-CA70-44A7-89A6-C6F513E83C93}"/>
    <cellStyle name="20 % - Akzent6" xfId="13447" hidden="1" xr:uid="{453C853C-1011-4B47-8BB8-99654B5438FA}"/>
    <cellStyle name="20 % - Akzent6" xfId="14011" hidden="1" xr:uid="{DBC1CE0E-955A-42D8-9176-1E347F8D0821}"/>
    <cellStyle name="20 % - Akzent6" xfId="13323" hidden="1" xr:uid="{C9A0C07D-97F5-4597-8106-D5B4FBA98E4E}"/>
    <cellStyle name="20 % - Akzent6" xfId="14104" hidden="1" xr:uid="{6F77B93E-582F-437E-B1F6-D1BFC173ACC8}"/>
    <cellStyle name="20 % - Akzent6" xfId="14132" hidden="1" xr:uid="{011013B3-86BE-43C3-9EF2-71401F4A2A5A}"/>
    <cellStyle name="20 % - Akzent6" xfId="14156" hidden="1" xr:uid="{51E221BC-CE81-4E27-86EC-B02FA9C00697}"/>
    <cellStyle name="20 % - Akzent6" xfId="14181" hidden="1" xr:uid="{F8B28A2C-53AB-40F6-945F-642935E18304}"/>
    <cellStyle name="20 % - Akzent6" xfId="14258" hidden="1" xr:uid="{41A66FE5-6333-4F9D-A9D5-DBB23EFB73E4}"/>
    <cellStyle name="20 % - Akzent6" xfId="14203" hidden="1" xr:uid="{63E2E306-64BB-432D-AFB2-2E86FCCE2327}"/>
    <cellStyle name="20 % - Akzent6" xfId="14255" hidden="1" xr:uid="{DA8C1146-C4DC-4234-B18B-C3781D4287FC}"/>
    <cellStyle name="20 % - Akzent6" xfId="14179" hidden="1" xr:uid="{4AFCE77F-C083-4B80-B0E8-8EB4A6B12AC6}"/>
    <cellStyle name="20 % - Akzent6" xfId="14288" hidden="1" xr:uid="{02249E94-5EAE-4E30-A568-02E017D45092}"/>
    <cellStyle name="20 % - Akzent6" xfId="14316" hidden="1" xr:uid="{F452A187-DA3D-4CDA-81DA-7989C3C24016}"/>
    <cellStyle name="20 % - Akzent6" xfId="14340" hidden="1" xr:uid="{1FC65CB4-FD3D-49AE-B727-BEF6C93C6DE6}"/>
    <cellStyle name="20 % - Akzent6" xfId="14365" hidden="1" xr:uid="{2705FD0D-8FEB-48B5-9949-4EB1A2304FFF}"/>
    <cellStyle name="20 % - Akzent6" xfId="14442" hidden="1" xr:uid="{B1D9381C-3AF6-4EF8-8BEE-470557ED3418}"/>
    <cellStyle name="20 % - Akzent6" xfId="14387" hidden="1" xr:uid="{841AD097-DC0B-43BA-B432-3A9DA2131BF1}"/>
    <cellStyle name="20 % - Akzent6" xfId="14439" hidden="1" xr:uid="{5CF90732-A99F-4800-A249-70B3DF80EEDB}"/>
    <cellStyle name="20 % - Akzent6" xfId="14363" hidden="1" xr:uid="{A307F6A4-5C36-44F7-A25E-3C173F0BD08E}"/>
    <cellStyle name="20 % - Akzent6" xfId="14472" hidden="1" xr:uid="{7B921F45-0A5F-4F5D-9F3C-F7B066BB32C4}"/>
    <cellStyle name="20 % - Akzent6" xfId="14504" hidden="1" xr:uid="{18EFCD81-5A59-4C16-9410-D3F4EB3CC654}"/>
    <cellStyle name="20 % - Akzent6" xfId="14664" hidden="1" xr:uid="{AE2752C0-AE5F-4D35-9F51-8369361F23FB}"/>
    <cellStyle name="20 % - Akzent6" xfId="14689" hidden="1" xr:uid="{127062E2-9B44-43FC-BF03-136F58C3E126}"/>
    <cellStyle name="20 % - Akzent6" xfId="14766" hidden="1" xr:uid="{763A7D88-2676-4F39-93A2-9A92782D6730}"/>
    <cellStyle name="20 % - Akzent6" xfId="14711" hidden="1" xr:uid="{7A67F005-1EC2-4141-8128-6A6235157358}"/>
    <cellStyle name="20 % - Akzent6" xfId="14763" hidden="1" xr:uid="{591EEB46-3378-478B-9094-A4452E97D631}"/>
    <cellStyle name="20 % - Akzent6" xfId="14687" hidden="1" xr:uid="{2F789815-4413-4094-BC67-33C6F2B4CE72}"/>
    <cellStyle name="20 % - Akzent6" xfId="14796" hidden="1" xr:uid="{1F0A0B70-55A5-470A-BBB6-6D20E6E53164}"/>
    <cellStyle name="20 % - Akzent6" xfId="14828" hidden="1" xr:uid="{D32BC2CE-316B-44EB-AE4B-EB90B54FFB20}"/>
    <cellStyle name="20 % - Akzent6" xfId="14988" hidden="1" xr:uid="{086F15F8-EC5A-4577-AC7F-9E8E55A6093A}"/>
    <cellStyle name="20 % - Akzent6" xfId="15013" hidden="1" xr:uid="{857B9C0A-2008-40E8-A312-06950D7B3A72}"/>
    <cellStyle name="20 % - Akzent6" xfId="15090" hidden="1" xr:uid="{4BBD64F3-7D3D-4BE6-8659-02CBB0D6D40D}"/>
    <cellStyle name="20 % - Akzent6" xfId="15035" hidden="1" xr:uid="{01CCF637-C413-4B07-B165-CBF88A301E74}"/>
    <cellStyle name="20 % - Akzent6" xfId="15087" hidden="1" xr:uid="{14C34007-ABF9-435F-8811-284E01FC62F6}"/>
    <cellStyle name="20 % - Akzent6" xfId="15011" hidden="1" xr:uid="{86E18C49-81AA-45FE-A058-8632BD936619}"/>
    <cellStyle name="20 % - Akzent6" xfId="15120" hidden="1" xr:uid="{840C8877-8619-410C-BC6C-7968B5215187}"/>
    <cellStyle name="20 % - Akzent6" xfId="15152" hidden="1" xr:uid="{5DE3D6EF-4229-448F-B580-6B745E28D50F}"/>
    <cellStyle name="20 % - Akzent6" xfId="15312" hidden="1" xr:uid="{37D3F8E5-A3AF-47EF-BE47-83C50D126788}"/>
    <cellStyle name="20 % - Akzent6" xfId="15337" hidden="1" xr:uid="{7B12CCF9-998F-4ABC-B798-331702EE805B}"/>
    <cellStyle name="20 % - Akzent6" xfId="15414" hidden="1" xr:uid="{F078ED9C-5055-49C3-9BF1-463A6B408546}"/>
    <cellStyle name="20 % - Akzent6" xfId="15359" hidden="1" xr:uid="{88B8AAE3-0E24-446C-ADE0-D98145F0B0FF}"/>
    <cellStyle name="20 % - Akzent6" xfId="15411" hidden="1" xr:uid="{598DBC92-81C9-4ECF-812E-735B17E42DF1}"/>
    <cellStyle name="20 % - Akzent6" xfId="15335" hidden="1" xr:uid="{A5E9EA05-D96D-4406-B81F-E851862DDDEA}"/>
    <cellStyle name="20 % - Akzent6" xfId="15444" hidden="1" xr:uid="{D9D41853-5563-4417-A555-478C91E044AC}"/>
    <cellStyle name="20 % - Akzent6" xfId="15476" hidden="1" xr:uid="{238FE040-7CE4-48FE-82CD-DDBBB9270233}"/>
    <cellStyle name="20 % - Akzent6" xfId="15636" hidden="1" xr:uid="{8DBCC4C3-F5E9-456B-BCF0-8D841F307219}"/>
    <cellStyle name="20 % - Akzent6" xfId="15661" hidden="1" xr:uid="{3F7209C7-78EC-43D2-A2D7-6CC5A3D2FE17}"/>
    <cellStyle name="20 % - Akzent6" xfId="15738" hidden="1" xr:uid="{991C14DB-8226-4265-9FC3-8B0955EF28BD}"/>
    <cellStyle name="20 % - Akzent6" xfId="15683" hidden="1" xr:uid="{88654F14-F030-4B43-8174-6654B30D7187}"/>
    <cellStyle name="20 % - Akzent6" xfId="15735" hidden="1" xr:uid="{65767A28-E699-44FF-B924-79596CA08534}"/>
    <cellStyle name="20 % - Akzent6" xfId="15659" hidden="1" xr:uid="{03892447-FAE5-4199-91BB-A65479BAC8A9}"/>
    <cellStyle name="20 % - Akzent6" xfId="15768" hidden="1" xr:uid="{094842C3-E444-46DC-9C54-4E409F584052}"/>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2 2 2" xfId="7753" xr:uid="{07BCB7A0-B9A7-4810-B42E-6F11E72795D9}"/>
    <cellStyle name="2x indented GHG Textfiels 3 2 2 2 2 2 3" xfId="10809" xr:uid="{074A6E7F-20DF-430F-AA3E-93802C6EDD1A}"/>
    <cellStyle name="2x indented GHG Textfiels 3 2 2 2 2 2 4" xfId="13691" xr:uid="{29A27D51-BE6E-475D-9348-2A40B519685C}"/>
    <cellStyle name="2x indented GHG Textfiels 3 2 2 2 2 3" xfId="6848" xr:uid="{AF789D1A-B98B-4B7E-B8D2-2D5EE4453E9A}"/>
    <cellStyle name="2x indented GHG Textfiels 3 2 2 2 2 4" xfId="9353" xr:uid="{7006CC34-CFF5-48C2-905D-92960240BA25}"/>
    <cellStyle name="2x indented GHG Textfiels 3 2 2 2 2 5" xfId="12275" xr:uid="{0270859F-1D55-4E27-A0E3-6C980F0A0553}"/>
    <cellStyle name="2x indented GHG Textfiels 3 2 2 2 3" xfId="1053" xr:uid="{03857983-E4D6-4D64-86C5-A3D6B35AAA88}"/>
    <cellStyle name="2x indented GHG Textfiels 3 2 2 2 3 2" xfId="2624" xr:uid="{77317F4F-423C-46D3-8F61-C56E8DA73578}"/>
    <cellStyle name="2x indented GHG Textfiels 3 2 2 2 3 2 2" xfId="3857" xr:uid="{E314E41E-5A6C-40C3-9AE8-E00A6821CFAC}"/>
    <cellStyle name="2x indented GHG Textfiels 3 2 2 2 3 2 3" xfId="10374" xr:uid="{EABB26C2-DB45-4F69-8058-9F553FB3898F}"/>
    <cellStyle name="2x indented GHG Textfiels 3 2 2 2 3 2 4" xfId="13256" xr:uid="{F0022B3C-6C9B-422F-B2C9-40895E4465AE}"/>
    <cellStyle name="2x indented GHG Textfiels 3 2 2 2 3 3" xfId="6281" xr:uid="{DB2C41AF-00A9-4C26-B66D-0CE9D52B0F64}"/>
    <cellStyle name="2x indented GHG Textfiels 3 2 2 2 3 4" xfId="8912" xr:uid="{F55D6D98-1CFF-4587-864E-35C8D5692EB3}"/>
    <cellStyle name="2x indented GHG Textfiels 3 2 2 2 3 5" xfId="11834" xr:uid="{8E417B90-4ECB-4B87-8AD9-FD3952F93EB4}"/>
    <cellStyle name="2x indented GHG Textfiels 3 2 2 2 4" xfId="2144" xr:uid="{4E8BC024-56D0-4D26-9DE0-F322AA82D67A}"/>
    <cellStyle name="2x indented GHG Textfiels 3 2 2 2 4 2" xfId="4107" xr:uid="{68FB32FD-D1E5-4519-9B4A-DBB45F6AB660}"/>
    <cellStyle name="2x indented GHG Textfiels 3 2 2 2 4 3" xfId="10003" xr:uid="{BFA6C30C-58A1-4F84-8BCD-1FDD71DC0BF6}"/>
    <cellStyle name="2x indented GHG Textfiels 3 2 2 2 4 4" xfId="12925" xr:uid="{BD9C9B3C-5C33-4073-BF57-B3C1A4E478D8}"/>
    <cellStyle name="2x indented GHG Textfiels 3 2 2 2 5" xfId="5550" xr:uid="{033B7670-4899-4E7B-B7F5-9A752F14AB22}"/>
    <cellStyle name="2x indented GHG Textfiels 3 2 2 2 6" xfId="4220" xr:uid="{6226F48E-F572-474F-B327-D1B222C42668}"/>
    <cellStyle name="2x indented GHG Textfiels 3 2 2 2 7" xfId="4665" xr:uid="{E40D8F80-B86E-42F6-A9E1-E50E15AEF59E}"/>
    <cellStyle name="2x indented GHG Textfiels 3 2 2 3" xfId="1286" xr:uid="{0CF28C5B-11F1-4966-881D-B357254A25A7}"/>
    <cellStyle name="2x indented GHG Textfiels 3 2 2 3 2" xfId="2851" xr:uid="{5355728F-F6EB-4C71-AECE-846277F891B7}"/>
    <cellStyle name="2x indented GHG Textfiels 3 2 2 3 2 2" xfId="7545" xr:uid="{C4D08409-7124-4721-AE48-A2AE5D08BB1C}"/>
    <cellStyle name="2x indented GHG Textfiels 3 2 2 3 2 3" xfId="10601" xr:uid="{7C92BB3F-1449-4FB1-A1E5-45AADA44983E}"/>
    <cellStyle name="2x indented GHG Textfiels 3 2 2 3 2 4" xfId="13483" xr:uid="{2E72FBD5-24B5-46EC-A794-855FEBB5CC16}"/>
    <cellStyle name="2x indented GHG Textfiels 3 2 2 3 3" xfId="5249" xr:uid="{5B689A13-FB8F-4B3F-8743-5118E2D36E8E}"/>
    <cellStyle name="2x indented GHG Textfiels 3 2 2 3 4" xfId="9145" xr:uid="{43CF7F11-E78F-4EC5-A1C7-58B0A5CC0DDB}"/>
    <cellStyle name="2x indented GHG Textfiels 3 2 2 3 5" xfId="12067" xr:uid="{C4D99439-1050-4AFC-9FA0-712F906E13F7}"/>
    <cellStyle name="2x indented GHG Textfiels 3 2 2 4" xfId="1245" xr:uid="{300BE154-E514-4A84-ABF4-3385D5CC7C21}"/>
    <cellStyle name="2x indented GHG Textfiels 3 2 2 4 2" xfId="2812" xr:uid="{3FD16A8C-0CA9-4637-BC90-5CB1AAF9688A}"/>
    <cellStyle name="2x indented GHG Textfiels 3 2 2 4 2 2" xfId="3588" xr:uid="{DAE8CE84-9B4A-4BC3-8C56-3410484F2005}"/>
    <cellStyle name="2x indented GHG Textfiels 3 2 2 4 2 3" xfId="10562" xr:uid="{128538EC-9221-4E6B-A7C0-D9BCB4CB973C}"/>
    <cellStyle name="2x indented GHG Textfiels 3 2 2 4 2 4" xfId="13444" xr:uid="{5E432B75-5461-4F05-AB80-716FD5ECF57D}"/>
    <cellStyle name="2x indented GHG Textfiels 3 2 2 4 3" xfId="5016" xr:uid="{2C09CB85-648C-4027-AEA6-EC5EA1381202}"/>
    <cellStyle name="2x indented GHG Textfiels 3 2 2 4 4" xfId="9104" xr:uid="{A3CBEB64-8C0B-4BD4-AF2C-84AC235C20F2}"/>
    <cellStyle name="2x indented GHG Textfiels 3 2 2 4 5" xfId="12026" xr:uid="{0C148B50-EA77-4AF4-B5CE-A29F454157FC}"/>
    <cellStyle name="2x indented GHG Textfiels 3 2 2 5" xfId="1938" xr:uid="{058C67C8-9273-45A7-8690-B6AE43B7EEB4}"/>
    <cellStyle name="2x indented GHG Textfiels 3 2 2 5 2" xfId="5673" xr:uid="{FAF1BF9F-4F8B-4DF3-856B-F64F40C43575}"/>
    <cellStyle name="2x indented GHG Textfiels 3 2 2 5 3" xfId="9797" xr:uid="{BD7E9C93-0035-44D7-80F4-3A5C94C881ED}"/>
    <cellStyle name="2x indented GHG Textfiels 3 2 2 5 4" xfId="12719" xr:uid="{A9CD010E-9611-4793-9CA9-28CFBEEDAAFA}"/>
    <cellStyle name="2x indented GHG Textfiels 3 2 2 6" xfId="5450" xr:uid="{D53727C4-A856-4728-A3EC-1878368F6D58}"/>
    <cellStyle name="2x indented GHG Textfiels 3 2 2 7" xfId="8207" xr:uid="{EC7EA65C-D117-420E-9EE7-FFB074887653}"/>
    <cellStyle name="2x indented GHG Textfiels 3 2 2 8" xfId="11257" xr:uid="{AC1F3BDE-1F26-4C8C-80E9-18F2926CC04D}"/>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2 2 2" xfId="7716" xr:uid="{69E14765-B6F1-4CF7-8105-DCBE85DF5D8E}"/>
    <cellStyle name="2x indented GHG Textfiels 3 2 3 2 2 3" xfId="10772" xr:uid="{45A358A9-8262-4BFE-B7CC-D381C2AF1ACE}"/>
    <cellStyle name="2x indented GHG Textfiels 3 2 3 2 2 4" xfId="13654" xr:uid="{FCF9B25A-208E-41AA-A187-B128ED60CECF}"/>
    <cellStyle name="2x indented GHG Textfiels 3 2 3 2 3" xfId="4061" xr:uid="{F1CF6708-202D-40E4-9C50-5D100A0973C0}"/>
    <cellStyle name="2x indented GHG Textfiels 3 2 3 2 4" xfId="9316" xr:uid="{55503C44-6297-4239-978B-699A7BB73B7D}"/>
    <cellStyle name="2x indented GHG Textfiels 3 2 3 2 5" xfId="12238" xr:uid="{28DD1B69-80AF-42C4-B93D-58B4451662DA}"/>
    <cellStyle name="2x indented GHG Textfiels 3 2 3 3" xfId="100" xr:uid="{B74BD5CA-C5BD-4F7A-8B38-061D0222CF29}"/>
    <cellStyle name="2x indented GHG Textfiels 3 2 3 3 2" xfId="2353" xr:uid="{C070D85B-5B3B-42C7-880D-8BD8EA065DEF}"/>
    <cellStyle name="2x indented GHG Textfiels 3 2 3 3 2 2" xfId="3625" xr:uid="{00C53274-97D1-478D-935A-8F1E0B5ECD07}"/>
    <cellStyle name="2x indented GHG Textfiels 3 2 3 3 2 3" xfId="10211" xr:uid="{26EE0335-DC78-48D6-B28B-8E382A6F6160}"/>
    <cellStyle name="2x indented GHG Textfiels 3 2 3 3 2 4" xfId="13129" xr:uid="{E8750DAC-8191-4485-AC21-D2A4EF8DBDAE}"/>
    <cellStyle name="2x indented GHG Textfiels 3 2 3 3 3" xfId="4128" xr:uid="{39BF4D00-58F0-4AB0-B89B-1EA4EC3E65C7}"/>
    <cellStyle name="2x indented GHG Textfiels 3 2 3 3 4" xfId="5514" xr:uid="{7614D9F0-FF94-47B8-9647-24CC3A9B8A04}"/>
    <cellStyle name="2x indented GHG Textfiels 3 2 3 3 5" xfId="6222" xr:uid="{459FCEB6-E6F8-41B9-92C1-DDE95E9DD144}"/>
    <cellStyle name="2x indented GHG Textfiels 3 2 3 4" xfId="2107" xr:uid="{5D0A5F69-C797-4992-809C-FBA68CBCC86C}"/>
    <cellStyle name="2x indented GHG Textfiels 3 2 3 4 2" xfId="6079" xr:uid="{A4EE22E7-FF8F-4F74-B9E8-440509B43F17}"/>
    <cellStyle name="2x indented GHG Textfiels 3 2 3 4 3" xfId="9966" xr:uid="{436A941F-DA67-41CC-BA29-A81758D7C78A}"/>
    <cellStyle name="2x indented GHG Textfiels 3 2 3 4 4" xfId="12888" xr:uid="{B02F855B-5A05-4B21-9F58-C9F942C9F8D6}"/>
    <cellStyle name="2x indented GHG Textfiels 3 2 3 5" xfId="3700" xr:uid="{54843B40-26B6-48A7-BF4C-91C58833017B}"/>
    <cellStyle name="2x indented GHG Textfiels 3 2 3 6" xfId="3686" xr:uid="{5E2A1149-3A51-451A-B89F-1AF210FBCF2A}"/>
    <cellStyle name="2x indented GHG Textfiels 3 2 3 7" xfId="8585" xr:uid="{C8AD7DE3-F559-489F-B750-D050C1DAACDD}"/>
    <cellStyle name="2x indented GHG Textfiels 3 3" xfId="384" xr:uid="{ECF637EA-C8AD-4AFA-AA0E-E3F81D5A7111}"/>
    <cellStyle name="2x indented GHG Textfiels 3 3 10" xfId="11282" xr:uid="{38DCCAC7-8F2E-4C3E-A6BF-D4826A77727F}"/>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2 2 2" xfId="7858" xr:uid="{21A2BF7A-1EC5-40A7-8481-DA0CF2C01B21}"/>
    <cellStyle name="2x indented GHG Textfiels 3 3 2 2 2 2 3" xfId="10914" xr:uid="{784A5B7E-E5A2-4AEA-B3F2-CF945C14B535}"/>
    <cellStyle name="2x indented GHG Textfiels 3 3 2 2 2 2 4" xfId="13796" xr:uid="{CBE318BE-3617-409A-9AE2-D1168C129D4A}"/>
    <cellStyle name="2x indented GHG Textfiels 3 3 2 2 2 3" xfId="3729" xr:uid="{B549FB96-5CE4-417B-843C-B2B6372BA357}"/>
    <cellStyle name="2x indented GHG Textfiels 3 3 2 2 2 4" xfId="9458" xr:uid="{50D1C2B1-99E5-4BA7-B578-BA28FC1B4F0A}"/>
    <cellStyle name="2x indented GHG Textfiels 3 3 2 2 2 5" xfId="12380" xr:uid="{15BDC10B-997E-4383-BE97-11A7AFA7A277}"/>
    <cellStyle name="2x indented GHG Textfiels 3 3 2 2 3" xfId="1231" xr:uid="{F4A2FEB1-0B4A-4863-AF8D-E5471C3D9A36}"/>
    <cellStyle name="2x indented GHG Textfiels 3 3 2 2 3 2" xfId="2799" xr:uid="{54EA6FF3-0EDB-4574-9FB5-FDE3CF36B57D}"/>
    <cellStyle name="2x indented GHG Textfiels 3 3 2 2 3 2 2" xfId="3594" xr:uid="{4FE4FB96-BC13-4243-80BE-3E4D5F74E815}"/>
    <cellStyle name="2x indented GHG Textfiels 3 3 2 2 3 2 3" xfId="10549" xr:uid="{F8005884-9DCE-49D9-8559-D7FD4616350E}"/>
    <cellStyle name="2x indented GHG Textfiels 3 3 2 2 3 2 4" xfId="13431" xr:uid="{5BFDA47E-7A25-40F3-9B3A-AF88997E5B29}"/>
    <cellStyle name="2x indented GHG Textfiels 3 3 2 2 3 3" xfId="4678" xr:uid="{4052EC23-C589-40C1-BE30-A481165290A8}"/>
    <cellStyle name="2x indented GHG Textfiels 3 3 2 2 3 4" xfId="9090" xr:uid="{AC842E92-D63A-4DCF-9C65-22A3BAEE95AC}"/>
    <cellStyle name="2x indented GHG Textfiels 3 3 2 2 3 5" xfId="12012" xr:uid="{BE7D5448-3D9D-4FAE-9A38-CA7B6E21D4A9}"/>
    <cellStyle name="2x indented GHG Textfiels 3 3 2 2 4" xfId="2249" xr:uid="{545A1733-F925-4057-B3F6-152E6C2EB55B}"/>
    <cellStyle name="2x indented GHG Textfiels 3 3 2 2 4 2" xfId="6036" xr:uid="{E0587B90-2395-4DFC-95AA-40592D9181D8}"/>
    <cellStyle name="2x indented GHG Textfiels 3 3 2 2 4 3" xfId="10108" xr:uid="{49858441-16B8-4376-BCCA-8F20994640C4}"/>
    <cellStyle name="2x indented GHG Textfiels 3 3 2 2 4 4" xfId="13030" xr:uid="{ED47C623-13E7-4D1A-B72A-DB7BA91ECD3E}"/>
    <cellStyle name="2x indented GHG Textfiels 3 3 2 2 5" xfId="6751" xr:uid="{44527C4C-D80D-4EE6-A7EB-515A000FCDD8}"/>
    <cellStyle name="2x indented GHG Textfiels 3 3 2 2 6" xfId="4332" xr:uid="{206E5DB7-64A9-4D6C-A7CB-2CB2A467812B}"/>
    <cellStyle name="2x indented GHG Textfiels 3 3 2 2 7" xfId="5057" xr:uid="{FB4C36B1-A099-4158-B6F3-732A82AEDDFD}"/>
    <cellStyle name="2x indented GHG Textfiels 3 3 2 3" xfId="1391" xr:uid="{15620EDC-20CE-4EA9-BA12-B57C0C902F75}"/>
    <cellStyle name="2x indented GHG Textfiels 3 3 2 3 2" xfId="2956" xr:uid="{58BDE6EC-B5A6-48A1-8182-118A05CC2504}"/>
    <cellStyle name="2x indented GHG Textfiels 3 3 2 3 2 2" xfId="7650" xr:uid="{6EE72A4C-9307-4A5F-9900-3522F65A5201}"/>
    <cellStyle name="2x indented GHG Textfiels 3 3 2 3 2 3" xfId="10706" xr:uid="{C810AD76-4773-4E40-9ABD-5384C48106F7}"/>
    <cellStyle name="2x indented GHG Textfiels 3 3 2 3 2 4" xfId="13588" xr:uid="{73474A16-391B-4B98-B4B6-ED477F2AD9AA}"/>
    <cellStyle name="2x indented GHG Textfiels 3 3 2 3 3" xfId="5132" xr:uid="{D2DF0AAD-9E51-4438-A586-3A612A26E698}"/>
    <cellStyle name="2x indented GHG Textfiels 3 3 2 3 4" xfId="9250" xr:uid="{A957FEDD-9CE4-412E-ABD8-1DE4C6C31CA3}"/>
    <cellStyle name="2x indented GHG Textfiels 3 3 2 3 5" xfId="12172" xr:uid="{88CE666A-772F-4133-8EC7-3A284DA0C55A}"/>
    <cellStyle name="2x indented GHG Textfiels 3 3 2 4" xfId="1885" xr:uid="{D5DC4F37-5FC5-48B2-8BCE-48082C028730}"/>
    <cellStyle name="2x indented GHG Textfiels 3 3 2 4 2" xfId="3428" xr:uid="{82C9D6ED-2DB7-43DD-AE5A-27B0FCB9325D}"/>
    <cellStyle name="2x indented GHG Textfiels 3 3 2 4 2 2" xfId="8122" xr:uid="{E2E0966F-E6B8-42A8-88EC-BC8453019C14}"/>
    <cellStyle name="2x indented GHG Textfiels 3 3 2 4 2 3" xfId="11178" xr:uid="{BB60A4AD-6E21-452B-B7AC-C7A299F84958}"/>
    <cellStyle name="2x indented GHG Textfiels 3 3 2 4 2 4" xfId="14060" xr:uid="{66BBF78A-0B0D-4208-8BC6-C5001C887477}"/>
    <cellStyle name="2x indented GHG Textfiels 3 3 2 4 3" xfId="4145" xr:uid="{4D7EC6D1-0CFC-467E-9C6C-E6DEF485CFD8}"/>
    <cellStyle name="2x indented GHG Textfiels 3 3 2 4 4" xfId="9744" xr:uid="{6BEAFA11-866F-4A2A-A251-AA9DEB5C3467}"/>
    <cellStyle name="2x indented GHG Textfiels 3 3 2 4 5" xfId="12666" xr:uid="{06ABC9C9-24CE-47B9-86D9-042DDAD2B7CB}"/>
    <cellStyle name="2x indented GHG Textfiels 3 3 2 5" xfId="2043" xr:uid="{B35E11F2-2A2D-46BF-9ED1-C25F01014807}"/>
    <cellStyle name="2x indented GHG Textfiels 3 3 2 5 2" xfId="3499" xr:uid="{75B49DCB-427C-4943-A3C7-58A8F870495C}"/>
    <cellStyle name="2x indented GHG Textfiels 3 3 2 5 3" xfId="9902" xr:uid="{FA083327-884F-4516-8C10-1F6661DB6EF5}"/>
    <cellStyle name="2x indented GHG Textfiels 3 3 2 5 4" xfId="12824" xr:uid="{2DE86786-5946-4443-9679-24B1132988B6}"/>
    <cellStyle name="2x indented GHG Textfiels 3 3 2 6" xfId="6813" xr:uid="{ECA27229-C1DA-4AB6-817B-224922981188}"/>
    <cellStyle name="2x indented GHG Textfiels 3 3 2 7" xfId="4132" xr:uid="{ABBFCD62-3C50-4175-B43A-B2426BEDB5AA}"/>
    <cellStyle name="2x indented GHG Textfiels 3 3 2 8" xfId="8569" xr:uid="{621DF4CC-31BA-495D-8D00-B3F24847215F}"/>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2 2 2" xfId="7860" xr:uid="{8022D4A5-DC08-472F-A208-1E6130F07266}"/>
    <cellStyle name="2x indented GHG Textfiels 3 3 3 2 2 2 3" xfId="10916" xr:uid="{CC0749F8-6802-4B96-94C0-88B6EF2E4753}"/>
    <cellStyle name="2x indented GHG Textfiels 3 3 3 2 2 2 4" xfId="13798" xr:uid="{E99D10EE-C6B4-42B2-BE5A-5DB0709AC97E}"/>
    <cellStyle name="2x indented GHG Textfiels 3 3 3 2 2 3" xfId="6757" xr:uid="{F9E49802-1F91-4577-A5E9-7744CBB6925A}"/>
    <cellStyle name="2x indented GHG Textfiels 3 3 3 2 2 4" xfId="9460" xr:uid="{31028A07-4261-49B0-9F30-29115C0DBC6D}"/>
    <cellStyle name="2x indented GHG Textfiels 3 3 3 2 2 5" xfId="12382" xr:uid="{7E214D53-05EF-43B7-914A-520A60C02DE6}"/>
    <cellStyle name="2x indented GHG Textfiels 3 3 3 2 3" xfId="1701" xr:uid="{93BFA84F-E739-475E-A620-7657CB8529A4}"/>
    <cellStyle name="2x indented GHG Textfiels 3 3 3 2 3 2" xfId="3262" xr:uid="{6CA2F9F3-493C-4896-BF5F-8A047B0B89F5}"/>
    <cellStyle name="2x indented GHG Textfiels 3 3 3 2 3 2 2" xfId="7956" xr:uid="{71519728-4CE0-4D60-9CF7-40B978A86030}"/>
    <cellStyle name="2x indented GHG Textfiels 3 3 3 2 3 2 3" xfId="11012" xr:uid="{4531F604-E0AB-47FF-94EE-AABDFC5B1AF8}"/>
    <cellStyle name="2x indented GHG Textfiels 3 3 3 2 3 2 4" xfId="13894" xr:uid="{E7F4F2D4-4FEE-4C94-94E3-F14CA430897E}"/>
    <cellStyle name="2x indented GHG Textfiels 3 3 3 2 3 3" xfId="4889" xr:uid="{CEBF78B1-2752-4BC8-9DF4-FAC92112BB16}"/>
    <cellStyle name="2x indented GHG Textfiels 3 3 3 2 3 4" xfId="9560" xr:uid="{89A4B8DB-36DD-4B99-A1EE-442EF35E9893}"/>
    <cellStyle name="2x indented GHG Textfiels 3 3 3 2 3 5" xfId="12482" xr:uid="{9905E8EA-B79C-4D13-B949-B39AD6942890}"/>
    <cellStyle name="2x indented GHG Textfiels 3 3 3 2 4" xfId="2251" xr:uid="{74F363E1-1052-4E54-95EE-55A2488BDC61}"/>
    <cellStyle name="2x indented GHG Textfiels 3 3 3 2 4 2" xfId="6319" xr:uid="{B6F78DD3-665C-4CB9-91F9-01231EDE710C}"/>
    <cellStyle name="2x indented GHG Textfiels 3 3 3 2 4 3" xfId="10110" xr:uid="{4CD11968-D4E7-4914-86CA-D465AA006925}"/>
    <cellStyle name="2x indented GHG Textfiels 3 3 3 2 4 4" xfId="13032" xr:uid="{60E50761-98F2-4D04-9E6B-EB15228068E9}"/>
    <cellStyle name="2x indented GHG Textfiels 3 3 3 2 5" xfId="6522" xr:uid="{B301211F-0D60-441E-B32C-E4CD9EBCDFBC}"/>
    <cellStyle name="2x indented GHG Textfiels 3 3 3 2 6" xfId="5024" xr:uid="{F9405A97-FDB6-462A-B049-706942D94069}"/>
    <cellStyle name="2x indented GHG Textfiels 3 3 3 2 7" xfId="6654" xr:uid="{4B757C95-3CB3-43B2-ACB8-98362DC56BFF}"/>
    <cellStyle name="2x indented GHG Textfiels 3 3 3 3" xfId="1393" xr:uid="{B442264E-A2EA-4857-A9A8-61BA6E8A824B}"/>
    <cellStyle name="2x indented GHG Textfiels 3 3 3 3 2" xfId="2958" xr:uid="{FC9CDF27-31B3-4A82-80C3-BF2A0D3E6787}"/>
    <cellStyle name="2x indented GHG Textfiels 3 3 3 3 2 2" xfId="7652" xr:uid="{EB145866-2C8E-4076-8E60-56CCD7DDB43C}"/>
    <cellStyle name="2x indented GHG Textfiels 3 3 3 3 2 3" xfId="10708" xr:uid="{F481CA5D-ABDD-4705-AFDF-01A06FF788C7}"/>
    <cellStyle name="2x indented GHG Textfiels 3 3 3 3 2 4" xfId="13590" xr:uid="{86920BBF-1137-4BEE-8D61-0007692B8022}"/>
    <cellStyle name="2x indented GHG Textfiels 3 3 3 3 3" xfId="4676" xr:uid="{1F8DB185-5E3A-438A-A7DA-034F32A62F4A}"/>
    <cellStyle name="2x indented GHG Textfiels 3 3 3 3 4" xfId="9252" xr:uid="{A063D636-44CD-44A4-B17E-D2C21CEAC0BA}"/>
    <cellStyle name="2x indented GHG Textfiels 3 3 3 3 5" xfId="12174" xr:uid="{C5B164D2-FC70-4B1D-BFB8-A949A0013F46}"/>
    <cellStyle name="2x indented GHG Textfiels 3 3 3 4" xfId="934" xr:uid="{93AB9CBD-7AAC-445E-9E51-15928869A48B}"/>
    <cellStyle name="2x indented GHG Textfiels 3 3 3 4 2" xfId="2514" xr:uid="{60562CAC-28AF-4B4D-A816-186A65C9F7AC}"/>
    <cellStyle name="2x indented GHG Textfiels 3 3 3 4 2 2" xfId="6790" xr:uid="{AB4D392D-67C3-4D66-93C6-F08901FD442C}"/>
    <cellStyle name="2x indented GHG Textfiels 3 3 3 4 2 3" xfId="10264" xr:uid="{F7D9097B-B978-4E8C-911D-26082F9F1220}"/>
    <cellStyle name="2x indented GHG Textfiels 3 3 3 4 2 4" xfId="13146" xr:uid="{4F4AF3CB-F162-472F-A012-5FBDDAC7BEB4}"/>
    <cellStyle name="2x indented GHG Textfiels 3 3 3 4 3" xfId="4296" xr:uid="{841B79A4-2CF7-442A-B9B8-B82CA024D441}"/>
    <cellStyle name="2x indented GHG Textfiels 3 3 3 4 4" xfId="8793" xr:uid="{C7E1888A-C5A3-461B-B007-FBF9865F7C8D}"/>
    <cellStyle name="2x indented GHG Textfiels 3 3 3 4 5" xfId="11715" xr:uid="{A2D1621F-07B6-49FA-92D8-24FCE46955DA}"/>
    <cellStyle name="2x indented GHG Textfiels 3 3 3 5" xfId="2045" xr:uid="{0EC932EB-74A8-4E7A-984E-B8B5E4783CEB}"/>
    <cellStyle name="2x indented GHG Textfiels 3 3 3 5 2" xfId="4805" xr:uid="{126F84B3-0539-4BF0-B652-357CEE4F02D4}"/>
    <cellStyle name="2x indented GHG Textfiels 3 3 3 5 3" xfId="9904" xr:uid="{81CACA6A-C4AE-4DD4-B412-4D0E4BFB13F5}"/>
    <cellStyle name="2x indented GHG Textfiels 3 3 3 5 4" xfId="12826" xr:uid="{50D3A61B-30B3-43D8-A686-307D9108C1EB}"/>
    <cellStyle name="2x indented GHG Textfiels 3 3 3 6" xfId="6394" xr:uid="{33E37503-B534-4396-844C-83E93CB75030}"/>
    <cellStyle name="2x indented GHG Textfiels 3 3 3 7" xfId="5456" xr:uid="{F2234D1D-2814-479D-98EA-1F1F19494D44}"/>
    <cellStyle name="2x indented GHG Textfiels 3 3 3 8" xfId="8556" xr:uid="{9BC86B32-CFA8-4CCE-8D4C-2568D28D794C}"/>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2 2 2" xfId="7756" xr:uid="{8A7EBD3D-F64F-4E7C-B2A9-580EC060BECB}"/>
    <cellStyle name="2x indented GHG Textfiels 3 3 4 2 2 2 3" xfId="10812" xr:uid="{7E29E117-FDA4-46C9-9B16-A41D2E97B834}"/>
    <cellStyle name="2x indented GHG Textfiels 3 3 4 2 2 2 4" xfId="13694" xr:uid="{523499E4-63F7-4925-AB73-F1CE3760A710}"/>
    <cellStyle name="2x indented GHG Textfiels 3 3 4 2 2 3" xfId="5073" xr:uid="{87EFB264-61B0-4179-B98E-908855F5E791}"/>
    <cellStyle name="2x indented GHG Textfiels 3 3 4 2 2 4" xfId="9356" xr:uid="{762D000C-6C9D-42C3-B1F3-17298716BC0A}"/>
    <cellStyle name="2x indented GHG Textfiels 3 3 4 2 2 5" xfId="12278" xr:uid="{507F07FC-D1DA-4FF3-A758-B08068F8D832}"/>
    <cellStyle name="2x indented GHG Textfiels 3 3 4 2 3" xfId="1113" xr:uid="{F877C531-C9E4-4DC2-962C-E23A968EAD7B}"/>
    <cellStyle name="2x indented GHG Textfiels 3 3 4 2 3 2" xfId="2682" xr:uid="{C16CF161-412A-455B-BE05-D280D1F1D40B}"/>
    <cellStyle name="2x indented GHG Textfiels 3 3 4 2 3 2 2" xfId="5417" xr:uid="{02311732-CCB5-40FE-BCB8-4715197F3CE0}"/>
    <cellStyle name="2x indented GHG Textfiels 3 3 4 2 3 2 3" xfId="10432" xr:uid="{049FBA13-0EF8-4078-B393-E80DFF98F41C}"/>
    <cellStyle name="2x indented GHG Textfiels 3 3 4 2 3 2 4" xfId="13314" xr:uid="{84282672-B8F8-428C-AFE4-B77AF4C4D2F2}"/>
    <cellStyle name="2x indented GHG Textfiels 3 3 4 2 3 3" xfId="6173" xr:uid="{9AD86CE8-3C14-4AD0-BBF7-30BD20A34A54}"/>
    <cellStyle name="2x indented GHG Textfiels 3 3 4 2 3 4" xfId="8972" xr:uid="{91BF88AE-BEA1-456B-85D4-91F28E8A3989}"/>
    <cellStyle name="2x indented GHG Textfiels 3 3 4 2 3 5" xfId="11894" xr:uid="{93CBE3F5-5CA7-4740-8AF6-65AC86984D0B}"/>
    <cellStyle name="2x indented GHG Textfiels 3 3 4 2 4" xfId="2147" xr:uid="{C3C424E4-2B80-4CAC-8450-62C29EC76CFF}"/>
    <cellStyle name="2x indented GHG Textfiels 3 3 4 2 4 2" xfId="6702" xr:uid="{9CCF556E-973B-404D-BE6A-63C564E257E9}"/>
    <cellStyle name="2x indented GHG Textfiels 3 3 4 2 4 3" xfId="10006" xr:uid="{C97C9D4A-01CE-4A61-BB07-0813B49EC270}"/>
    <cellStyle name="2x indented GHG Textfiels 3 3 4 2 4 4" xfId="12928" xr:uid="{A24FB36A-AF2C-4998-900A-4002BC27872C}"/>
    <cellStyle name="2x indented GHG Textfiels 3 3 4 2 5" xfId="6446" xr:uid="{313E44BB-EDDE-41C3-84CD-14C0B6A20161}"/>
    <cellStyle name="2x indented GHG Textfiels 3 3 4 2 6" xfId="6134" xr:uid="{1043A99F-FD8B-4592-AA9B-8CD546E99EE7}"/>
    <cellStyle name="2x indented GHG Textfiels 3 3 4 2 7" xfId="4992" xr:uid="{8C8AC693-9CD3-4015-9E4D-7BC0558B07B6}"/>
    <cellStyle name="2x indented GHG Textfiels 3 3 4 3" xfId="1289" xr:uid="{9E9D7A23-AE9E-43AA-8841-1E22E538CFE2}"/>
    <cellStyle name="2x indented GHG Textfiels 3 3 4 3 2" xfId="2854" xr:uid="{25C16908-269B-4D17-9025-968B6B6C816A}"/>
    <cellStyle name="2x indented GHG Textfiels 3 3 4 3 2 2" xfId="7548" xr:uid="{146BDC6A-AAB7-4CB9-9791-3D8C955BC679}"/>
    <cellStyle name="2x indented GHG Textfiels 3 3 4 3 2 3" xfId="10604" xr:uid="{0447418A-7668-45C9-BAD8-2243ACB785E1}"/>
    <cellStyle name="2x indented GHG Textfiels 3 3 4 3 2 4" xfId="13486" xr:uid="{CAD2D8FB-D273-46CB-996E-912CF76B2287}"/>
    <cellStyle name="2x indented GHG Textfiels 3 3 4 3 3" xfId="5682" xr:uid="{1D05B978-6E34-4B33-8BE3-7A25BA1D5055}"/>
    <cellStyle name="2x indented GHG Textfiels 3 3 4 3 4" xfId="9148" xr:uid="{FF96EF9F-987D-4D0D-B0EC-F64F8D9D06F8}"/>
    <cellStyle name="2x indented GHG Textfiels 3 3 4 3 5" xfId="12070" xr:uid="{57728F3B-048D-4F12-929D-D566C42F45E4}"/>
    <cellStyle name="2x indented GHG Textfiels 3 3 4 4" xfId="1022" xr:uid="{A41E20A6-2984-4EAE-80FC-34CE19514AA9}"/>
    <cellStyle name="2x indented GHG Textfiels 3 3 4 4 2" xfId="2594" xr:uid="{AC687607-6C33-4305-AB21-59BB157CF6C7}"/>
    <cellStyle name="2x indented GHG Textfiels 3 3 4 4 2 2" xfId="6739" xr:uid="{0D5A5297-A5E3-42D8-8437-53973D40F391}"/>
    <cellStyle name="2x indented GHG Textfiels 3 3 4 4 2 3" xfId="10344" xr:uid="{30F9479B-D605-464F-996E-21060D85C4D8}"/>
    <cellStyle name="2x indented GHG Textfiels 3 3 4 4 2 4" xfId="13226" xr:uid="{A88CA5C7-2F6E-44AD-9B0C-E36121D942BA}"/>
    <cellStyle name="2x indented GHG Textfiels 3 3 4 4 3" xfId="5292" xr:uid="{0EC6A4FA-7A01-4CA4-9F18-10837D570A48}"/>
    <cellStyle name="2x indented GHG Textfiels 3 3 4 4 4" xfId="8881" xr:uid="{8CBD8E2B-7854-4A90-BBBD-06D41EA05949}"/>
    <cellStyle name="2x indented GHG Textfiels 3 3 4 4 5" xfId="11803" xr:uid="{D7778FC3-1086-42B4-AF6F-49EE327099C2}"/>
    <cellStyle name="2x indented GHG Textfiels 3 3 4 5" xfId="1941" xr:uid="{A8A0112F-EE8A-443A-8318-624FF8E81BC5}"/>
    <cellStyle name="2x indented GHG Textfiels 3 3 4 5 2" xfId="6570" xr:uid="{BD8D3194-A2E1-4EC2-AC1F-13FFE93B71D9}"/>
    <cellStyle name="2x indented GHG Textfiels 3 3 4 5 3" xfId="9800" xr:uid="{4B149D31-0A4D-48A1-BE8B-984AB25DF900}"/>
    <cellStyle name="2x indented GHG Textfiels 3 3 4 5 4" xfId="12722" xr:uid="{4B20ACA9-A825-4D26-B17E-1C5B60904BFD}"/>
    <cellStyle name="2x indented GHG Textfiels 3 3 4 6" xfId="6345" xr:uid="{A350CC7C-8BC4-4335-947C-BDBD1BB12502}"/>
    <cellStyle name="2x indented GHG Textfiels 3 3 4 7" xfId="8253" xr:uid="{A0379B8E-AC63-4CE3-B25F-FEDCEE988F40}"/>
    <cellStyle name="2x indented GHG Textfiels 3 3 4 8" xfId="11275" xr:uid="{2D93A40F-1CF9-4F20-9211-170B0FAB6131}"/>
    <cellStyle name="2x indented GHG Textfiels 3 3 5" xfId="1165" xr:uid="{22F2C4A2-0103-42EA-A4C5-2AF14E5876BB}"/>
    <cellStyle name="2x indented GHG Textfiels 3 3 5 2" xfId="2734" xr:uid="{271E35C7-380A-463E-9478-C314B9B59C57}"/>
    <cellStyle name="2x indented GHG Textfiels 3 3 5 2 2" xfId="3752" xr:uid="{59E9C1DD-3CED-41D0-BEE1-59A07A703DE4}"/>
    <cellStyle name="2x indented GHG Textfiels 3 3 5 2 3" xfId="10484" xr:uid="{4AE6E9D4-52D7-4015-B367-2ED61705994F}"/>
    <cellStyle name="2x indented GHG Textfiels 3 3 5 2 4" xfId="13366" xr:uid="{9116F542-D2A2-4948-A52A-40AE41005B1B}"/>
    <cellStyle name="2x indented GHG Textfiels 3 3 5 3" xfId="5502" xr:uid="{0B3D0892-6655-4899-AEDE-A635DCB78499}"/>
    <cellStyle name="2x indented GHG Textfiels 3 3 5 4" xfId="9024" xr:uid="{30F23872-3C9F-419B-BD16-F1D0FC96D31E}"/>
    <cellStyle name="2x indented GHG Textfiels 3 3 5 5" xfId="11946" xr:uid="{776A6802-A0E2-465A-8024-DED0C27486D7}"/>
    <cellStyle name="2x indented GHG Textfiels 3 3 6" xfId="1735" xr:uid="{77196668-FB8C-4CBA-A943-4B10DCAD5381}"/>
    <cellStyle name="2x indented GHG Textfiels 3 3 6 2" xfId="3294" xr:uid="{1F5196F1-919E-4D78-9105-124125B8EDCE}"/>
    <cellStyle name="2x indented GHG Textfiels 3 3 6 2 2" xfId="7988" xr:uid="{D566E846-3825-4261-80BA-A2B6151F68B7}"/>
    <cellStyle name="2x indented GHG Textfiels 3 3 6 2 3" xfId="11044" xr:uid="{3AC5B077-0897-433D-85CE-7FF033070CE7}"/>
    <cellStyle name="2x indented GHG Textfiels 3 3 6 2 4" xfId="13926" xr:uid="{89DE9FE1-4C9F-4F01-BAAC-00CF2DA7ABF8}"/>
    <cellStyle name="2x indented GHG Textfiels 3 3 6 3" xfId="6538" xr:uid="{B6FE2308-B9B8-4D6A-8641-44CF84F43B6B}"/>
    <cellStyle name="2x indented GHG Textfiels 3 3 6 4" xfId="9594" xr:uid="{0F7C9728-41A6-4DF4-9DF8-07BB213E0DE2}"/>
    <cellStyle name="2x indented GHG Textfiels 3 3 6 5" xfId="12516" xr:uid="{A9A5DEAB-0235-47E7-B97A-2713BE15A945}"/>
    <cellStyle name="2x indented GHG Textfiels 3 3 7" xfId="1672" xr:uid="{2A23D71B-70C9-4A6A-B875-50367E89DB1E}"/>
    <cellStyle name="2x indented GHG Textfiels 3 3 7 2" xfId="4857" xr:uid="{6A930A78-1421-47D9-B0C1-A9C9C8B176BA}"/>
    <cellStyle name="2x indented GHG Textfiels 3 3 7 3" xfId="9531" xr:uid="{41262D35-5E7C-4588-833C-E7ED49B735DD}"/>
    <cellStyle name="2x indented GHG Textfiels 3 3 7 4" xfId="12453" xr:uid="{3490E089-9632-4FD3-9C5F-9F290E56FF14}"/>
    <cellStyle name="2x indented GHG Textfiels 3 3 8" xfId="5731" xr:uid="{0BB49856-987C-42B1-B595-988B08EEF304}"/>
    <cellStyle name="2x indented GHG Textfiels 3 3 9" xfId="8271" xr:uid="{8E7B1C1D-111C-43C9-89E5-24ABEB207373}"/>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556" hidden="1" xr:uid="{CE31B930-DF20-40BA-B7C4-6B47CF694A07}"/>
    <cellStyle name="40 % - Akzent1" xfId="4408" hidden="1" xr:uid="{93AAA4F5-A8D4-4069-AB32-0CD43CFAC364}"/>
    <cellStyle name="40 % - Akzent1" xfId="4668" hidden="1" xr:uid="{DF18F46F-683D-45F5-A827-21573AA8B9FB}"/>
    <cellStyle name="40 % - Akzent1" xfId="4580" hidden="1" xr:uid="{B18198E3-9C24-48BC-B82D-0FBCC0696085}"/>
    <cellStyle name="40 % - Akzent1" xfId="3498" hidden="1" xr:uid="{DD988A9E-352B-4E90-BAD4-D48424D023AB}"/>
    <cellStyle name="40 % - Akzent1" xfId="5297" hidden="1" xr:uid="{239B7DF4-906C-4A18-AE2A-A8FAF0D320F4}"/>
    <cellStyle name="40 % - Akzent1" xfId="5346" hidden="1" xr:uid="{BC7C5958-B2EB-4BE3-9CF3-4623FAB90C8F}"/>
    <cellStyle name="40 % - Akzent1" xfId="5194" hidden="1" xr:uid="{D264E5F7-8110-45E0-9BCD-035CE09F1005}"/>
    <cellStyle name="40 % - Akzent1" xfId="5749" hidden="1" xr:uid="{B59D0E59-953E-47CD-8ED2-BBC3D82F8688}"/>
    <cellStyle name="40 % - Akzent1" xfId="5944" hidden="1" xr:uid="{3592B35E-0AF9-48FF-8BAC-D27A5CBF4ED3}"/>
    <cellStyle name="40 % - Akzent1" xfId="6196" hidden="1" xr:uid="{7DC6D9DB-01C7-48EA-8908-875F1CDCD8BA}"/>
    <cellStyle name="40 % - Akzent1" xfId="6109" hidden="1" xr:uid="{28FB7202-549C-4AB0-8A64-F6BD328C5980}"/>
    <cellStyle name="40 % - Akzent1" xfId="5724" hidden="1" xr:uid="{7A861A44-9175-4C07-8412-35D6089A69D8}"/>
    <cellStyle name="40 % - Akzent1" xfId="6808" hidden="1" xr:uid="{4B8040C1-4ACD-4839-9817-30D7A6BAABF5}"/>
    <cellStyle name="40 % - Akzent1" xfId="6854" hidden="1" xr:uid="{DBC177B3-8B6D-4001-A7CF-B01CE9D5DC8A}"/>
    <cellStyle name="40 % - Akzent1" xfId="6716" hidden="1" xr:uid="{2A90EC40-5ADF-4B25-842A-2F69E12BCD46}"/>
    <cellStyle name="40 % - Akzent1" xfId="6884" hidden="1" xr:uid="{EB927EF0-20C8-419E-9FE1-EE2C3A180367}"/>
    <cellStyle name="40 % - Akzent1" xfId="7044" hidden="1" xr:uid="{19FAD9DB-D2BB-4ED5-8B16-2956691E1AAF}"/>
    <cellStyle name="40 % - Akzent1" xfId="7101" hidden="1" xr:uid="{037582CB-9CFB-420D-9557-D05F71F5979F}"/>
    <cellStyle name="40 % - Akzent1" xfId="7084" hidden="1" xr:uid="{1C600DB7-1363-462D-A0E8-3D704493C482}"/>
    <cellStyle name="40 % - Akzent1" xfId="6874" hidden="1" xr:uid="{6A147D18-5A7C-471A-8679-465212ADBD82}"/>
    <cellStyle name="40 % - Akzent1" xfId="7168" hidden="1" xr:uid="{3F2CE2A6-6571-4B4C-A17A-61326A26E324}"/>
    <cellStyle name="40 % - Akzent1" xfId="7178" hidden="1" xr:uid="{1E8297E6-2AE8-41CA-B1DA-FAE03BBA8CA1}"/>
    <cellStyle name="40 % - Akzent1" xfId="7146" hidden="1" xr:uid="{B2EDA261-1367-4C66-A4A5-2E62827C39D8}"/>
    <cellStyle name="40 % - Akzent1" xfId="7208" hidden="1" xr:uid="{D5892A27-922B-47BD-A963-650A573154B0}"/>
    <cellStyle name="40 % - Akzent1" xfId="7368" hidden="1" xr:uid="{012600B4-EECF-4C86-AD02-400E5FF37034}"/>
    <cellStyle name="40 % - Akzent1" xfId="7425" hidden="1" xr:uid="{12A0B482-9675-477E-922D-4296ED5A3BC2}"/>
    <cellStyle name="40 % - Akzent1" xfId="7408" hidden="1" xr:uid="{6F7E79E6-ED50-4DF4-AD4A-E2711E6F3A0C}"/>
    <cellStyle name="40 % - Akzent1" xfId="7198" hidden="1" xr:uid="{8055085B-AB76-40CC-B188-D7D85B29C145}"/>
    <cellStyle name="40 % - Akzent1" xfId="7492" hidden="1" xr:uid="{040F79B8-4AEC-4066-8A60-3DF09DBAC843}"/>
    <cellStyle name="40 % - Akzent1" xfId="7502" hidden="1" xr:uid="{4E63C468-161B-4974-9699-33696686539A}"/>
    <cellStyle name="40 % - Akzent1" xfId="7470" hidden="1" xr:uid="{168848EA-39A4-44BD-B577-47C11221CAF4}"/>
    <cellStyle name="40 % - Akzent1" xfId="5551" hidden="1" xr:uid="{3A03447F-EAE6-4CA2-8DEA-DBF5FD8497F2}"/>
    <cellStyle name="40 % - Akzent1" xfId="4472" hidden="1" xr:uid="{BDC005AA-94CC-4E64-96B2-3DAB928A2470}"/>
    <cellStyle name="40 % - Akzent1" xfId="4461" hidden="1" xr:uid="{8D216351-F22E-4F41-9D85-8BF9B4CE999F}"/>
    <cellStyle name="40 % - Akzent1" xfId="6500" hidden="1" xr:uid="{8102B5FA-90C5-4D53-873D-811EE001DEF4}"/>
    <cellStyle name="40 % - Akzent1" xfId="4531" hidden="1" xr:uid="{149A3EA5-99D9-41D5-83DB-0C73A551EB40}"/>
    <cellStyle name="40 % - Akzent1" xfId="4714" hidden="1" xr:uid="{3706131C-B947-4443-8215-9EFE4BF48F9F}"/>
    <cellStyle name="40 % - Akzent1" xfId="5671" hidden="1" xr:uid="{6F37D638-42C4-4F40-9C7F-E324AA6B784B}"/>
    <cellStyle name="40 % - Akzent1" xfId="6115" hidden="1" xr:uid="{D6870467-8E22-482F-918F-0BFC61966291}"/>
    <cellStyle name="40 % - Akzent1" xfId="5078" hidden="1" xr:uid="{C16EF2C3-498D-4A18-85F3-8E3685BAE49C}"/>
    <cellStyle name="40 % - Akzent1" xfId="5365" hidden="1" xr:uid="{D87A221A-69E1-4ACB-92AC-0F6BD3C802F6}"/>
    <cellStyle name="40 % - Akzent1" xfId="6258" hidden="1" xr:uid="{9083C5D6-71F5-49C4-83B2-EE508E0DB0BC}"/>
    <cellStyle name="40 % - Akzent1" xfId="4833" hidden="1" xr:uid="{B897C12B-985D-4732-8475-21C0609B779F}"/>
    <cellStyle name="40 % - Akzent1" xfId="6189" hidden="1" xr:uid="{13FED56F-40C0-4F2B-8D24-10D9B739ADB4}"/>
    <cellStyle name="40 % - Akzent1" xfId="8108" hidden="1" xr:uid="{2C7474C4-2642-4277-80EB-0E082FED65DC}"/>
    <cellStyle name="40 % - Akzent1" xfId="8154" hidden="1" xr:uid="{816BF6F1-2C78-4814-BC57-5B1CE059505C}"/>
    <cellStyle name="40 % - Akzent1" xfId="8016" hidden="1" xr:uid="{8C1EB794-8AD9-4CCF-BE65-BD4C8435E9F7}"/>
    <cellStyle name="40 % - Akzent1" xfId="8184" hidden="1" xr:uid="{BEB36448-D0D2-4951-941E-3BD8DA345127}"/>
    <cellStyle name="40 % - Akzent1" xfId="8310" hidden="1" xr:uid="{E440D29F-37EB-4D27-9666-7D046B45494E}"/>
    <cellStyle name="40 % - Akzent1" xfId="8367" hidden="1" xr:uid="{6A9AF59D-ECD3-441E-B059-5513CB424C2D}"/>
    <cellStyle name="40 % - Akzent1" xfId="8350" hidden="1" xr:uid="{C18A49A7-5587-4578-88F6-BC7BD6DCBBCE}"/>
    <cellStyle name="40 % - Akzent1" xfId="8174" hidden="1" xr:uid="{F89248B8-07CC-4B59-B9F6-AF1C6324C122}"/>
    <cellStyle name="40 % - Akzent1" xfId="8434" hidden="1" xr:uid="{F0C168F2-51E9-48B1-9871-927C244DE7B3}"/>
    <cellStyle name="40 % - Akzent1" xfId="8444" hidden="1" xr:uid="{2C956F62-CA81-4349-BEEE-0EFEB6A462A3}"/>
    <cellStyle name="40 % - Akzent1" xfId="8412" hidden="1" xr:uid="{62F4D2B1-3FA0-4851-84F4-D908FC240193}"/>
    <cellStyle name="40 % - Akzent1" xfId="8474" hidden="1" xr:uid="{5D1A921D-281A-4A0F-A338-AED34DFD8602}"/>
    <cellStyle name="40 % - Akzent1" xfId="8599" hidden="1" xr:uid="{7A354D92-102C-4480-A1F5-3AB1F7DB4C23}"/>
    <cellStyle name="40 % - Akzent1" xfId="8656" hidden="1" xr:uid="{44A2E19F-65D5-4DC8-ACDA-1E41C370B667}"/>
    <cellStyle name="40 % - Akzent1" xfId="8639" hidden="1" xr:uid="{C7B06A94-3864-431E-A470-A04AEB762725}"/>
    <cellStyle name="40 % - Akzent1" xfId="8464" hidden="1" xr:uid="{BC6C1FD3-F4AC-4892-BA8F-C8D38998DB2A}"/>
    <cellStyle name="40 % - Akzent1" xfId="8723" hidden="1" xr:uid="{45A784E4-A8AB-4DB4-8338-2027F8D0166B}"/>
    <cellStyle name="40 % - Akzent1" xfId="8733" hidden="1" xr:uid="{ABB4D2EB-EA41-4F8E-9E45-1BFBFD8ADBC7}"/>
    <cellStyle name="40 % - Akzent1" xfId="8701" hidden="1" xr:uid="{2A275A12-F21E-4648-BF0E-6C6B62566BCB}"/>
    <cellStyle name="40 % - Akzent1" xfId="8528" hidden="1" xr:uid="{416FEA68-2EAB-4BC1-AB3C-84A4B6AA00FA}"/>
    <cellStyle name="40 % - Akzent1" xfId="8812" hidden="1" xr:uid="{2C6D8F49-1CA1-4B3B-BC12-5DEA7E4B5298}"/>
    <cellStyle name="40 % - Akzent1" xfId="9078" hidden="1" xr:uid="{6B2AADFA-984E-4A9F-9FF1-D29A8EB1CCA4}"/>
    <cellStyle name="40 % - Akzent1" xfId="8988" hidden="1" xr:uid="{FC43F7CE-3E66-4838-8A99-113B294646E9}"/>
    <cellStyle name="40 % - Akzent1" xfId="4014" hidden="1" xr:uid="{E164972C-60CF-4D28-BD95-97FD8ACB3210}"/>
    <cellStyle name="40 % - Akzent1" xfId="9728" hidden="1" xr:uid="{FF8DA01A-0D8B-4254-AEBE-2B86F06D6E36}"/>
    <cellStyle name="40 % - Akzent1" xfId="9777" hidden="1" xr:uid="{8E113F3D-BA68-4C9B-9CCC-5A1CC56E7D48}"/>
    <cellStyle name="40 % - Akzent1" xfId="9623" hidden="1" xr:uid="{4A1890D7-90E4-435E-9FA1-C8CA7AA85E7C}"/>
    <cellStyle name="40 % - Akzent1" xfId="10194" hidden="1" xr:uid="{5CCF24E1-CF41-49FE-94A0-5B6555BFA3F9}"/>
    <cellStyle name="40 % - Akzent1" xfId="10282" hidden="1" xr:uid="{6CFFBC6C-676B-4F49-AD7E-1FE3E15C512D}"/>
    <cellStyle name="40 % - Akzent1" xfId="10537" hidden="1" xr:uid="{387FC03D-F030-48DA-BB37-87BF6F933035}"/>
    <cellStyle name="40 % - Akzent1" xfId="10448" hidden="1" xr:uid="{950D643B-DAF6-4619-92F2-1FC22DBC25CB}"/>
    <cellStyle name="40 % - Akzent1" xfId="10168" hidden="1" xr:uid="{7D69F0C3-4ED9-42ED-BF76-47FC657BDDB2}"/>
    <cellStyle name="40 % - Akzent1" xfId="11164" hidden="1" xr:uid="{5F8E8C32-2EB3-4F73-AC9C-5336297B2B8D}"/>
    <cellStyle name="40 % - Akzent1" xfId="11210" hidden="1" xr:uid="{D4EFFCDB-2BEA-40B6-9D6F-006679E352AF}"/>
    <cellStyle name="40 % - Akzent1" xfId="11072" hidden="1" xr:uid="{456AD670-6B54-4C91-BB1D-464FCE6D03A6}"/>
    <cellStyle name="40 % - Akzent1" xfId="11238" hidden="1" xr:uid="{E0386E88-D9AF-45D3-A919-2C23F96B7EBF}"/>
    <cellStyle name="40 % - Akzent1" xfId="11300" hidden="1" xr:uid="{7D227BB5-40BD-4972-AC30-708F875FA331}"/>
    <cellStyle name="40 % - Akzent1" xfId="11357" hidden="1" xr:uid="{AE5A8181-6ED8-4963-B6FC-B728D55AAF36}"/>
    <cellStyle name="40 % - Akzent1" xfId="11340" hidden="1" xr:uid="{BD49FD1F-2632-4351-A565-BE18CB0DAC17}"/>
    <cellStyle name="40 % - Akzent1" xfId="11229" hidden="1" xr:uid="{CF193CB8-EFEA-41BF-90CA-C56FD8CEA4A4}"/>
    <cellStyle name="40 % - Akzent1" xfId="11424" hidden="1" xr:uid="{59CA8A50-D32B-4C71-B6CC-42363128A177}"/>
    <cellStyle name="40 % - Akzent1" xfId="11434" hidden="1" xr:uid="{2D8B7B0E-8778-4B6A-ADBB-D88AAB401028}"/>
    <cellStyle name="40 % - Akzent1" xfId="11402" hidden="1" xr:uid="{895CDE4D-DE74-43FB-9549-D6584422C269}"/>
    <cellStyle name="40 % - Akzent1" xfId="11462" hidden="1" xr:uid="{3CC1B324-62F2-4111-9246-3DA40179586F}"/>
    <cellStyle name="40 % - Akzent1" xfId="11523" hidden="1" xr:uid="{A2AA28FB-870D-4760-AD66-B08B6135BE25}"/>
    <cellStyle name="40 % - Akzent1" xfId="11580" hidden="1" xr:uid="{6406305F-2251-4A28-8FDB-8E5B048C9EAC}"/>
    <cellStyle name="40 % - Akzent1" xfId="11563" hidden="1" xr:uid="{4105B953-E5D0-4467-A348-312CF5CB8699}"/>
    <cellStyle name="40 % - Akzent1" xfId="11453" hidden="1" xr:uid="{7F56F35A-A94C-44B8-9821-F2CA00BB6471}"/>
    <cellStyle name="40 % - Akzent1" xfId="11647" hidden="1" xr:uid="{A8D0E30A-48BB-47B6-82B2-B04D48E46EAB}"/>
    <cellStyle name="40 % - Akzent1" xfId="11657" hidden="1" xr:uid="{ADBC1D00-E2E7-4D69-8177-318928447D7C}"/>
    <cellStyle name="40 % - Akzent1" xfId="11625" hidden="1" xr:uid="{71FD53AF-7FAA-470F-963D-40B79348EE72}"/>
    <cellStyle name="40 % - Akzent1" xfId="11491" hidden="1" xr:uid="{4AB7AA5D-ED1D-4472-A756-2DB978436E42}"/>
    <cellStyle name="40 % - Akzent1" xfId="11734" hidden="1" xr:uid="{2CEBC4EC-EA0E-462B-BDBD-DDB34DD87C08}"/>
    <cellStyle name="40 % - Akzent1" xfId="12000" hidden="1" xr:uid="{B3161376-EDAE-4C47-A560-97BB931588E7}"/>
    <cellStyle name="40 % - Akzent1" xfId="11910" hidden="1" xr:uid="{7217527A-CC4F-48B0-A343-360D30F3F476}"/>
    <cellStyle name="40 % - Akzent1" xfId="10178" hidden="1" xr:uid="{B6A4AB5E-DC7F-4286-977E-E9FFE8D5E960}"/>
    <cellStyle name="40 % - Akzent1" xfId="12650" hidden="1" xr:uid="{272D33B0-F7F0-4B7D-AB3C-4E24E2C0E0A2}"/>
    <cellStyle name="40 % - Akzent1" xfId="12699" hidden="1" xr:uid="{889E5595-364C-46C6-979D-BB0702B0A0A3}"/>
    <cellStyle name="40 % - Akzent1" xfId="12545" hidden="1" xr:uid="{38B653CC-DC31-42CF-B875-008C04666CC1}"/>
    <cellStyle name="40 % - Akzent1" xfId="13112" hidden="1" xr:uid="{71710D5B-AA60-42D5-8796-2C159AC9B0F3}"/>
    <cellStyle name="40 % - Akzent1" xfId="13164" hidden="1" xr:uid="{AC45EE83-2AE4-446A-8F1D-824FE5576672}"/>
    <cellStyle name="40 % - Akzent1" xfId="13419" hidden="1" xr:uid="{1F48AC8E-9F0F-495E-9CAD-69D3608F2179}"/>
    <cellStyle name="40 % - Akzent1" xfId="13330" hidden="1" xr:uid="{60FBDAF4-845A-4738-8994-83983DA7B715}"/>
    <cellStyle name="40 % - Akzent1" xfId="13087" hidden="1" xr:uid="{D7D680ED-A556-4EE0-8A34-C8DE8DEDA472}"/>
    <cellStyle name="40 % - Akzent1" xfId="14046" hidden="1" xr:uid="{42689F3B-67D1-48DD-84B8-18436E239133}"/>
    <cellStyle name="40 % - Akzent1" xfId="14092" hidden="1" xr:uid="{31F48671-F122-4358-B358-410C7098FCBF}"/>
    <cellStyle name="40 % - Akzent1" xfId="13954" hidden="1" xr:uid="{9282979F-FAC8-4268-AD00-32231B7950B1}"/>
    <cellStyle name="40 % - Akzent1" xfId="14118" hidden="1" xr:uid="{23E21BE7-22AC-4D29-9BD9-CB6390D4348D}"/>
    <cellStyle name="40 % - Akzent1" xfId="14142" hidden="1" xr:uid="{36AB3B40-0678-4951-BFF4-82094401722D}"/>
    <cellStyle name="40 % - Akzent1" xfId="14199" hidden="1" xr:uid="{24BEEAF6-DD60-4998-A19E-AD4F1FF3B9E7}"/>
    <cellStyle name="40 % - Akzent1" xfId="14182" hidden="1" xr:uid="{79FAA1AE-8C19-4DC4-ACF2-7E4A715F9EAE}"/>
    <cellStyle name="40 % - Akzent1" xfId="14109" hidden="1" xr:uid="{78DA96B2-31A0-4EE6-8B3E-F8497B168A3C}"/>
    <cellStyle name="40 % - Akzent1" xfId="14266" hidden="1" xr:uid="{BE85AEB8-22E3-4454-9523-1EA9F405DA53}"/>
    <cellStyle name="40 % - Akzent1" xfId="14276" hidden="1" xr:uid="{7DB4BB9B-29B0-41E0-A6E8-158B73D0B3EC}"/>
    <cellStyle name="40 % - Akzent1" xfId="14244" hidden="1" xr:uid="{9B5349C6-7C27-4B63-920F-5BF078958CD9}"/>
    <cellStyle name="40 % - Akzent1" xfId="14302" hidden="1" xr:uid="{F45EEC15-6A50-487D-B7D3-8310D9BC3CDE}"/>
    <cellStyle name="40 % - Akzent1" xfId="14326" hidden="1" xr:uid="{4CC6A128-97FF-440C-928E-AC0142B7343D}"/>
    <cellStyle name="40 % - Akzent1" xfId="14383" hidden="1" xr:uid="{64C948E0-A037-4A28-8460-C1FFF68BDA96}"/>
    <cellStyle name="40 % - Akzent1" xfId="14366" hidden="1" xr:uid="{394C3DD8-5698-4B36-AEC5-9BED0BDF9F40}"/>
    <cellStyle name="40 % - Akzent1" xfId="14293" hidden="1" xr:uid="{663EEE3E-E9EC-431B-8822-EE85687BF6F7}"/>
    <cellStyle name="40 % - Akzent1" xfId="14450" hidden="1" xr:uid="{31A76132-5899-419B-A32E-D703809E5735}"/>
    <cellStyle name="40 % - Akzent1" xfId="14460" hidden="1" xr:uid="{20BD0C82-4CB2-48A9-8C60-CF3AE872754B}"/>
    <cellStyle name="40 % - Akzent1" xfId="14428" hidden="1" xr:uid="{F090B2FD-E59E-4A94-98D4-F1C50A8007DA}"/>
    <cellStyle name="40 % - Akzent1" xfId="14490" hidden="1" xr:uid="{D72592DA-1B1F-42C2-AC21-2AE8E7FE2024}"/>
    <cellStyle name="40 % - Akzent1" xfId="14650" hidden="1" xr:uid="{2FD82AE4-A131-4665-95B2-B00F4FC910F7}"/>
    <cellStyle name="40 % - Akzent1" xfId="14707" hidden="1" xr:uid="{347317B1-FA95-4D41-AAF1-33AF5BF12E53}"/>
    <cellStyle name="40 % - Akzent1" xfId="14690" hidden="1" xr:uid="{9CAE2BC3-3FC9-4F93-8BBB-8EEC702196BF}"/>
    <cellStyle name="40 % - Akzent1" xfId="14480" hidden="1" xr:uid="{ACC1E754-5A45-4E81-8747-8412722BA5BA}"/>
    <cellStyle name="40 % - Akzent1" xfId="14774" hidden="1" xr:uid="{E475B51F-4339-456F-83C3-9201B842FB6A}"/>
    <cellStyle name="40 % - Akzent1" xfId="14784" hidden="1" xr:uid="{F6AF408B-FC72-4F96-AFAA-E1F87B9034B8}"/>
    <cellStyle name="40 % - Akzent1" xfId="14752" hidden="1" xr:uid="{E93971F6-C01A-4CAB-BAAD-3EEB900294F0}"/>
    <cellStyle name="40 % - Akzent1" xfId="14814" hidden="1" xr:uid="{3600BA94-3D61-4632-BEC9-A56BC37660C2}"/>
    <cellStyle name="40 % - Akzent1" xfId="14974" hidden="1" xr:uid="{7506C725-0E1B-4B4F-9031-E3C95CEB3570}"/>
    <cellStyle name="40 % - Akzent1" xfId="15031" hidden="1" xr:uid="{89B75830-57D6-409A-833B-489F9D771539}"/>
    <cellStyle name="40 % - Akzent1" xfId="15014" hidden="1" xr:uid="{D8D6E192-153A-4B3C-B761-67FE488B9639}"/>
    <cellStyle name="40 % - Akzent1" xfId="14804" hidden="1" xr:uid="{FD950A69-291D-45AD-BEC8-44924748880B}"/>
    <cellStyle name="40 % - Akzent1" xfId="15098" hidden="1" xr:uid="{656E36D2-E636-477F-A7C4-B9147F708E1B}"/>
    <cellStyle name="40 % - Akzent1" xfId="15108" hidden="1" xr:uid="{B03A126A-9E60-45CD-8BD3-9F694A77461F}"/>
    <cellStyle name="40 % - Akzent1" xfId="15076" hidden="1" xr:uid="{0BDFB114-2203-4586-806D-4483BD178398}"/>
    <cellStyle name="40 % - Akzent1" xfId="15138" hidden="1" xr:uid="{D2792651-C4F6-403D-A398-3F4783BF75CA}"/>
    <cellStyle name="40 % - Akzent1" xfId="15298" hidden="1" xr:uid="{723053DD-6B53-4CFD-B57F-E48CD1F9A3CB}"/>
    <cellStyle name="40 % - Akzent1" xfId="15355" hidden="1" xr:uid="{9CC2F776-B38D-4DA3-A771-E2174741A6E8}"/>
    <cellStyle name="40 % - Akzent1" xfId="15338" hidden="1" xr:uid="{75AA2A5C-5E86-4825-804A-F4702650FE86}"/>
    <cellStyle name="40 % - Akzent1" xfId="15128" hidden="1" xr:uid="{1B6D8182-4475-48E2-8131-1A72534ACDEB}"/>
    <cellStyle name="40 % - Akzent1" xfId="15422" hidden="1" xr:uid="{4B1F77DB-2E83-4303-9BE3-FF61C7B796B3}"/>
    <cellStyle name="40 % - Akzent1" xfId="15432" hidden="1" xr:uid="{18D82FDA-2224-4528-B44F-2A3709CE08F3}"/>
    <cellStyle name="40 % - Akzent1" xfId="15400" hidden="1" xr:uid="{44C4141C-C148-41E6-9F4D-901C63536B70}"/>
    <cellStyle name="40 % - Akzent1" xfId="15462" hidden="1" xr:uid="{D2B4A27F-7D57-4713-85AC-331B00317B5F}"/>
    <cellStyle name="40 % - Akzent1" xfId="15622" hidden="1" xr:uid="{B66BF85D-5217-4F7B-8D22-D2A660611E31}"/>
    <cellStyle name="40 % - Akzent1" xfId="15679" hidden="1" xr:uid="{7429BEED-3B3D-4B72-8692-58C876117792}"/>
    <cellStyle name="40 % - Akzent1" xfId="15662" hidden="1" xr:uid="{F12E0291-8EE3-4769-B373-1F77BA4AD7F6}"/>
    <cellStyle name="40 % - Akzent1" xfId="15452" hidden="1" xr:uid="{48ADAB8B-2D35-43C2-AF9B-B576EC2FE51A}"/>
    <cellStyle name="40 % - Akzent1" xfId="15746" hidden="1" xr:uid="{896AEE9A-0602-44E0-BEA6-B462CE7D7BC0}"/>
    <cellStyle name="40 % - Akzent1" xfId="15756" hidden="1" xr:uid="{C8CAF672-AA6D-4ECE-9E6A-3731D4E0A999}"/>
    <cellStyle name="40 % - Akzent1" xfId="15724" hidden="1" xr:uid="{5DAD0B20-F7A3-4E7D-BEAF-E67DBE97DE70}"/>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560" hidden="1" xr:uid="{8314EB50-331B-4B7D-BF26-11775C83DA01}"/>
    <cellStyle name="40 % - Akzent2" xfId="4411" hidden="1" xr:uid="{F665E346-0974-424B-8D85-A111CAE884D6}"/>
    <cellStyle name="40 % - Akzent2" xfId="4700" hidden="1" xr:uid="{96D48D88-7DF6-48E8-85A5-439E2174A7EB}"/>
    <cellStyle name="40 % - Akzent2" xfId="5288" hidden="1" xr:uid="{63F4A60F-46C4-4BC9-B1AB-E85C957D3ADB}"/>
    <cellStyle name="40 % - Akzent2" xfId="4582" hidden="1" xr:uid="{733BD499-503B-44B3-882C-43D8BB265D4A}"/>
    <cellStyle name="40 % - Akzent2" xfId="5177" hidden="1" xr:uid="{E2C39864-B039-4BEA-B596-1101C4050855}"/>
    <cellStyle name="40 % - Akzent2" xfId="4609" hidden="1" xr:uid="{CE623DDF-4F24-443B-8583-C6EB9A70663A}"/>
    <cellStyle name="40 % - Akzent2" xfId="5718" hidden="1" xr:uid="{CF56D5E8-47B3-434E-8295-37884F2B2392}"/>
    <cellStyle name="40 % - Akzent2" xfId="5752" hidden="1" xr:uid="{BB3DDA38-25A1-4DC9-B7D1-30B372D1608C}"/>
    <cellStyle name="40 % - Akzent2" xfId="5947" hidden="1" xr:uid="{C7456240-E088-4AE8-8819-E6C80936C345}"/>
    <cellStyle name="40 % - Akzent2" xfId="6226" hidden="1" xr:uid="{C0C5863B-583F-4279-AFE0-661AC7358B74}"/>
    <cellStyle name="40 % - Akzent2" xfId="6800" hidden="1" xr:uid="{01CE4D06-8957-4F9C-8D83-17594EF43376}"/>
    <cellStyle name="40 % - Akzent2" xfId="6111" hidden="1" xr:uid="{8AD4C245-DCA4-40CB-96FD-EE2B32070878}"/>
    <cellStyle name="40 % - Akzent2" xfId="6700" hidden="1" xr:uid="{96093548-B825-42AE-9959-E52745508306}"/>
    <cellStyle name="40 % - Akzent2" xfId="6137" hidden="1" xr:uid="{86BD3139-2C2B-4842-A7D3-F4C567273CA4}"/>
    <cellStyle name="40 % - Akzent2" xfId="6869" hidden="1" xr:uid="{7FF0C6B3-D79C-4D39-ACF4-0019E61CF3F4}"/>
    <cellStyle name="40 % - Akzent2" xfId="6887" hidden="1" xr:uid="{DD767ED0-F0B2-47D3-8177-3ADA5FD90E33}"/>
    <cellStyle name="40 % - Akzent2" xfId="7047" hidden="1" xr:uid="{C9EA02F4-BA59-4B22-8EF8-1E728A458E7C}"/>
    <cellStyle name="40 % - Akzent2" xfId="7107" hidden="1" xr:uid="{9F5B20AE-14D8-41D4-B61A-FF57D795D709}"/>
    <cellStyle name="40 % - Akzent2" xfId="7165" hidden="1" xr:uid="{AF743C15-9348-4E0F-BB99-F6C6F8D2368E}"/>
    <cellStyle name="40 % - Akzent2" xfId="7085" hidden="1" xr:uid="{102025A0-D30A-477A-8AB2-366ED3B9C3D4}"/>
    <cellStyle name="40 % - Akzent2" xfId="7140" hidden="1" xr:uid="{021F43AE-55EC-4924-8434-51A4F487BCCE}"/>
    <cellStyle name="40 % - Akzent2" xfId="7091" hidden="1" xr:uid="{122D7C96-A409-4A1A-B367-68753C67D975}"/>
    <cellStyle name="40 % - Akzent2" xfId="7193" hidden="1" xr:uid="{4072610C-CB73-4AF3-9403-225B32FC59AA}"/>
    <cellStyle name="40 % - Akzent2" xfId="7211" hidden="1" xr:uid="{AB6F98B7-2963-49F6-BFA4-4427A5E3D859}"/>
    <cellStyle name="40 % - Akzent2" xfId="7371" hidden="1" xr:uid="{D3625882-2340-4F83-ABDA-E033D86463E6}"/>
    <cellStyle name="40 % - Akzent2" xfId="7431" hidden="1" xr:uid="{96B28E25-61A0-4415-9EA7-D2B11F489480}"/>
    <cellStyle name="40 % - Akzent2" xfId="7489" hidden="1" xr:uid="{62AC0E82-ABD7-4E3A-A4F5-C77106AECEFC}"/>
    <cellStyle name="40 % - Akzent2" xfId="7409" hidden="1" xr:uid="{F66758A4-7419-4964-A4BB-4223195DF33C}"/>
    <cellStyle name="40 % - Akzent2" xfId="7464" hidden="1" xr:uid="{AB3DED6A-92FF-4C1C-8235-45F17C9FDFD4}"/>
    <cellStyle name="40 % - Akzent2" xfId="7415" hidden="1" xr:uid="{6A01548B-764A-42CA-BEDA-3EB09C26B67C}"/>
    <cellStyle name="40 % - Akzent2" xfId="7517" hidden="1" xr:uid="{1A875626-2324-4EAF-BB96-C0534C15DC9C}"/>
    <cellStyle name="40 % - Akzent2" xfId="4920" hidden="1" xr:uid="{3CD75196-D44F-40C1-951E-F8EB1F50890F}"/>
    <cellStyle name="40 % - Akzent2" xfId="4386" hidden="1" xr:uid="{F2BC3237-9095-4D2D-93D2-DC194D8F3CFB}"/>
    <cellStyle name="40 % - Akzent2" xfId="6190" hidden="1" xr:uid="{2689AB26-DFAF-4B7B-B5DC-20EAB1F67710}"/>
    <cellStyle name="40 % - Akzent2" xfId="4894" hidden="1" xr:uid="{EF9464EC-0BBF-4EF3-AC34-3243125DBAD4}"/>
    <cellStyle name="40 % - Akzent2" xfId="4281" hidden="1" xr:uid="{40D9E4E5-0866-4011-9C2A-6ADA7763FE8C}"/>
    <cellStyle name="40 % - Akzent2" xfId="4480" hidden="1" xr:uid="{075AF76D-65FC-456B-AAEE-BAC5BD645349}"/>
    <cellStyle name="40 % - Akzent2" xfId="5511" hidden="1" xr:uid="{6E06D990-B7F9-4F66-9E29-5A8085D670C6}"/>
    <cellStyle name="40 % - Akzent2" xfId="5108" hidden="1" xr:uid="{DCFB3D22-2841-4049-A517-0A87F7B4D975}"/>
    <cellStyle name="40 % - Akzent2" xfId="4209" hidden="1" xr:uid="{396F2FE1-C20A-4802-9F4A-AAFECC068774}"/>
    <cellStyle name="40 % - Akzent2" xfId="6257" hidden="1" xr:uid="{49704E6C-BDCD-4FD1-9088-D4AB43751AF5}"/>
    <cellStyle name="40 % - Akzent2" xfId="3879" hidden="1" xr:uid="{F85E9CA2-A9C7-4F0F-98C8-8F948D79BF02}"/>
    <cellStyle name="40 % - Akzent2" xfId="8100" hidden="1" xr:uid="{CFBB76C1-41FD-4581-BE67-872662B9CC33}"/>
    <cellStyle name="40 % - Akzent2" xfId="5974" hidden="1" xr:uid="{A6EDC451-F5DF-4B77-ADFB-F7AE42E63FA5}"/>
    <cellStyle name="40 % - Akzent2" xfId="8000" hidden="1" xr:uid="{1674700A-9675-4BFC-A9F1-0CCD5BCB9555}"/>
    <cellStyle name="40 % - Akzent2" xfId="3755" hidden="1" xr:uid="{D4B8AF2D-BEFE-4362-881F-5F3F4668DD1F}"/>
    <cellStyle name="40 % - Akzent2" xfId="8169" hidden="1" xr:uid="{AE2A9614-FA50-4039-8DC8-9740F8556802}"/>
    <cellStyle name="40 % - Akzent2" xfId="8187" hidden="1" xr:uid="{E87BCD3E-EC67-4867-B9AC-83FC2BEF7BFE}"/>
    <cellStyle name="40 % - Akzent2" xfId="8313" hidden="1" xr:uid="{B78A5658-EA47-4754-8E11-62A9268CA88A}"/>
    <cellStyle name="40 % - Akzent2" xfId="8373" hidden="1" xr:uid="{92564E35-A24C-479A-99BF-1B37F2B24DFB}"/>
    <cellStyle name="40 % - Akzent2" xfId="8431" hidden="1" xr:uid="{9F5E7E73-34E6-4051-8851-5AA390FB3E19}"/>
    <cellStyle name="40 % - Akzent2" xfId="8351" hidden="1" xr:uid="{0B0746CE-D339-42FB-A132-6E4EA2F024A2}"/>
    <cellStyle name="40 % - Akzent2" xfId="8406" hidden="1" xr:uid="{4D70CB44-2348-4CED-9ABF-DDACF1EDA86F}"/>
    <cellStyle name="40 % - Akzent2" xfId="8357" hidden="1" xr:uid="{71C336F7-0972-47CD-A97B-6E494C66150D}"/>
    <cellStyle name="40 % - Akzent2" xfId="8459" hidden="1" xr:uid="{1CC146D5-65E6-4498-98C4-24A154DACD5A}"/>
    <cellStyle name="40 % - Akzent2" xfId="8477" hidden="1" xr:uid="{6B728788-7556-46D9-A569-8014DE17DE74}"/>
    <cellStyle name="40 % - Akzent2" xfId="8602" hidden="1" xr:uid="{AB780F30-67E4-46FE-852D-66D5532461BB}"/>
    <cellStyle name="40 % - Akzent2" xfId="8662" hidden="1" xr:uid="{15E3B306-04F3-4306-8665-6F13DFA31268}"/>
    <cellStyle name="40 % - Akzent2" xfId="8720" hidden="1" xr:uid="{FBF08F2B-4A45-41A2-AD11-7FECD4B1B66F}"/>
    <cellStyle name="40 % - Akzent2" xfId="8640" hidden="1" xr:uid="{501CB802-6C98-4FE7-90EE-5CE6C7C40556}"/>
    <cellStyle name="40 % - Akzent2" xfId="8695" hidden="1" xr:uid="{9CF32A78-DD6B-4C33-995A-F55AD16053D6}"/>
    <cellStyle name="40 % - Akzent2" xfId="8646" hidden="1" xr:uid="{4F9BA54F-50B7-4A51-9936-AA6CD89B95CA}"/>
    <cellStyle name="40 % - Akzent2" xfId="8748" hidden="1" xr:uid="{A79BF4D5-6EEB-4567-9BB8-3589FFEFEBA5}"/>
    <cellStyle name="40 % - Akzent2" xfId="4718" hidden="1" xr:uid="{65284101-893B-4A51-A751-129DC60C7990}"/>
    <cellStyle name="40 % - Akzent2" xfId="8815" hidden="1" xr:uid="{97A60BAC-8288-4607-A3C6-96D1535EED41}"/>
    <cellStyle name="40 % - Akzent2" xfId="9111" hidden="1" xr:uid="{734AC09E-142D-44C3-B65C-E55118DEB9AC}"/>
    <cellStyle name="40 % - Akzent2" xfId="9719" hidden="1" xr:uid="{D6E4AF20-A854-4D3C-8A70-7C4AD4A6EA03}"/>
    <cellStyle name="40 % - Akzent2" xfId="8990" hidden="1" xr:uid="{61D3B2F5-8687-4CC1-B6AA-8F2A6C702EE1}"/>
    <cellStyle name="40 % - Akzent2" xfId="9606" hidden="1" xr:uid="{43AB5E55-E60E-4867-A5F2-1F8940AACC03}"/>
    <cellStyle name="40 % - Akzent2" xfId="9018" hidden="1" xr:uid="{DDE555F1-08C5-4491-8CC5-0E5D4343ACCA}"/>
    <cellStyle name="40 % - Akzent2" xfId="10163" hidden="1" xr:uid="{3AE614DF-2FB4-497F-9D2E-45C7F70BD95F}"/>
    <cellStyle name="40 % - Akzent2" xfId="10197" hidden="1" xr:uid="{BB854D7B-419B-40C0-8D43-F27AA9AFD6F5}"/>
    <cellStyle name="40 % - Akzent2" xfId="10285" hidden="1" xr:uid="{ABA91FA1-5F05-4428-938E-40658162F17A}"/>
    <cellStyle name="40 % - Akzent2" xfId="10568" hidden="1" xr:uid="{32FAE38C-7AD1-41DE-BF6F-34A258231E1A}"/>
    <cellStyle name="40 % - Akzent2" xfId="11156" hidden="1" xr:uid="{5CCFC973-A9F5-422E-96C1-8D4710410444}"/>
    <cellStyle name="40 % - Akzent2" xfId="10450" hidden="1" xr:uid="{11E9AA84-6A0A-49A9-82B6-3EC06AAF63A5}"/>
    <cellStyle name="40 % - Akzent2" xfId="11056" hidden="1" xr:uid="{975CFD3D-7910-49D6-929E-B91384B90580}"/>
    <cellStyle name="40 % - Akzent2" xfId="10478" hidden="1" xr:uid="{60B2E3CF-FCAE-4D97-AF0E-F1333D442D30}"/>
    <cellStyle name="40 % - Akzent2" xfId="11225" hidden="1" xr:uid="{F7767DF6-0FA0-4C86-A3DD-8DE991FEC78D}"/>
    <cellStyle name="40 % - Akzent2" xfId="11241" hidden="1" xr:uid="{777FE2F6-79C8-4B31-8395-81F93B1303F0}"/>
    <cellStyle name="40 % - Akzent2" xfId="11303" hidden="1" xr:uid="{449BDDC5-0B58-4788-8F61-DDEE8DC99C49}"/>
    <cellStyle name="40 % - Akzent2" xfId="11363" hidden="1" xr:uid="{C605F835-705E-4558-B4A2-5F4667971C67}"/>
    <cellStyle name="40 % - Akzent2" xfId="11421" hidden="1" xr:uid="{BF41B4FE-0589-43DA-8B1D-7613DAC1239A}"/>
    <cellStyle name="40 % - Akzent2" xfId="11341" hidden="1" xr:uid="{75AA3828-C730-41FA-88CC-F89D81BBC0C2}"/>
    <cellStyle name="40 % - Akzent2" xfId="11396" hidden="1" xr:uid="{15A9F3B7-BDBE-4003-9FE3-1F171C39FFAB}"/>
    <cellStyle name="40 % - Akzent2" xfId="11347" hidden="1" xr:uid="{93924662-6316-4F23-9C87-77081540EDB2}"/>
    <cellStyle name="40 % - Akzent2" xfId="11449" hidden="1" xr:uid="{108B7439-F7B8-479F-8F89-4D93B93DF9B3}"/>
    <cellStyle name="40 % - Akzent2" xfId="11465" hidden="1" xr:uid="{7FF85FDA-1930-47B8-BA4D-E2E3B0AD4EEE}"/>
    <cellStyle name="40 % - Akzent2" xfId="11526" hidden="1" xr:uid="{0F6DDA44-27CD-40FA-B615-71E069D6DE64}"/>
    <cellStyle name="40 % - Akzent2" xfId="11586" hidden="1" xr:uid="{E12BDFDA-71C9-474B-A1AA-F5F0C079DB65}"/>
    <cellStyle name="40 % - Akzent2" xfId="11644" hidden="1" xr:uid="{1F6D171A-823D-41AA-9067-F456F74F50A8}"/>
    <cellStyle name="40 % - Akzent2" xfId="11564" hidden="1" xr:uid="{22B2D863-F22F-4ED4-8636-AB95C123490D}"/>
    <cellStyle name="40 % - Akzent2" xfId="11619" hidden="1" xr:uid="{EE3F4FB7-4ED4-4A4E-8559-99FA0E9463B7}"/>
    <cellStyle name="40 % - Akzent2" xfId="11570" hidden="1" xr:uid="{16FE416E-1F05-4028-9996-202B4023B149}"/>
    <cellStyle name="40 % - Akzent2" xfId="11672" hidden="1" xr:uid="{8AECA81F-AB32-4D8C-A29C-CCD5E1B0753A}"/>
    <cellStyle name="40 % - Akzent2" xfId="10256" hidden="1" xr:uid="{4C26C7B6-CAB0-489A-97FC-087291BE6327}"/>
    <cellStyle name="40 % - Akzent2" xfId="11737" hidden="1" xr:uid="{700A20EE-8443-4CB0-AA1D-AE07CCA0BABD}"/>
    <cellStyle name="40 % - Akzent2" xfId="12033" hidden="1" xr:uid="{C37ED52D-0E63-4CE7-8D75-F79B98C88F68}"/>
    <cellStyle name="40 % - Akzent2" xfId="12641" hidden="1" xr:uid="{55E1D1D1-93EB-46E2-841A-B580F4E30CBF}"/>
    <cellStyle name="40 % - Akzent2" xfId="11912" hidden="1" xr:uid="{1C924367-20BB-4F3C-8874-D529E597BB2D}"/>
    <cellStyle name="40 % - Akzent2" xfId="12528" hidden="1" xr:uid="{7777F9CA-6B07-425F-BDA6-26B869F20B01}"/>
    <cellStyle name="40 % - Akzent2" xfId="11940" hidden="1" xr:uid="{6AE3BD30-C25B-4230-BE14-D85F6CFB6F96}"/>
    <cellStyle name="40 % - Akzent2" xfId="13085" hidden="1" xr:uid="{ECE0010C-B4F5-476E-AF46-0FD870D52165}"/>
    <cellStyle name="40 % - Akzent2" xfId="13115" hidden="1" xr:uid="{A14B2EC5-368A-476A-8DD6-F81260343AF9}"/>
    <cellStyle name="40 % - Akzent2" xfId="13167" hidden="1" xr:uid="{0E879934-BDC8-4FB6-8116-B535D7B810E0}"/>
    <cellStyle name="40 % - Akzent2" xfId="13450" hidden="1" xr:uid="{C8F0AD3C-1702-445E-B093-90C565154720}"/>
    <cellStyle name="40 % - Akzent2" xfId="14038" hidden="1" xr:uid="{99BA6CB5-5B5F-4B28-8B7E-2481B86C7D8E}"/>
    <cellStyle name="40 % - Akzent2" xfId="13332" hidden="1" xr:uid="{8FDDA6F5-F99C-4D9B-8C3E-AAEBC3B2B6F1}"/>
    <cellStyle name="40 % - Akzent2" xfId="13938" hidden="1" xr:uid="{4693D870-E75D-404F-A9F5-25B0D503D9FE}"/>
    <cellStyle name="40 % - Akzent2" xfId="13360" hidden="1" xr:uid="{8D832AF5-F97A-440C-9AE2-178245862DC9}"/>
    <cellStyle name="40 % - Akzent2" xfId="14107" hidden="1" xr:uid="{905647A2-4073-40DE-B494-E30018182F75}"/>
    <cellStyle name="40 % - Akzent2" xfId="14121" hidden="1" xr:uid="{C27E0D77-4F60-475C-B679-0DAECEC57C64}"/>
    <cellStyle name="40 % - Akzent2" xfId="14145" hidden="1" xr:uid="{05260706-9EE9-426A-A1E7-B06E375AA49B}"/>
    <cellStyle name="40 % - Akzent2" xfId="14205" hidden="1" xr:uid="{56F44C04-8B86-4781-98A1-AC59BCD7CE30}"/>
    <cellStyle name="40 % - Akzent2" xfId="14263" hidden="1" xr:uid="{BB991651-0E2F-4612-82C6-D724C4F2CB34}"/>
    <cellStyle name="40 % - Akzent2" xfId="14183" hidden="1" xr:uid="{3AFD6195-80B8-46EC-9883-88583A2EE36E}"/>
    <cellStyle name="40 % - Akzent2" xfId="14238" hidden="1" xr:uid="{2CB6F5DC-F67E-45FE-A328-C7DF1B48BC21}"/>
    <cellStyle name="40 % - Akzent2" xfId="14189" hidden="1" xr:uid="{154A046B-ADF3-4F9F-9FCB-E5893C9E4F2C}"/>
    <cellStyle name="40 % - Akzent2" xfId="14291" hidden="1" xr:uid="{EAF91DB9-7714-4BDA-A76F-52DC8851CF17}"/>
    <cellStyle name="40 % - Akzent2" xfId="14305" hidden="1" xr:uid="{5353A00D-5683-4BD8-9B51-5E5203681F6F}"/>
    <cellStyle name="40 % - Akzent2" xfId="14329" hidden="1" xr:uid="{31FAAC45-FC41-4E9E-9E29-ADBD16436385}"/>
    <cellStyle name="40 % - Akzent2" xfId="14389" hidden="1" xr:uid="{87A514CC-8AD2-444B-9030-A5F4E4928345}"/>
    <cellStyle name="40 % - Akzent2" xfId="14447" hidden="1" xr:uid="{E43613D4-C67D-43B1-B5BB-B7E4C2D5FB96}"/>
    <cellStyle name="40 % - Akzent2" xfId="14367" hidden="1" xr:uid="{217FDDA8-D64A-44EA-8659-C87E4ADAD7B6}"/>
    <cellStyle name="40 % - Akzent2" xfId="14422" hidden="1" xr:uid="{59CAD9B2-D621-42F8-A668-DD30BB86E267}"/>
    <cellStyle name="40 % - Akzent2" xfId="14373" hidden="1" xr:uid="{17D74A2E-3902-41EB-ADF7-166B9F586F31}"/>
    <cellStyle name="40 % - Akzent2" xfId="14475" hidden="1" xr:uid="{1F5849F1-79AE-412E-81F9-414C0C536DAC}"/>
    <cellStyle name="40 % - Akzent2" xfId="14493" hidden="1" xr:uid="{CB4A0D72-AE1C-4673-8FFB-F1B218F963E4}"/>
    <cellStyle name="40 % - Akzent2" xfId="14653" hidden="1" xr:uid="{9EB9E701-CA56-4B5F-B21C-6BA59B641479}"/>
    <cellStyle name="40 % - Akzent2" xfId="14713" hidden="1" xr:uid="{A07195A0-EC0F-4E51-AFA6-33777C344565}"/>
    <cellStyle name="40 % - Akzent2" xfId="14771" hidden="1" xr:uid="{D1D3C5CB-6C4F-4D3B-9154-A92B8D10CD09}"/>
    <cellStyle name="40 % - Akzent2" xfId="14691" hidden="1" xr:uid="{9317B994-C8B0-4167-8529-3DE75BEF6C70}"/>
    <cellStyle name="40 % - Akzent2" xfId="14746" hidden="1" xr:uid="{12C92AC2-E3AA-4E17-A165-B238641DF5D3}"/>
    <cellStyle name="40 % - Akzent2" xfId="14697" hidden="1" xr:uid="{1113C817-7534-47F8-A67E-FC3224889578}"/>
    <cellStyle name="40 % - Akzent2" xfId="14799" hidden="1" xr:uid="{312E272E-69F4-4401-B555-039554A547B2}"/>
    <cellStyle name="40 % - Akzent2" xfId="14817" hidden="1" xr:uid="{E0D0DA2D-258A-41B0-B378-35835E19B3AE}"/>
    <cellStyle name="40 % - Akzent2" xfId="14977" hidden="1" xr:uid="{A5C26947-757B-415D-97BB-733DE6DEE8A2}"/>
    <cellStyle name="40 % - Akzent2" xfId="15037" hidden="1" xr:uid="{5A70C5FC-70D7-48EB-B954-0AA6D6FF9A0E}"/>
    <cellStyle name="40 % - Akzent2" xfId="15095" hidden="1" xr:uid="{B7DC9DA6-B774-443C-868A-9229FD1C31D0}"/>
    <cellStyle name="40 % - Akzent2" xfId="15015" hidden="1" xr:uid="{FB016B7A-8551-4444-A729-63D95C1DC0F1}"/>
    <cellStyle name="40 % - Akzent2" xfId="15070" hidden="1" xr:uid="{52148B65-BC76-4862-B00F-30B011811CBE}"/>
    <cellStyle name="40 % - Akzent2" xfId="15021" hidden="1" xr:uid="{275D5A13-97D1-49E4-A508-B4FB18D2E663}"/>
    <cellStyle name="40 % - Akzent2" xfId="15123" hidden="1" xr:uid="{13895336-69BD-4EA5-B8CA-3D58B13E5F2E}"/>
    <cellStyle name="40 % - Akzent2" xfId="15141" hidden="1" xr:uid="{E5C72D44-4678-4EB1-BEA7-6C8D42D8515F}"/>
    <cellStyle name="40 % - Akzent2" xfId="15301" hidden="1" xr:uid="{65796320-019C-4A57-B65E-F334297EA0E4}"/>
    <cellStyle name="40 % - Akzent2" xfId="15361" hidden="1" xr:uid="{2CFAC7B3-84D6-4B71-85D1-BDC0A75AA832}"/>
    <cellStyle name="40 % - Akzent2" xfId="15419" hidden="1" xr:uid="{DB83F94C-C86C-4F5A-BE04-3E682D55095D}"/>
    <cellStyle name="40 % - Akzent2" xfId="15339" hidden="1" xr:uid="{877CB324-1D8C-497A-878E-45872DC3C8AE}"/>
    <cellStyle name="40 % - Akzent2" xfId="15394" hidden="1" xr:uid="{2926A0C4-13FD-43B0-B0F5-1B5DD08C78C4}"/>
    <cellStyle name="40 % - Akzent2" xfId="15345" hidden="1" xr:uid="{C7F399BA-26E3-4DEF-8D9E-4CEC309E7E37}"/>
    <cellStyle name="40 % - Akzent2" xfId="15447" hidden="1" xr:uid="{8631814A-7882-4E41-A087-9AF398FCC028}"/>
    <cellStyle name="40 % - Akzent2" xfId="15465" hidden="1" xr:uid="{1F09FEDC-62B3-4545-97B6-0A46F1225315}"/>
    <cellStyle name="40 % - Akzent2" xfId="15625" hidden="1" xr:uid="{C98F44B8-317A-4CD5-B9FB-F6F873B07753}"/>
    <cellStyle name="40 % - Akzent2" xfId="15685" hidden="1" xr:uid="{EEC0D389-9CAA-441C-847D-FDFDEE471943}"/>
    <cellStyle name="40 % - Akzent2" xfId="15743" hidden="1" xr:uid="{8483DDAD-0AEF-42B7-936E-5F953000B820}"/>
    <cellStyle name="40 % - Akzent2" xfId="15663" hidden="1" xr:uid="{03352F92-6F35-49C1-BBF5-485DA90107F6}"/>
    <cellStyle name="40 % - Akzent2" xfId="15718" hidden="1" xr:uid="{7E485C45-7C91-4428-85A9-BA1BDA11A492}"/>
    <cellStyle name="40 % - Akzent2" xfId="15669" hidden="1" xr:uid="{36D8B472-EE9B-4638-A45C-95BACAA6BA35}"/>
    <cellStyle name="40 % - Akzent2" xfId="15771" hidden="1" xr:uid="{62E2574A-6EF2-46D5-A04E-FCCC717D290C}"/>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564" hidden="1" xr:uid="{D746FBAC-5FEB-47EA-839A-5E0008007D89}"/>
    <cellStyle name="40 % - Akzent3" xfId="4414" hidden="1" xr:uid="{8BB8302B-72F7-4715-BD9B-34C4886002B0}"/>
    <cellStyle name="40 % - Akzent3" xfId="4710" hidden="1" xr:uid="{06B32658-DD1E-4210-8AC9-8176887BE9AC}"/>
    <cellStyle name="40 % - Akzent3" xfId="5281" hidden="1" xr:uid="{308DAFB3-1ADF-4DB1-89F1-81B12DDCAF2C}"/>
    <cellStyle name="40 % - Akzent3" xfId="5217" hidden="1" xr:uid="{187BC462-DFCB-412F-BA88-DD67665DD56E}"/>
    <cellStyle name="40 % - Akzent3" xfId="5145" hidden="1" xr:uid="{A75373F9-CAE9-4641-ADA4-603429A3D456}"/>
    <cellStyle name="40 % - Akzent3" xfId="5345" hidden="1" xr:uid="{B870C1FF-EC48-43E6-A64C-8642D76AF2EA}"/>
    <cellStyle name="40 % - Akzent3" xfId="5716" hidden="1" xr:uid="{B24A2EE9-8B69-470B-B391-DCD75DE36BE0}"/>
    <cellStyle name="40 % - Akzent3" xfId="5756" hidden="1" xr:uid="{2286336C-BC01-4D4C-9F08-C5A15D54156D}"/>
    <cellStyle name="40 % - Akzent3" xfId="5950" hidden="1" xr:uid="{28F5D6A5-9332-43A0-9935-BE151A20C3AC}"/>
    <cellStyle name="40 % - Akzent3" xfId="6235" hidden="1" xr:uid="{3F8C358D-AC83-4BD2-A570-AB6F0ABC03D8}"/>
    <cellStyle name="40 % - Akzent3" xfId="6792" hidden="1" xr:uid="{8F139FF2-F050-4D32-8B06-613A7D653FCC}"/>
    <cellStyle name="40 % - Akzent3" xfId="6735" hidden="1" xr:uid="{A17B4BAB-F0AA-4320-B513-6EE031C343DB}"/>
    <cellStyle name="40 % - Akzent3" xfId="6670" hidden="1" xr:uid="{623DAEBE-7B6A-47A5-8AEE-BD8F453D54A3}"/>
    <cellStyle name="40 % - Akzent3" xfId="6853" hidden="1" xr:uid="{E21DF242-77CF-4AA2-98AC-E290660FE1D1}"/>
    <cellStyle name="40 % - Akzent3" xfId="6867" hidden="1" xr:uid="{E1ECF3AD-4784-4F51-A092-E3EAFB1BC206}"/>
    <cellStyle name="40 % - Akzent3" xfId="6890" hidden="1" xr:uid="{6A0A8A48-C220-4C22-B6C9-A6162FEBF745}"/>
    <cellStyle name="40 % - Akzent3" xfId="7050" hidden="1" xr:uid="{0789C509-84F4-48DA-B27D-E43A917FAEB1}"/>
    <cellStyle name="40 % - Akzent3" xfId="7115" hidden="1" xr:uid="{4DE111D2-457F-4F08-9C57-328AD8D7714D}"/>
    <cellStyle name="40 % - Akzent3" xfId="7162" hidden="1" xr:uid="{CF32FEEA-C296-432B-B46A-0972BBBF82E7}"/>
    <cellStyle name="40 % - Akzent3" xfId="7150" hidden="1" xr:uid="{F15A89B3-5753-4670-8CDD-EFB7538EDAF5}"/>
    <cellStyle name="40 % - Akzent3" xfId="7132" hidden="1" xr:uid="{BD071766-057F-41F0-B9E2-4593F0B329CC}"/>
    <cellStyle name="40 % - Akzent3" xfId="7177" hidden="1" xr:uid="{C18D814A-A883-418E-90AA-6DF5B542B3C4}"/>
    <cellStyle name="40 % - Akzent3" xfId="7191" hidden="1" xr:uid="{6999EE44-56ED-4E0E-A30C-9E5622069CA1}"/>
    <cellStyle name="40 % - Akzent3" xfId="7214" hidden="1" xr:uid="{C5E2DA7B-F810-49F3-B2AB-BBE3D0D24578}"/>
    <cellStyle name="40 % - Akzent3" xfId="7374" hidden="1" xr:uid="{F9D5E203-FD3B-4F2B-A7A3-13052CF4F454}"/>
    <cellStyle name="40 % - Akzent3" xfId="7439" hidden="1" xr:uid="{41D81EB5-1043-411C-81D1-E707440485E5}"/>
    <cellStyle name="40 % - Akzent3" xfId="7486" hidden="1" xr:uid="{915ACB72-590D-4677-A6E1-E893E7D2FA08}"/>
    <cellStyle name="40 % - Akzent3" xfId="7474" hidden="1" xr:uid="{AE810BFD-45D4-4C34-9791-225CE23C5E93}"/>
    <cellStyle name="40 % - Akzent3" xfId="7456" hidden="1" xr:uid="{75626A20-B976-477F-AD9D-B0B11A17503A}"/>
    <cellStyle name="40 % - Akzent3" xfId="7501" hidden="1" xr:uid="{6A41C2B1-D1F2-4262-B7EB-B06767A2E1A8}"/>
    <cellStyle name="40 % - Akzent3" xfId="7515" hidden="1" xr:uid="{78330D39-EFE2-4416-A9A7-7644873EF112}"/>
    <cellStyle name="40 % - Akzent3" xfId="6159" hidden="1" xr:uid="{6DB63D6A-3517-4DA1-9D46-404CC83A2F7B}"/>
    <cellStyle name="40 % - Akzent3" xfId="4179" hidden="1" xr:uid="{E34690B1-9CC9-45CD-8022-8FC8C4DBF3B8}"/>
    <cellStyle name="40 % - Akzent3" xfId="5280" hidden="1" xr:uid="{569E4FDE-3E9D-4030-9E41-AC4EDCBC1B83}"/>
    <cellStyle name="40 % - Akzent3" xfId="4121" hidden="1" xr:uid="{DB96F7EB-EECE-4B23-93A7-B350DC574488}"/>
    <cellStyle name="40 % - Akzent3" xfId="3895" hidden="1" xr:uid="{EB76FF1D-5667-4116-92FF-C36C7F9CEE98}"/>
    <cellStyle name="40 % - Akzent3" xfId="4062" hidden="1" xr:uid="{729615B7-8391-4A58-A327-1BDBD67C552F}"/>
    <cellStyle name="40 % - Akzent3" xfId="4839" hidden="1" xr:uid="{329CFD7C-83F4-4AD1-A19B-14EB713647B8}"/>
    <cellStyle name="40 % - Akzent3" xfId="5560" hidden="1" xr:uid="{B25FCBF9-D47E-4F7D-9E3D-2D22E3A2538E}"/>
    <cellStyle name="40 % - Akzent3" xfId="6255" hidden="1" xr:uid="{9DD27CD1-4DF5-45A6-8EB6-3107FD4E48A6}"/>
    <cellStyle name="40 % - Akzent3" xfId="6211" hidden="1" xr:uid="{B4F9269E-F2D9-4FBB-BCCD-8E791D79183F}"/>
    <cellStyle name="40 % - Akzent3" xfId="7521" hidden="1" xr:uid="{09C57B02-9A9F-4ECD-B4A0-F69B74788322}"/>
    <cellStyle name="40 % - Akzent3" xfId="8092" hidden="1" xr:uid="{FD9D3BF6-E016-493D-A5D1-69103155176E}"/>
    <cellStyle name="40 % - Akzent3" xfId="8035" hidden="1" xr:uid="{19495411-2F5F-4B5C-8B50-C17DA08D8DB4}"/>
    <cellStyle name="40 % - Akzent3" xfId="7969" hidden="1" xr:uid="{C75DC7AA-CEB7-4A4D-946E-586F3E529F2A}"/>
    <cellStyle name="40 % - Akzent3" xfId="8153" hidden="1" xr:uid="{1CAACEFA-6CE9-4A39-8330-7935181188DC}"/>
    <cellStyle name="40 % - Akzent3" xfId="8167" hidden="1" xr:uid="{D4E3EED2-9469-4F89-9CA9-052BD0815DAA}"/>
    <cellStyle name="40 % - Akzent3" xfId="8190" hidden="1" xr:uid="{0089AF46-37E2-491A-A485-EEC4BFCE129C}"/>
    <cellStyle name="40 % - Akzent3" xfId="8316" hidden="1" xr:uid="{60D79421-2CC5-43A4-A4EF-8927A7F40651}"/>
    <cellStyle name="40 % - Akzent3" xfId="8381" hidden="1" xr:uid="{27707000-189F-46ED-A499-D38E86080B53}"/>
    <cellStyle name="40 % - Akzent3" xfId="8428" hidden="1" xr:uid="{5C4D3AA7-4A75-47DA-B0D0-B80E035E1E17}"/>
    <cellStyle name="40 % - Akzent3" xfId="8416" hidden="1" xr:uid="{49C54647-1F43-49E9-A59B-817842E22C6E}"/>
    <cellStyle name="40 % - Akzent3" xfId="8398" hidden="1" xr:uid="{7ACEF133-BA00-4E39-A5EB-9A4D14486541}"/>
    <cellStyle name="40 % - Akzent3" xfId="8443" hidden="1" xr:uid="{F30875AE-21CD-4696-8BF3-97E7933E7893}"/>
    <cellStyle name="40 % - Akzent3" xfId="8457" hidden="1" xr:uid="{B8E0F3C9-438A-4AD6-AC20-5C6E47466E08}"/>
    <cellStyle name="40 % - Akzent3" xfId="8480" hidden="1" xr:uid="{1B00FE9D-AA87-42F2-8B67-73ACAC09258A}"/>
    <cellStyle name="40 % - Akzent3" xfId="8605" hidden="1" xr:uid="{2BDC737C-F1C9-46DD-80A7-171A3D99E1EA}"/>
    <cellStyle name="40 % - Akzent3" xfId="8670" hidden="1" xr:uid="{216C29AA-D9FB-496C-ACBF-6CE90872B035}"/>
    <cellStyle name="40 % - Akzent3" xfId="8717" hidden="1" xr:uid="{ABB0B46F-76F2-43B3-878F-006AAD7110DB}"/>
    <cellStyle name="40 % - Akzent3" xfId="8705" hidden="1" xr:uid="{D3E4CD2D-4FE2-4563-9F49-DA542C31E784}"/>
    <cellStyle name="40 % - Akzent3" xfId="8687" hidden="1" xr:uid="{8271EDC1-ABD1-4C9D-9DD0-ECB68F769246}"/>
    <cellStyle name="40 % - Akzent3" xfId="8732" hidden="1" xr:uid="{527C7ED5-2657-44AF-BAF3-DF0E1C4D29E4}"/>
    <cellStyle name="40 % - Akzent3" xfId="8746" hidden="1" xr:uid="{A6FF197C-CA13-4E6F-A75B-03F718E4E206}"/>
    <cellStyle name="40 % - Akzent3" xfId="4790" hidden="1" xr:uid="{69538141-A3C1-4690-A45E-15E628C15796}"/>
    <cellStyle name="40 % - Akzent3" xfId="8818" hidden="1" xr:uid="{A4E0C434-EB2D-4FFF-B575-1240C0EB1812}"/>
    <cellStyle name="40 % - Akzent3" xfId="9121" hidden="1" xr:uid="{FA1E362D-68A4-4919-9779-54D9352C1D61}"/>
    <cellStyle name="40 % - Akzent3" xfId="9711" hidden="1" xr:uid="{59B65A2B-622E-495F-9DCD-A2020BF9796A}"/>
    <cellStyle name="40 % - Akzent3" xfId="9646" hidden="1" xr:uid="{4DE22FE1-48EB-4748-88DC-8D712EDE2F88}"/>
    <cellStyle name="40 % - Akzent3" xfId="9573" hidden="1" xr:uid="{BC29BCA0-25FE-4F38-B1CA-5D1D3E3C86D8}"/>
    <cellStyle name="40 % - Akzent3" xfId="9776" hidden="1" xr:uid="{99DAE824-492D-413E-B2EE-6BD36A042CA3}"/>
    <cellStyle name="40 % - Akzent3" xfId="10161" hidden="1" xr:uid="{B027B643-CF1C-464A-BD78-B506FC6400B8}"/>
    <cellStyle name="40 % - Akzent3" xfId="10201" hidden="1" xr:uid="{E3BD6F90-9C04-425F-A366-CF7D6331B344}"/>
    <cellStyle name="40 % - Akzent3" xfId="10288" hidden="1" xr:uid="{9FE01849-F9C0-4AB4-AB30-6E1025A0D307}"/>
    <cellStyle name="40 % - Akzent3" xfId="10577" hidden="1" xr:uid="{8825E4D7-59BB-4275-AD4A-AF8378089B52}"/>
    <cellStyle name="40 % - Akzent3" xfId="11148" hidden="1" xr:uid="{83571929-AFC0-4A80-BC44-C7A8CC1E8C02}"/>
    <cellStyle name="40 % - Akzent3" xfId="11091" hidden="1" xr:uid="{2AF89625-9339-461E-AE00-6FC4FEC4724C}"/>
    <cellStyle name="40 % - Akzent3" xfId="11025" hidden="1" xr:uid="{7D1CE8CF-22FD-47BB-A969-F2F87335A89E}"/>
    <cellStyle name="40 % - Akzent3" xfId="11209" hidden="1" xr:uid="{AC4CD311-E4AC-4BBE-AFDC-85A0F6575FA5}"/>
    <cellStyle name="40 % - Akzent3" xfId="11223" hidden="1" xr:uid="{F1FF8C67-75E2-4702-8FA7-DD0EF218AE6E}"/>
    <cellStyle name="40 % - Akzent3" xfId="11244" hidden="1" xr:uid="{01FFB66A-3DD1-4AFF-B274-1E3399D328BC}"/>
    <cellStyle name="40 % - Akzent3" xfId="11306" hidden="1" xr:uid="{1852FE26-8C46-48A5-9E16-F74738CB28F3}"/>
    <cellStyle name="40 % - Akzent3" xfId="11371" hidden="1" xr:uid="{B1508116-E315-4EB8-A10F-4A376216B910}"/>
    <cellStyle name="40 % - Akzent3" xfId="11418" hidden="1" xr:uid="{7E0772FA-80C2-4D9F-B7E6-309C140066C2}"/>
    <cellStyle name="40 % - Akzent3" xfId="11406" hidden="1" xr:uid="{AF23F2F5-354A-40DA-919E-1D567748D525}"/>
    <cellStyle name="40 % - Akzent3" xfId="11388" hidden="1" xr:uid="{E5C000E9-CE45-4A81-9E54-2F87DAD050A7}"/>
    <cellStyle name="40 % - Akzent3" xfId="11433" hidden="1" xr:uid="{4CF232CA-D01A-4A17-9457-840A32A7A3B3}"/>
    <cellStyle name="40 % - Akzent3" xfId="11447" hidden="1" xr:uid="{0BDE8912-16FA-4217-9BA5-4810E618A37F}"/>
    <cellStyle name="40 % - Akzent3" xfId="11468" hidden="1" xr:uid="{B93B9697-5A5A-46E5-A492-3A7766943BAD}"/>
    <cellStyle name="40 % - Akzent3" xfId="11529" hidden="1" xr:uid="{F7B3FA7D-022B-4AD4-A812-3D0A05273D68}"/>
    <cellStyle name="40 % - Akzent3" xfId="11594" hidden="1" xr:uid="{216933B5-4C48-48C9-AA09-C459BCF0C0C8}"/>
    <cellStyle name="40 % - Akzent3" xfId="11641" hidden="1" xr:uid="{550572E9-ECB7-4F3F-9ED4-A9AC9AB8E051}"/>
    <cellStyle name="40 % - Akzent3" xfId="11629" hidden="1" xr:uid="{842E8597-56E9-4FBE-A3BF-3980F5D7DB7B}"/>
    <cellStyle name="40 % - Akzent3" xfId="11611" hidden="1" xr:uid="{BA27F7A7-B0FF-457E-BC8C-823A331623BF}"/>
    <cellStyle name="40 % - Akzent3" xfId="11656" hidden="1" xr:uid="{5D514A1D-ED2C-4587-8F0E-39CC1A8E1229}"/>
    <cellStyle name="40 % - Akzent3" xfId="11670" hidden="1" xr:uid="{04A70E37-2DCA-4623-AF63-669C67830598}"/>
    <cellStyle name="40 % - Akzent3" xfId="5256" hidden="1" xr:uid="{AE76F5E2-09FA-45BC-918B-2F4D10921328}"/>
    <cellStyle name="40 % - Akzent3" xfId="11740" hidden="1" xr:uid="{7222A47C-3503-4884-860C-F1D5679CFDA2}"/>
    <cellStyle name="40 % - Akzent3" xfId="12043" hidden="1" xr:uid="{1B282065-876B-4C87-8115-B548B9FC3061}"/>
    <cellStyle name="40 % - Akzent3" xfId="12633" hidden="1" xr:uid="{354C1D5E-8288-4888-97A5-CFE90FD11690}"/>
    <cellStyle name="40 % - Akzent3" xfId="12568" hidden="1" xr:uid="{96F5F4F8-6285-4FB3-AB68-5FC8C9436EE3}"/>
    <cellStyle name="40 % - Akzent3" xfId="12495" hidden="1" xr:uid="{EDE3BB1E-9E4A-4328-97B4-866E31AEEE4E}"/>
    <cellStyle name="40 % - Akzent3" xfId="12698" hidden="1" xr:uid="{1F281F05-12AE-47CF-8781-AD7EE313DAA6}"/>
    <cellStyle name="40 % - Akzent3" xfId="13083" hidden="1" xr:uid="{747FC690-97CB-4FA3-8EB8-3E7EFE5F44E7}"/>
    <cellStyle name="40 % - Akzent3" xfId="13119" hidden="1" xr:uid="{FBC50721-F42E-49D7-A112-B8C1A2458993}"/>
    <cellStyle name="40 % - Akzent3" xfId="13170" hidden="1" xr:uid="{D6BD2C17-630A-48F0-80B0-71853A355B45}"/>
    <cellStyle name="40 % - Akzent3" xfId="13459" hidden="1" xr:uid="{10615738-537E-4883-A7E1-1AC7A99758F7}"/>
    <cellStyle name="40 % - Akzent3" xfId="14030" hidden="1" xr:uid="{0E4EEA6D-FCEA-405C-B700-EB60092FEA5A}"/>
    <cellStyle name="40 % - Akzent3" xfId="13973" hidden="1" xr:uid="{98908487-EFCE-4EE7-90FC-8C92BB5B75AB}"/>
    <cellStyle name="40 % - Akzent3" xfId="13907" hidden="1" xr:uid="{FC8F9F95-6B35-4DA3-B9F8-F44D12A8F6B1}"/>
    <cellStyle name="40 % - Akzent3" xfId="14091" hidden="1" xr:uid="{3396D489-97F8-4468-AD9E-7E608BDF4A36}"/>
    <cellStyle name="40 % - Akzent3" xfId="14105" hidden="1" xr:uid="{BCE32F3F-6576-4142-AEB2-2745B59D154C}"/>
    <cellStyle name="40 % - Akzent3" xfId="14124" hidden="1" xr:uid="{A2C29E29-1DFD-4BF8-8CE7-4D88742522AE}"/>
    <cellStyle name="40 % - Akzent3" xfId="14148" hidden="1" xr:uid="{04096DA2-500E-46BF-8D36-5590887A4B3D}"/>
    <cellStyle name="40 % - Akzent3" xfId="14213" hidden="1" xr:uid="{D8BD5510-B4C0-4CE8-80F2-E2F7947D1691}"/>
    <cellStyle name="40 % - Akzent3" xfId="14260" hidden="1" xr:uid="{7A289C7C-22F5-4CDD-B009-1E2A01C97782}"/>
    <cellStyle name="40 % - Akzent3" xfId="14248" hidden="1" xr:uid="{D1E34799-57C7-4FA2-9F04-C30834BBA9ED}"/>
    <cellStyle name="40 % - Akzent3" xfId="14230" hidden="1" xr:uid="{91F3FAC8-B1B9-4DDD-AD69-C2877A7A4813}"/>
    <cellStyle name="40 % - Akzent3" xfId="14275" hidden="1" xr:uid="{219C6B39-AA7C-4159-9CCF-1DC1F2C39897}"/>
    <cellStyle name="40 % - Akzent3" xfId="14289" hidden="1" xr:uid="{C53DD95E-1894-4E6B-A02D-D99E2EC06FC9}"/>
    <cellStyle name="40 % - Akzent3" xfId="14308" hidden="1" xr:uid="{2905E01F-6A7F-44CB-86F8-83A606D0C465}"/>
    <cellStyle name="40 % - Akzent3" xfId="14332" hidden="1" xr:uid="{DD1282EA-A307-4FD6-B2A1-31A278ECDA40}"/>
    <cellStyle name="40 % - Akzent3" xfId="14397" hidden="1" xr:uid="{1FF97774-EC4D-440C-A9BC-8B531A037D92}"/>
    <cellStyle name="40 % - Akzent3" xfId="14444" hidden="1" xr:uid="{038A7802-624B-4CA6-9D16-FAA907F52330}"/>
    <cellStyle name="40 % - Akzent3" xfId="14432" hidden="1" xr:uid="{CDA16936-9446-49A8-90EC-7BED89CAE868}"/>
    <cellStyle name="40 % - Akzent3" xfId="14414" hidden="1" xr:uid="{55F1CB95-3632-4D30-80C8-CCA7FAA3ACFA}"/>
    <cellStyle name="40 % - Akzent3" xfId="14459" hidden="1" xr:uid="{8A9EFDDD-9B8A-4CF9-9B0B-836EB0FB992C}"/>
    <cellStyle name="40 % - Akzent3" xfId="14473" hidden="1" xr:uid="{A09422C7-B55E-4E19-94F9-89F347651B1D}"/>
    <cellStyle name="40 % - Akzent3" xfId="14496" hidden="1" xr:uid="{9B049A89-946C-488D-86D7-DD9A09208524}"/>
    <cellStyle name="40 % - Akzent3" xfId="14656" hidden="1" xr:uid="{451C7940-1EAC-41C1-B6DC-C054092A9948}"/>
    <cellStyle name="40 % - Akzent3" xfId="14721" hidden="1" xr:uid="{56F154EC-4216-42EA-8673-FE61E7F04AEE}"/>
    <cellStyle name="40 % - Akzent3" xfId="14768" hidden="1" xr:uid="{3AA73011-B681-4DDB-8192-BA6416BB7448}"/>
    <cellStyle name="40 % - Akzent3" xfId="14756" hidden="1" xr:uid="{D62884B8-B72D-451B-B974-49623848EFD6}"/>
    <cellStyle name="40 % - Akzent3" xfId="14738" hidden="1" xr:uid="{9B9C0316-175F-42FD-B62B-8BAA0C4280E4}"/>
    <cellStyle name="40 % - Akzent3" xfId="14783" hidden="1" xr:uid="{3A5902E0-6460-414C-BD65-1606A805366E}"/>
    <cellStyle name="40 % - Akzent3" xfId="14797" hidden="1" xr:uid="{70AA8058-71E8-47A3-B2C2-8FE6F25349C6}"/>
    <cellStyle name="40 % - Akzent3" xfId="14820" hidden="1" xr:uid="{A54058AC-94FC-46BB-84F8-0BCFF8618926}"/>
    <cellStyle name="40 % - Akzent3" xfId="14980" hidden="1" xr:uid="{F827303F-8377-4B49-9C0D-EB4EFD333EEF}"/>
    <cellStyle name="40 % - Akzent3" xfId="15045" hidden="1" xr:uid="{A63A273F-7DB4-4FD4-B4ED-DAE50A073873}"/>
    <cellStyle name="40 % - Akzent3" xfId="15092" hidden="1" xr:uid="{330E5C4E-750B-4675-99DF-FC468B672224}"/>
    <cellStyle name="40 % - Akzent3" xfId="15080" hidden="1" xr:uid="{D042BA92-AE82-4BBC-BCE4-2F6EA20FF4BF}"/>
    <cellStyle name="40 % - Akzent3" xfId="15062" hidden="1" xr:uid="{8553B19B-1AFF-4D7C-87B6-E843B81720AF}"/>
    <cellStyle name="40 % - Akzent3" xfId="15107" hidden="1" xr:uid="{2BE1A659-AB91-4A7C-92A8-EBC358C22F95}"/>
    <cellStyle name="40 % - Akzent3" xfId="15121" hidden="1" xr:uid="{69713234-AB3C-4B6E-853F-217A879BD8C4}"/>
    <cellStyle name="40 % - Akzent3" xfId="15144" hidden="1" xr:uid="{4D7C6801-4D54-449B-A71B-28C5490061E2}"/>
    <cellStyle name="40 % - Akzent3" xfId="15304" hidden="1" xr:uid="{376B8A63-8F89-4D74-B1CE-780253DDB5F0}"/>
    <cellStyle name="40 % - Akzent3" xfId="15369" hidden="1" xr:uid="{53121F9F-1066-4914-8A17-544A2A0F50F8}"/>
    <cellStyle name="40 % - Akzent3" xfId="15416" hidden="1" xr:uid="{4ED20B82-A4C5-45CF-BC2F-E1C7A67E9C03}"/>
    <cellStyle name="40 % - Akzent3" xfId="15404" hidden="1" xr:uid="{84D923D4-8D8B-41CE-BA6B-F6D03E13844F}"/>
    <cellStyle name="40 % - Akzent3" xfId="15386" hidden="1" xr:uid="{05FC4E8E-33C3-4FCD-A50F-1C2A85B7F4C9}"/>
    <cellStyle name="40 % - Akzent3" xfId="15431" hidden="1" xr:uid="{B3C9E68B-6769-4D7D-9EDC-6EA02ECD09AF}"/>
    <cellStyle name="40 % - Akzent3" xfId="15445" hidden="1" xr:uid="{3130F5E7-F76E-4FC0-A320-7C42ED427F30}"/>
    <cellStyle name="40 % - Akzent3" xfId="15468" hidden="1" xr:uid="{042BAEBE-9497-45E8-84D6-312C0AA5BF00}"/>
    <cellStyle name="40 % - Akzent3" xfId="15628" hidden="1" xr:uid="{823874EB-AAE7-4224-A9F1-50B583116912}"/>
    <cellStyle name="40 % - Akzent3" xfId="15693" hidden="1" xr:uid="{66B09E29-8C6E-4945-9E06-F0B65CC2D973}"/>
    <cellStyle name="40 % - Akzent3" xfId="15740" hidden="1" xr:uid="{06339E44-1479-4BCB-B8E6-A8268AE7C46D}"/>
    <cellStyle name="40 % - Akzent3" xfId="15728" hidden="1" xr:uid="{2369F2B5-F881-4A4C-8F22-28DAF714E351}"/>
    <cellStyle name="40 % - Akzent3" xfId="15710" hidden="1" xr:uid="{6A6DEE25-298A-4F76-9B5E-3F73EC9E1764}"/>
    <cellStyle name="40 % - Akzent3" xfId="15755" hidden="1" xr:uid="{6ECA73FD-32D2-4895-9891-127C9387FCE1}"/>
    <cellStyle name="40 % - Akzent3" xfId="15769" hidden="1" xr:uid="{34EA49C0-7C64-40FB-B71A-607F1B1427D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568" hidden="1" xr:uid="{776F48D6-D8B8-49CC-97E1-C8223BCFB0EC}"/>
    <cellStyle name="40 % - Akzent4" xfId="4418" hidden="1" xr:uid="{7AED89E1-CE0E-4FF5-820D-C498E6468012}"/>
    <cellStyle name="40 % - Akzent4" xfId="4706" hidden="1" xr:uid="{2FAB6AF2-2EBF-4A11-8331-5AF2F1E8E290}"/>
    <cellStyle name="40 % - Akzent4" xfId="5262" hidden="1" xr:uid="{167C7E4A-D58C-4450-9163-16F0B2621707}"/>
    <cellStyle name="40 % - Akzent4" xfId="5301" hidden="1" xr:uid="{9D88E41C-7B6C-4194-B9C1-3CA00FAC2AD7}"/>
    <cellStyle name="40 % - Akzent4" xfId="4474" hidden="1" xr:uid="{037A7334-C5DF-4DFD-A80D-A7C90BBDCB3E}"/>
    <cellStyle name="40 % - Akzent4" xfId="5163" hidden="1" xr:uid="{3BC32257-F397-48A7-A141-FA8FB9756108}"/>
    <cellStyle name="40 % - Akzent4" xfId="5714" hidden="1" xr:uid="{B84901E0-740E-4668-B8DE-5A73A0508FBF}"/>
    <cellStyle name="40 % - Akzent4" xfId="5760" hidden="1" xr:uid="{B897FFF2-8D8A-4EF0-AA14-EC2B8D10E8A0}"/>
    <cellStyle name="40 % - Akzent4" xfId="5954" hidden="1" xr:uid="{F524ADC6-D865-4EE9-924A-640408E68B93}"/>
    <cellStyle name="40 % - Akzent4" xfId="6231" hidden="1" xr:uid="{2FB5B15B-58EE-46BE-8AC4-601BBB45ACA4}"/>
    <cellStyle name="40 % - Akzent4" xfId="6777" hidden="1" xr:uid="{EE646C60-3E04-4513-AFDC-B4D9AFB5EE80}"/>
    <cellStyle name="40 % - Akzent4" xfId="6812" hidden="1" xr:uid="{7A1321DD-6EC4-4F41-95C0-945F9C300A31}"/>
    <cellStyle name="40 % - Akzent4" xfId="6003" hidden="1" xr:uid="{A8EEC5E9-0B38-49B1-B572-4F3793E50683}"/>
    <cellStyle name="40 % - Akzent4" xfId="6687" hidden="1" xr:uid="{9CE467CC-8063-4746-9AF2-128F27D25015}"/>
    <cellStyle name="40 % - Akzent4" xfId="6865" hidden="1" xr:uid="{E4E34DA7-54C9-4EF7-970F-9E7E9592714D}"/>
    <cellStyle name="40 % - Akzent4" xfId="6893" hidden="1" xr:uid="{B5CF3359-572B-4AB0-A142-C86E049ECCC5}"/>
    <cellStyle name="40 % - Akzent4" xfId="7053" hidden="1" xr:uid="{573EDA83-A813-4BF3-ABC1-B5DCCBE01A92}"/>
    <cellStyle name="40 % - Akzent4" xfId="7111" hidden="1" xr:uid="{9DD7CB7C-C5B9-46BD-9F0D-3258AC381903}"/>
    <cellStyle name="40 % - Akzent4" xfId="7158" hidden="1" xr:uid="{66630FFF-BC81-4DA5-BF70-92237240DD02}"/>
    <cellStyle name="40 % - Akzent4" xfId="7170" hidden="1" xr:uid="{EFE3A5F5-A6E1-4851-9561-0BD12E522B02}"/>
    <cellStyle name="40 % - Akzent4" xfId="7068" hidden="1" xr:uid="{0BE8D18E-89D1-4E67-B21A-FB12D7D2AA66}"/>
    <cellStyle name="40 % - Akzent4" xfId="7137" hidden="1" xr:uid="{C078B77A-C0C7-429C-86E9-2A48C6E5B7B7}"/>
    <cellStyle name="40 % - Akzent4" xfId="7189" hidden="1" xr:uid="{5091F7FE-EB07-4152-9BF7-F0E1D588B0B7}"/>
    <cellStyle name="40 % - Akzent4" xfId="7217" hidden="1" xr:uid="{EF052CB1-6165-4D88-8CF0-3F6FE0B82BB9}"/>
    <cellStyle name="40 % - Akzent4" xfId="7377" hidden="1" xr:uid="{1C643115-659F-4BDF-8371-22D54158EC86}"/>
    <cellStyle name="40 % - Akzent4" xfId="7435" hidden="1" xr:uid="{3F2CF218-CDE9-4B18-AD32-9BD0B1F1ED45}"/>
    <cellStyle name="40 % - Akzent4" xfId="7482" hidden="1" xr:uid="{15363054-ADF4-4826-B08C-557ED888EE49}"/>
    <cellStyle name="40 % - Akzent4" xfId="7494" hidden="1" xr:uid="{67BBCCA4-4F83-4434-96BD-BB4FCE1DF7AB}"/>
    <cellStyle name="40 % - Akzent4" xfId="7392" hidden="1" xr:uid="{C6E0818F-A189-4B5F-BBC8-0A787E44B3A6}"/>
    <cellStyle name="40 % - Akzent4" xfId="7461" hidden="1" xr:uid="{BAFE7A0E-BC8A-463D-9054-B4D571DA8D6B}"/>
    <cellStyle name="40 % - Akzent4" xfId="7513" hidden="1" xr:uid="{2B105F0F-9067-412A-B202-90338011E8FA}"/>
    <cellStyle name="40 % - Akzent4" xfId="5657" hidden="1" xr:uid="{E7E32EBC-D74D-413A-A20B-B64410088470}"/>
    <cellStyle name="40 % - Akzent4" xfId="6397" hidden="1" xr:uid="{1C7F4A3F-B302-4D88-ABB5-E3F13C174A32}"/>
    <cellStyle name="40 % - Akzent4" xfId="4906" hidden="1" xr:uid="{BFA939D9-FA75-4BBC-9DFF-ADCD9D3522DB}"/>
    <cellStyle name="40 % - Akzent4" xfId="4741" hidden="1" xr:uid="{2B5F492D-5734-4CD3-BD44-5CAD50F17EFF}"/>
    <cellStyle name="40 % - Akzent4" xfId="4035" hidden="1" xr:uid="{47557B4B-1B2B-4EDD-8B70-E2C4BB5D2C0F}"/>
    <cellStyle name="40 % - Akzent4" xfId="5512" hidden="1" xr:uid="{59ABAB71-1FD4-481E-8BB1-108882B81F7C}"/>
    <cellStyle name="40 % - Akzent4" xfId="5986" hidden="1" xr:uid="{0719F45A-F34A-4417-B9D3-1F310244358B}"/>
    <cellStyle name="40 % - Akzent4" xfId="6254" hidden="1" xr:uid="{CC2EB615-8E06-4554-922B-20AAE95158C9}"/>
    <cellStyle name="40 % - Akzent4" xfId="4664" hidden="1" xr:uid="{52EAD8BE-43C1-479E-9884-12580401D03F}"/>
    <cellStyle name="40 % - Akzent4" xfId="4238" hidden="1" xr:uid="{E969A1D6-E8B4-41A8-9C75-3527896717B2}"/>
    <cellStyle name="40 % - Akzent4" xfId="3746" hidden="1" xr:uid="{29650E41-BB17-48FA-B1F3-897C4CE9E086}"/>
    <cellStyle name="40 % - Akzent4" xfId="8077" hidden="1" xr:uid="{94BA9604-F8A2-4731-9F3F-1978CF8479EC}"/>
    <cellStyle name="40 % - Akzent4" xfId="8112" hidden="1" xr:uid="{3C3ECCF6-76ED-4C3C-9698-A1D0AF230090}"/>
    <cellStyle name="40 % - Akzent4" xfId="4206" hidden="1" xr:uid="{BFEDCC64-0FA4-4FD8-A732-4CF3E64203F0}"/>
    <cellStyle name="40 % - Akzent4" xfId="7987" hidden="1" xr:uid="{BD210E05-2539-4DF5-A97C-7A3AA5C744B9}"/>
    <cellStyle name="40 % - Akzent4" xfId="8165" hidden="1" xr:uid="{01A259C1-81B6-4C95-8054-E742CDF39124}"/>
    <cellStyle name="40 % - Akzent4" xfId="8193" hidden="1" xr:uid="{73AF4B81-B5AA-4ECD-8411-277F49E3655A}"/>
    <cellStyle name="40 % - Akzent4" xfId="8319" hidden="1" xr:uid="{5C0BAF48-4F55-4B2E-9686-C5EEFF429278}"/>
    <cellStyle name="40 % - Akzent4" xfId="8377" hidden="1" xr:uid="{0311714F-7308-440B-B34C-E0C527963486}"/>
    <cellStyle name="40 % - Akzent4" xfId="8424" hidden="1" xr:uid="{EDB4FF1D-15ED-410D-880F-CE4B508A1E29}"/>
    <cellStyle name="40 % - Akzent4" xfId="8436" hidden="1" xr:uid="{2367AB09-846A-4D62-851A-4ECCF6496342}"/>
    <cellStyle name="40 % - Akzent4" xfId="8334" hidden="1" xr:uid="{AF74BEDE-805D-448C-B56F-8923FFC42F74}"/>
    <cellStyle name="40 % - Akzent4" xfId="8403" hidden="1" xr:uid="{019A7853-6D09-4C4E-BF26-BF76ADAE93FE}"/>
    <cellStyle name="40 % - Akzent4" xfId="8455" hidden="1" xr:uid="{1EF62B80-CBFC-4468-83B7-3C9E1D3AFBD8}"/>
    <cellStyle name="40 % - Akzent4" xfId="8483" hidden="1" xr:uid="{61591F83-06EE-4883-A13E-D0E7932F00FA}"/>
    <cellStyle name="40 % - Akzent4" xfId="8608" hidden="1" xr:uid="{2DE76F1C-EDDD-419D-BE85-C911F60C2140}"/>
    <cellStyle name="40 % - Akzent4" xfId="8666" hidden="1" xr:uid="{1561C49C-43DA-48E8-84B9-636CDA4289B7}"/>
    <cellStyle name="40 % - Akzent4" xfId="8713" hidden="1" xr:uid="{E9797504-2A8B-407F-9008-2694B2776057}"/>
    <cellStyle name="40 % - Akzent4" xfId="8725" hidden="1" xr:uid="{4F066549-F2F7-4AD9-949E-D5495FE1B63F}"/>
    <cellStyle name="40 % - Akzent4" xfId="8623" hidden="1" xr:uid="{681094F9-7F9C-4545-9965-E3BF88ED56F7}"/>
    <cellStyle name="40 % - Akzent4" xfId="8692" hidden="1" xr:uid="{547DC9C1-34D3-4FC9-84E2-4D51D08F2BA1}"/>
    <cellStyle name="40 % - Akzent4" xfId="8744" hidden="1" xr:uid="{2B976DB3-9F3A-489E-89D1-162F5C6737FE}"/>
    <cellStyle name="40 % - Akzent4" xfId="5062" hidden="1" xr:uid="{1A0847E4-C921-4703-8281-9BA4568A5C94}"/>
    <cellStyle name="40 % - Akzent4" xfId="8822" hidden="1" xr:uid="{06530333-8C22-4159-B7E8-0583F76119E2}"/>
    <cellStyle name="40 % - Akzent4" xfId="9117" hidden="1" xr:uid="{446BE1AC-ED6E-4184-9BD4-62DF93998845}"/>
    <cellStyle name="40 % - Akzent4" xfId="9692" hidden="1" xr:uid="{290C4682-A074-4D9C-B32C-EDAB5EC24624}"/>
    <cellStyle name="40 % - Akzent4" xfId="9732" hidden="1" xr:uid="{C8C6C2DE-B2BC-44D4-9CB8-C36479853174}"/>
    <cellStyle name="40 % - Akzent4" xfId="8879" hidden="1" xr:uid="{D180B87B-555F-4193-9D08-1AE34B4E4D6D}"/>
    <cellStyle name="40 % - Akzent4" xfId="9592" hidden="1" xr:uid="{97572A27-7F28-4DCB-8AC8-4E74256F3BFE}"/>
    <cellStyle name="40 % - Akzent4" xfId="10159" hidden="1" xr:uid="{891D3B72-F8BC-4919-96F3-DA09C6688101}"/>
    <cellStyle name="40 % - Akzent4" xfId="10205" hidden="1" xr:uid="{7DB8625B-37A4-4D0B-B8CD-EECE69F6B6AF}"/>
    <cellStyle name="40 % - Akzent4" xfId="10292" hidden="1" xr:uid="{BED8BBFC-4760-4739-93CB-1DB8062B4DAF}"/>
    <cellStyle name="40 % - Akzent4" xfId="10573" hidden="1" xr:uid="{18E8CE56-E009-4FB7-AA6A-9D07317FABEF}"/>
    <cellStyle name="40 % - Akzent4" xfId="11133" hidden="1" xr:uid="{33036212-FD56-49B8-B7C0-681ACFF1EE81}"/>
    <cellStyle name="40 % - Akzent4" xfId="11168" hidden="1" xr:uid="{2C213FC1-5503-4550-9D3B-0BF0FB2C8903}"/>
    <cellStyle name="40 % - Akzent4" xfId="10342" hidden="1" xr:uid="{FCC06ACE-3C37-49B7-BFD6-B1C620F2AA6D}"/>
    <cellStyle name="40 % - Akzent4" xfId="11043" hidden="1" xr:uid="{3D04A4CC-91D2-43FE-83EA-9830A8847BBA}"/>
    <cellStyle name="40 % - Akzent4" xfId="11221" hidden="1" xr:uid="{48334FF3-7171-4D91-894B-B0C4622CBC49}"/>
    <cellStyle name="40 % - Akzent4" xfId="11247" hidden="1" xr:uid="{F24B74BD-681B-4F0B-862C-C3A00B65047B}"/>
    <cellStyle name="40 % - Akzent4" xfId="11309" hidden="1" xr:uid="{45BE6870-EDD1-4C22-B36B-C24FCF8DFF78}"/>
    <cellStyle name="40 % - Akzent4" xfId="11367" hidden="1" xr:uid="{22FF4AFA-B760-414F-BB33-4567ADB61354}"/>
    <cellStyle name="40 % - Akzent4" xfId="11414" hidden="1" xr:uid="{0AB3F8A4-3DC1-4A9F-AF1E-0C94EFB2E204}"/>
    <cellStyle name="40 % - Akzent4" xfId="11426" hidden="1" xr:uid="{0904F63C-0DC5-4BA2-83E7-AF6A000C15ED}"/>
    <cellStyle name="40 % - Akzent4" xfId="11324" hidden="1" xr:uid="{CBB626AF-2499-4B07-8318-C3F563DA833C}"/>
    <cellStyle name="40 % - Akzent4" xfId="11393" hidden="1" xr:uid="{15264C1F-483F-4D78-8F20-3A3885A0BBBC}"/>
    <cellStyle name="40 % - Akzent4" xfId="11445" hidden="1" xr:uid="{170D6A20-78BF-4E29-844B-053DB8F27319}"/>
    <cellStyle name="40 % - Akzent4" xfId="11471" hidden="1" xr:uid="{39EF1AE6-E907-443D-B665-FEC004A44744}"/>
    <cellStyle name="40 % - Akzent4" xfId="11532" hidden="1" xr:uid="{BC48CADD-1902-4539-A7BF-3247C13E767F}"/>
    <cellStyle name="40 % - Akzent4" xfId="11590" hidden="1" xr:uid="{B0CE3B20-4E7B-4A4F-A1CD-736854CE0451}"/>
    <cellStyle name="40 % - Akzent4" xfId="11637" hidden="1" xr:uid="{9875DD6F-88F5-455E-9193-E83688E84804}"/>
    <cellStyle name="40 % - Akzent4" xfId="11649" hidden="1" xr:uid="{42FFA54B-0371-4F10-B21A-9A0C69D14E4B}"/>
    <cellStyle name="40 % - Akzent4" xfId="11547" hidden="1" xr:uid="{D0A868BA-19EF-420F-9531-6C7FEEAACA4D}"/>
    <cellStyle name="40 % - Akzent4" xfId="11616" hidden="1" xr:uid="{F28F0365-94C7-49C5-9BA3-6592E97E74C2}"/>
    <cellStyle name="40 % - Akzent4" xfId="11668" hidden="1" xr:uid="{2F1A5769-EF92-453A-A685-D3A2D6ACC53B}"/>
    <cellStyle name="40 % - Akzent4" xfId="10225" hidden="1" xr:uid="{E6C7E0CF-2507-49A6-8999-748ED0C19305}"/>
    <cellStyle name="40 % - Akzent4" xfId="11744" hidden="1" xr:uid="{32A670D1-7E3C-49CF-B0C5-8E6BF9CE955F}"/>
    <cellStyle name="40 % - Akzent4" xfId="12039" hidden="1" xr:uid="{C5990CC0-FF22-4AFD-9BBE-B68A6A3FD148}"/>
    <cellStyle name="40 % - Akzent4" xfId="12614" hidden="1" xr:uid="{AC1126FD-7206-4237-BA2A-8B412A9C69B9}"/>
    <cellStyle name="40 % - Akzent4" xfId="12654" hidden="1" xr:uid="{8DA1F05E-BD73-4BCF-ADD5-EFDA69B60ADD}"/>
    <cellStyle name="40 % - Akzent4" xfId="11801" hidden="1" xr:uid="{2263CCD5-A2EE-4005-ADBC-10215AF5B1DF}"/>
    <cellStyle name="40 % - Akzent4" xfId="12514" hidden="1" xr:uid="{95359BD5-5BF7-4F76-8B50-B9EBBE8182DC}"/>
    <cellStyle name="40 % - Akzent4" xfId="13081" hidden="1" xr:uid="{7AAF9A6B-3847-4CC2-9E53-701B6DD91C91}"/>
    <cellStyle name="40 % - Akzent4" xfId="13123" hidden="1" xr:uid="{3F80CB45-CBFE-4AD5-A77F-E527421C7A50}"/>
    <cellStyle name="40 % - Akzent4" xfId="13174" hidden="1" xr:uid="{887E610D-7D64-4530-8C64-0F29EDCB30C4}"/>
    <cellStyle name="40 % - Akzent4" xfId="13455" hidden="1" xr:uid="{A59B1ED8-D266-4486-91B6-4D34823EA910}"/>
    <cellStyle name="40 % - Akzent4" xfId="14015" hidden="1" xr:uid="{CE1525AE-9D12-4391-B60B-55D096D0D64E}"/>
    <cellStyle name="40 % - Akzent4" xfId="14050" hidden="1" xr:uid="{C3FE0B63-B0AF-4E7A-A2AF-08A00FF990AE}"/>
    <cellStyle name="40 % - Akzent4" xfId="13224" hidden="1" xr:uid="{C4BA93EB-447A-458E-BDE7-1645DB0EAC9A}"/>
    <cellStyle name="40 % - Akzent4" xfId="13925" hidden="1" xr:uid="{00FAC80C-1C50-4C82-8988-D2DAA2FC7A99}"/>
    <cellStyle name="40 % - Akzent4" xfId="14103" hidden="1" xr:uid="{D12D45B1-66D4-4C13-9A8A-66A3387F155D}"/>
    <cellStyle name="40 % - Akzent4" xfId="14127" hidden="1" xr:uid="{8E1FD180-F38F-4C46-9042-B188782CE1AB}"/>
    <cellStyle name="40 % - Akzent4" xfId="14151" hidden="1" xr:uid="{30E81133-6E13-4855-9923-EF9021B20141}"/>
    <cellStyle name="40 % - Akzent4" xfId="14209" hidden="1" xr:uid="{2C2DAFE2-4D59-4B32-AE02-EEBF4377F3EC}"/>
    <cellStyle name="40 % - Akzent4" xfId="14256" hidden="1" xr:uid="{E9606E69-1906-4051-8BA7-3510330DDB35}"/>
    <cellStyle name="40 % - Akzent4" xfId="14268" hidden="1" xr:uid="{0318B8EA-CB5E-4703-852A-6932627627E7}"/>
    <cellStyle name="40 % - Akzent4" xfId="14166" hidden="1" xr:uid="{96D7EEC4-8C65-40A0-BE35-00A44FE6CAC5}"/>
    <cellStyle name="40 % - Akzent4" xfId="14235" hidden="1" xr:uid="{9D1C6771-7080-4C8F-97BA-DC7F118E330B}"/>
    <cellStyle name="40 % - Akzent4" xfId="14287" hidden="1" xr:uid="{B1862FDD-1BA1-4569-91B1-D076F070D78A}"/>
    <cellStyle name="40 % - Akzent4" xfId="14311" hidden="1" xr:uid="{7F4E48F8-4BB4-46C7-BFAD-409C138DFDEF}"/>
    <cellStyle name="40 % - Akzent4" xfId="14335" hidden="1" xr:uid="{EC340ACF-C681-4020-A31E-F6D977DF1922}"/>
    <cellStyle name="40 % - Akzent4" xfId="14393" hidden="1" xr:uid="{8AAD2A5F-8255-41B5-8BE5-744DE0BE3B29}"/>
    <cellStyle name="40 % - Akzent4" xfId="14440" hidden="1" xr:uid="{54457BDA-AC73-405D-891A-39E3CEF52144}"/>
    <cellStyle name="40 % - Akzent4" xfId="14452" hidden="1" xr:uid="{339D31E1-CE2A-49FE-BC0F-73A9A5FB3F6F}"/>
    <cellStyle name="40 % - Akzent4" xfId="14350" hidden="1" xr:uid="{F7F05352-D02F-45C4-AFF3-05489C52B9DF}"/>
    <cellStyle name="40 % - Akzent4" xfId="14419" hidden="1" xr:uid="{4944B2EA-BE63-47C3-B5E9-D998CA399C05}"/>
    <cellStyle name="40 % - Akzent4" xfId="14471" hidden="1" xr:uid="{81359B8B-D53F-4514-AE13-75CEC874695E}"/>
    <cellStyle name="40 % - Akzent4" xfId="14499" hidden="1" xr:uid="{EAFC6F9F-EC3D-4DBD-B4FB-70D098DEAD25}"/>
    <cellStyle name="40 % - Akzent4" xfId="14659" hidden="1" xr:uid="{EBD69981-E30A-4C66-8273-8B5C01E1A2C3}"/>
    <cellStyle name="40 % - Akzent4" xfId="14717" hidden="1" xr:uid="{96905A48-7010-4032-904B-9B1A7B836801}"/>
    <cellStyle name="40 % - Akzent4" xfId="14764" hidden="1" xr:uid="{3C1FDA7C-117F-4E30-9F48-F62BADD8C5BD}"/>
    <cellStyle name="40 % - Akzent4" xfId="14776" hidden="1" xr:uid="{6C31E5C8-D3FF-44B2-8F07-34DDE79E6534}"/>
    <cellStyle name="40 % - Akzent4" xfId="14674" hidden="1" xr:uid="{15CDC1A1-61A8-4DAC-ABD1-F9B44D96E026}"/>
    <cellStyle name="40 % - Akzent4" xfId="14743" hidden="1" xr:uid="{742B003D-E243-4A1B-8772-84D360C096E7}"/>
    <cellStyle name="40 % - Akzent4" xfId="14795" hidden="1" xr:uid="{14C1507B-352E-40A4-A4D8-1FA94CCB2CB9}"/>
    <cellStyle name="40 % - Akzent4" xfId="14823" hidden="1" xr:uid="{3E4530BF-4007-4159-AA1A-8CE8F68E875F}"/>
    <cellStyle name="40 % - Akzent4" xfId="14983" hidden="1" xr:uid="{C2583277-AE73-4A5B-82E1-29135E7DE2E9}"/>
    <cellStyle name="40 % - Akzent4" xfId="15041" hidden="1" xr:uid="{FBDDF7A1-1174-4919-95B7-3AE1A23BF57B}"/>
    <cellStyle name="40 % - Akzent4" xfId="15088" hidden="1" xr:uid="{0A38E969-B41D-4832-8CAC-A086DB63682C}"/>
    <cellStyle name="40 % - Akzent4" xfId="15100" hidden="1" xr:uid="{98D4398C-DBDF-4E09-AFE5-47BA5B047529}"/>
    <cellStyle name="40 % - Akzent4" xfId="14998" hidden="1" xr:uid="{4F851F4C-555C-46B9-BF0C-369CCD5F243A}"/>
    <cellStyle name="40 % - Akzent4" xfId="15067" hidden="1" xr:uid="{634759A8-F8C8-498F-9348-ECBA72A23654}"/>
    <cellStyle name="40 % - Akzent4" xfId="15119" hidden="1" xr:uid="{FC9D0FCB-7150-4345-9B60-80AA1FC4C54D}"/>
    <cellStyle name="40 % - Akzent4" xfId="15147" hidden="1" xr:uid="{36D8DAF1-EBA5-4A53-B143-592F6F14A118}"/>
    <cellStyle name="40 % - Akzent4" xfId="15307" hidden="1" xr:uid="{479A8CE8-8F3A-4EF3-BA9B-664B527B1C8A}"/>
    <cellStyle name="40 % - Akzent4" xfId="15365" hidden="1" xr:uid="{9766C544-CF2F-4BD8-8FAD-522C404A8E15}"/>
    <cellStyle name="40 % - Akzent4" xfId="15412" hidden="1" xr:uid="{263790B4-015F-49E4-8731-C49FD303C657}"/>
    <cellStyle name="40 % - Akzent4" xfId="15424" hidden="1" xr:uid="{DEE8DD27-6B4A-4D6C-97DC-765C37DD7682}"/>
    <cellStyle name="40 % - Akzent4" xfId="15322" hidden="1" xr:uid="{D019365F-36E4-49E9-B0EF-5FA5DD261C89}"/>
    <cellStyle name="40 % - Akzent4" xfId="15391" hidden="1" xr:uid="{CEC3EEDD-BFF3-44ED-91A4-9712C5C7B933}"/>
    <cellStyle name="40 % - Akzent4" xfId="15443" hidden="1" xr:uid="{6B6C807C-187E-401F-81FF-D0B728B28A17}"/>
    <cellStyle name="40 % - Akzent4" xfId="15471" hidden="1" xr:uid="{286B8AD6-8031-4779-9255-B02CBFECE142}"/>
    <cellStyle name="40 % - Akzent4" xfId="15631" hidden="1" xr:uid="{86E4D81A-2E3E-4A6F-B525-1DE863259ADC}"/>
    <cellStyle name="40 % - Akzent4" xfId="15689" hidden="1" xr:uid="{D595511B-6DA3-49E7-B843-EB9F27DF70C9}"/>
    <cellStyle name="40 % - Akzent4" xfId="15736" hidden="1" xr:uid="{3FC126CB-9AFA-4B57-9089-2D68A0A5A8FC}"/>
    <cellStyle name="40 % - Akzent4" xfId="15748" hidden="1" xr:uid="{70545B29-EB92-454F-B3BD-D32666903B16}"/>
    <cellStyle name="40 % - Akzent4" xfId="15646" hidden="1" xr:uid="{D534A7D8-2A2C-4558-869B-C50DFC4B38D2}"/>
    <cellStyle name="40 % - Akzent4" xfId="15715" hidden="1" xr:uid="{333AA9EE-0576-40B0-AF75-D99CEB33F243}"/>
    <cellStyle name="40 % - Akzent4" xfId="15767" hidden="1" xr:uid="{6352A140-72B9-4306-92AE-89D8C7EEC688}"/>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72" hidden="1" xr:uid="{04AAD498-CC2A-481B-A783-1E8C0F0BAEC9}"/>
    <cellStyle name="40 % - Akzent5" xfId="4422" hidden="1" xr:uid="{323DAC76-8FD2-4B35-B42A-D816F743DCCB}"/>
    <cellStyle name="40 % - Akzent5" xfId="4708" hidden="1" xr:uid="{D34A7BF2-BD93-4DF5-9909-B9239D4B1C22}"/>
    <cellStyle name="40 % - Akzent5" xfId="5207" hidden="1" xr:uid="{12A2D486-6473-4F26-8152-49E46FD2002A}"/>
    <cellStyle name="40 % - Akzent5" xfId="4441" hidden="1" xr:uid="{3F14666C-657E-4EB5-8BC5-74361FCC751B}"/>
    <cellStyle name="40 % - Akzent5" xfId="5306" hidden="1" xr:uid="{3D953855-F4F8-46AD-9026-176FCE5190FF}"/>
    <cellStyle name="40 % - Akzent5" xfId="3554" hidden="1" xr:uid="{96789205-C32C-4FF4-A6EF-DFB87D168868}"/>
    <cellStyle name="40 % - Akzent5" xfId="5711" hidden="1" xr:uid="{A9520B06-4767-41E3-A4A4-C87B2FFCD18A}"/>
    <cellStyle name="40 % - Akzent5" xfId="5764" hidden="1" xr:uid="{DD9C1511-1802-4923-B11C-481DBF738307}"/>
    <cellStyle name="40 % - Akzent5" xfId="5958" hidden="1" xr:uid="{17B88CF8-83FB-409B-B73E-4F22C0B3F5F3}"/>
    <cellStyle name="40 % - Akzent5" xfId="6233" hidden="1" xr:uid="{C29C9AC0-13C5-4965-AE7E-319DA8B904C5}"/>
    <cellStyle name="40 % - Akzent5" xfId="6727" hidden="1" xr:uid="{540090BB-E0A4-403F-97D2-6AD16B5E0A33}"/>
    <cellStyle name="40 % - Akzent5" xfId="5973" hidden="1" xr:uid="{B42C7E56-25C5-415F-8D45-15AC58FC271A}"/>
    <cellStyle name="40 % - Akzent5" xfId="6816" hidden="1" xr:uid="{CB298EEA-6B0E-4374-B9B8-0F5048B0F3C3}"/>
    <cellStyle name="40 % - Akzent5" xfId="5747" hidden="1" xr:uid="{E5ED8980-AC1F-4CDC-BE71-2E837EBF09C0}"/>
    <cellStyle name="40 % - Akzent5" xfId="6862" hidden="1" xr:uid="{899CD6A8-3B88-4D09-A720-D4196A094F33}"/>
    <cellStyle name="40 % - Akzent5" xfId="6896" hidden="1" xr:uid="{4AAA104D-320B-4454-9EF9-D9594773C02A}"/>
    <cellStyle name="40 % - Akzent5" xfId="7056" hidden="1" xr:uid="{EB8B025B-0CD3-490B-A7E8-9AD098DC4CD9}"/>
    <cellStyle name="40 % - Akzent5" xfId="7113" hidden="1" xr:uid="{122A6011-BA34-4240-BD8F-9D4C77D5CF66}"/>
    <cellStyle name="40 % - Akzent5" xfId="7148" hidden="1" xr:uid="{2C05FBAF-E52F-430C-88B6-159A0B8E7C57}"/>
    <cellStyle name="40 % - Akzent5" xfId="7064" hidden="1" xr:uid="{9A62B92B-4B5E-4A86-96F8-1C0CD0E48C94}"/>
    <cellStyle name="40 % - Akzent5" xfId="7172" hidden="1" xr:uid="{F425BA6C-0B54-47C5-8FFF-944DA41E9676}"/>
    <cellStyle name="40 % - Akzent5" xfId="6882" hidden="1" xr:uid="{8C79735C-23A6-4173-A946-4530073B9510}"/>
    <cellStyle name="40 % - Akzent5" xfId="7186" hidden="1" xr:uid="{D8E1FBD6-0FD7-451E-A40E-7CD4154DF013}"/>
    <cellStyle name="40 % - Akzent5" xfId="7220" hidden="1" xr:uid="{7E85F91A-645F-4C22-8E39-3C1C5E606B0F}"/>
    <cellStyle name="40 % - Akzent5" xfId="7380" hidden="1" xr:uid="{81A81C22-A666-473D-8CAE-2A5BBB1ED7F4}"/>
    <cellStyle name="40 % - Akzent5" xfId="7437" hidden="1" xr:uid="{192AC3E6-92DC-4944-BB2E-3FD67A664126}"/>
    <cellStyle name="40 % - Akzent5" xfId="7472" hidden="1" xr:uid="{1586A605-E676-448A-B2F3-C8361DE099A1}"/>
    <cellStyle name="40 % - Akzent5" xfId="7388" hidden="1" xr:uid="{4CC6EB19-5146-4149-B0C5-18533E05A650}"/>
    <cellStyle name="40 % - Akzent5" xfId="7496" hidden="1" xr:uid="{067C5ED0-EF26-4C69-A878-6234A495AC44}"/>
    <cellStyle name="40 % - Akzent5" xfId="7206" hidden="1" xr:uid="{96147358-CAB8-43C5-B6DC-1EE545851DDF}"/>
    <cellStyle name="40 % - Akzent5" xfId="7510" hidden="1" xr:uid="{6635CB6C-C533-4FF1-94A7-68450DCE2DCB}"/>
    <cellStyle name="40 % - Akzent5" xfId="5027" hidden="1" xr:uid="{894442DF-D599-4735-A67F-54A19F3480FD}"/>
    <cellStyle name="40 % - Akzent5" xfId="5334" hidden="1" xr:uid="{12B116C1-3E03-4207-803F-EF628D9EEDE3}"/>
    <cellStyle name="40 % - Akzent5" xfId="5370" hidden="1" xr:uid="{4E150E8B-21C1-4967-9661-4E74C01FEA69}"/>
    <cellStyle name="40 % - Akzent5" xfId="5111" hidden="1" xr:uid="{F6FD269B-D449-4EBE-B6C6-4C05CED1A6D0}"/>
    <cellStyle name="40 % - Akzent5" xfId="4510" hidden="1" xr:uid="{F90AD350-DDBF-489B-BE8E-D4492FC938C4}"/>
    <cellStyle name="40 % - Akzent5" xfId="4844" hidden="1" xr:uid="{71B64D81-F1AA-4B06-80E9-75E9DCF07F8D}"/>
    <cellStyle name="40 % - Akzent5" xfId="6245" hidden="1" xr:uid="{70D59C22-0A11-4ECB-BE18-63BEC4C5AB12}"/>
    <cellStyle name="40 % - Akzent5" xfId="5362" hidden="1" xr:uid="{79CF45A9-56BD-4E92-B51B-4852AEBA7CA7}"/>
    <cellStyle name="40 % - Akzent5" xfId="4030" hidden="1" xr:uid="{ED0AB519-F1D7-4673-9720-18DFE2FD4609}"/>
    <cellStyle name="40 % - Akzent5" xfId="6217" hidden="1" xr:uid="{25963EBC-4EE0-4E4B-8BBF-7D9779C80FA9}"/>
    <cellStyle name="40 % - Akzent5" xfId="3534" hidden="1" xr:uid="{C04B0A5F-E1FE-41FF-8070-C50D29DA2D2C}"/>
    <cellStyle name="40 % - Akzent5" xfId="8027" hidden="1" xr:uid="{99228C55-105D-4DCD-892A-0519FA4DC185}"/>
    <cellStyle name="40 % - Akzent5" xfId="4161" hidden="1" xr:uid="{0C4F6024-CDEB-487A-A5B2-F3FBFA61D593}"/>
    <cellStyle name="40 % - Akzent5" xfId="8116" hidden="1" xr:uid="{D63B5AE6-73E3-446D-BFDE-4CB5DDAEB82F}"/>
    <cellStyle name="40 % - Akzent5" xfId="5534" hidden="1" xr:uid="{A8E48BF2-D379-4040-AC6F-4E2FBDBC34CA}"/>
    <cellStyle name="40 % - Akzent5" xfId="8162" hidden="1" xr:uid="{3E8E0831-BE3B-41C0-BB52-4C0A93543276}"/>
    <cellStyle name="40 % - Akzent5" xfId="8196" hidden="1" xr:uid="{861090BE-6900-4AEB-BBEF-1717F0586F38}"/>
    <cellStyle name="40 % - Akzent5" xfId="8322" hidden="1" xr:uid="{2015564D-5DE8-4649-8EE2-2A6FBF367C6F}"/>
    <cellStyle name="40 % - Akzent5" xfId="8379" hidden="1" xr:uid="{A3BCA1D2-D4C9-4602-8348-810B3A5D429B}"/>
    <cellStyle name="40 % - Akzent5" xfId="8414" hidden="1" xr:uid="{53786CBB-9F5A-4288-83F0-932E5FD024B8}"/>
    <cellStyle name="40 % - Akzent5" xfId="8330" hidden="1" xr:uid="{F74F4673-9DB1-412F-BD2F-90968735EE78}"/>
    <cellStyle name="40 % - Akzent5" xfId="8438" hidden="1" xr:uid="{67FC1E78-9BEA-401C-B823-A9B0D16E5B43}"/>
    <cellStyle name="40 % - Akzent5" xfId="8182" hidden="1" xr:uid="{EB2E35EF-4629-42AF-AD2B-80AF72997861}"/>
    <cellStyle name="40 % - Akzent5" xfId="8452" hidden="1" xr:uid="{670FEEB6-5219-4C42-9F8E-DCC6CA4E2F4B}"/>
    <cellStyle name="40 % - Akzent5" xfId="8486" hidden="1" xr:uid="{79C4CAB8-F9BA-469A-BE1D-2A657B15DB4D}"/>
    <cellStyle name="40 % - Akzent5" xfId="8611" hidden="1" xr:uid="{8991596D-9D04-482E-AA68-55D9F2331FFC}"/>
    <cellStyle name="40 % - Akzent5" xfId="8668" hidden="1" xr:uid="{00C77745-F6B6-4444-A353-2F923643E888}"/>
    <cellStyle name="40 % - Akzent5" xfId="8703" hidden="1" xr:uid="{C1754887-E5BF-446C-8730-B85C840CFCE4}"/>
    <cellStyle name="40 % - Akzent5" xfId="8619" hidden="1" xr:uid="{F17E1695-A62F-4DE5-968E-79D2BD0A7AD1}"/>
    <cellStyle name="40 % - Akzent5" xfId="8727" hidden="1" xr:uid="{83A9392C-2892-4539-A0EA-3E4A1F7B06DB}"/>
    <cellStyle name="40 % - Akzent5" xfId="8472" hidden="1" xr:uid="{E427BA96-2D2B-4B78-9B3C-656515B955E3}"/>
    <cellStyle name="40 % - Akzent5" xfId="8741" hidden="1" xr:uid="{2AE3C984-3AFE-4D8E-8EF2-4F3D4AE4EF40}"/>
    <cellStyle name="40 % - Akzent5" xfId="4544" hidden="1" xr:uid="{A74ACF6B-51EB-4514-A9B7-2FC318036FD2}"/>
    <cellStyle name="40 % - Akzent5" xfId="8826" hidden="1" xr:uid="{5F98DE1A-4216-4EA1-95B5-917F76FF2845}"/>
    <cellStyle name="40 % - Akzent5" xfId="9119" hidden="1" xr:uid="{94D170D6-2A2A-4E10-9296-17C5428A97C4}"/>
    <cellStyle name="40 % - Akzent5" xfId="9636" hidden="1" xr:uid="{AFF0FD3F-B322-42D5-A05B-809796DDCEFE}"/>
    <cellStyle name="40 % - Akzent5" xfId="8845" hidden="1" xr:uid="{8044DE98-172F-4A39-AC10-444B01237BB9}"/>
    <cellStyle name="40 % - Akzent5" xfId="9737" hidden="1" xr:uid="{52903A0A-A559-4567-81CD-B18F9C27E69B}"/>
    <cellStyle name="40 % - Akzent5" xfId="4274" hidden="1" xr:uid="{AA7A7995-7737-435C-BA01-365D2ACF919D}"/>
    <cellStyle name="40 % - Akzent5" xfId="10156" hidden="1" xr:uid="{1C0DE476-AC2F-4AB5-991A-EAFA08C90300}"/>
    <cellStyle name="40 % - Akzent5" xfId="10209" hidden="1" xr:uid="{8CB1AB4A-E7B0-4833-8577-4CB34A869080}"/>
    <cellStyle name="40 % - Akzent5" xfId="10296" hidden="1" xr:uid="{F1ECCBB7-C37E-466D-AC9F-1721317B0469}"/>
    <cellStyle name="40 % - Akzent5" xfId="10575" hidden="1" xr:uid="{4EF3CA6C-E973-48DA-927B-3C181FAA0449}"/>
    <cellStyle name="40 % - Akzent5" xfId="11083" hidden="1" xr:uid="{047DD16E-1913-47E5-8DA6-24B3FC0A86C2}"/>
    <cellStyle name="40 % - Akzent5" xfId="10311" hidden="1" xr:uid="{C184D4B5-675D-4208-812F-12F7AC81C80B}"/>
    <cellStyle name="40 % - Akzent5" xfId="11172" hidden="1" xr:uid="{0E13CDBA-04D0-4688-B7E0-ADF0EFC9AA1A}"/>
    <cellStyle name="40 % - Akzent5" xfId="10192" hidden="1" xr:uid="{9300E977-4166-4E52-8042-26D52BD5A3CD}"/>
    <cellStyle name="40 % - Akzent5" xfId="11218" hidden="1" xr:uid="{C7FFDD4E-F393-43EF-99B9-316BABACF114}"/>
    <cellStyle name="40 % - Akzent5" xfId="11250" hidden="1" xr:uid="{CE7FD81B-667C-4869-B997-7DA6D0B6905E}"/>
    <cellStyle name="40 % - Akzent5" xfId="11312" hidden="1" xr:uid="{AA34FA76-EC83-4D5A-9CDF-66C1CECF108F}"/>
    <cellStyle name="40 % - Akzent5" xfId="11369" hidden="1" xr:uid="{DF4A8027-D2AA-44C9-9F64-25BA6707C9B3}"/>
    <cellStyle name="40 % - Akzent5" xfId="11404" hidden="1" xr:uid="{0547BE83-0813-4A38-B50D-254BFDF67B8E}"/>
    <cellStyle name="40 % - Akzent5" xfId="11320" hidden="1" xr:uid="{9BA3AA06-34FB-40FC-9CBE-F9559AF97D45}"/>
    <cellStyle name="40 % - Akzent5" xfId="11428" hidden="1" xr:uid="{4F74B83A-E24C-4339-9FF3-9BC805678E56}"/>
    <cellStyle name="40 % - Akzent5" xfId="11236" hidden="1" xr:uid="{03FDC318-ABA0-4AB4-881E-AFB4329AFF99}"/>
    <cellStyle name="40 % - Akzent5" xfId="11442" hidden="1" xr:uid="{813C9C2D-65C0-46D6-A510-AC0B9BDE51A2}"/>
    <cellStyle name="40 % - Akzent5" xfId="11474" hidden="1" xr:uid="{369BC3E0-0D13-45FC-A2E2-DF8D1F64469A}"/>
    <cellStyle name="40 % - Akzent5" xfId="11535" hidden="1" xr:uid="{EC9E6A40-CED8-4DD9-9221-68AA39A025BD}"/>
    <cellStyle name="40 % - Akzent5" xfId="11592" hidden="1" xr:uid="{5BE13E1C-6AA8-42B6-817B-25F10D1A2824}"/>
    <cellStyle name="40 % - Akzent5" xfId="11627" hidden="1" xr:uid="{99182783-156B-419B-8869-F59363FEECFC}"/>
    <cellStyle name="40 % - Akzent5" xfId="11543" hidden="1" xr:uid="{42E73135-E7E4-4156-8690-E3A4E09B551E}"/>
    <cellStyle name="40 % - Akzent5" xfId="11651" hidden="1" xr:uid="{D0738219-69F7-42E2-99F4-9D6C928C989A}"/>
    <cellStyle name="40 % - Akzent5" xfId="11460" hidden="1" xr:uid="{42235EC0-9604-4C01-89F3-C72AE164E5A7}"/>
    <cellStyle name="40 % - Akzent5" xfId="11665" hidden="1" xr:uid="{CF4E5FCF-4CA5-42AC-A75E-C8BECC9E21A4}"/>
    <cellStyle name="40 % - Akzent5" xfId="10253" hidden="1" xr:uid="{A3002FC0-FCB3-4580-AE7B-9E33E8C321DE}"/>
    <cellStyle name="40 % - Akzent5" xfId="11748" hidden="1" xr:uid="{4327C016-98DD-446A-820C-C0D5B6ED4F20}"/>
    <cellStyle name="40 % - Akzent5" xfId="12041" hidden="1" xr:uid="{5527652F-ACA8-4F44-81D2-39D35E659DC5}"/>
    <cellStyle name="40 % - Akzent5" xfId="12558" hidden="1" xr:uid="{CDE99824-D26C-4064-824E-C26B20A9EDB1}"/>
    <cellStyle name="40 % - Akzent5" xfId="11767" hidden="1" xr:uid="{50D765E3-20BC-44B3-BF68-FE62CE57C3E1}"/>
    <cellStyle name="40 % - Akzent5" xfId="12659" hidden="1" xr:uid="{48C1BAA3-D8E5-4DB9-9D4C-EAB8264D6C0E}"/>
    <cellStyle name="40 % - Akzent5" xfId="8209" hidden="1" xr:uid="{009C25EC-794B-45D2-9205-AE0CFFCFDE1F}"/>
    <cellStyle name="40 % - Akzent5" xfId="13078" hidden="1" xr:uid="{465EEE42-37C1-43C0-AAD1-BB38D9E38180}"/>
    <cellStyle name="40 % - Akzent5" xfId="13127" hidden="1" xr:uid="{1686615B-394A-4F24-88B0-E8812928DE4E}"/>
    <cellStyle name="40 % - Akzent5" xfId="13178" hidden="1" xr:uid="{C0A880ED-4ADC-40FA-A5E1-5D2EC3EE4D43}"/>
    <cellStyle name="40 % - Akzent5" xfId="13457" hidden="1" xr:uid="{5E38F7EA-6F86-4CB6-8B13-A11E5AA4A2BC}"/>
    <cellStyle name="40 % - Akzent5" xfId="13965" hidden="1" xr:uid="{B9C2ECC1-102A-4122-8D66-AC1129E34586}"/>
    <cellStyle name="40 % - Akzent5" xfId="13193" hidden="1" xr:uid="{8B6E3F97-290F-450E-AA09-AE3F0D519C86}"/>
    <cellStyle name="40 % - Akzent5" xfId="14054" hidden="1" xr:uid="{9A1F9FB0-07F3-45D8-8CE7-6E846060B4F0}"/>
    <cellStyle name="40 % - Akzent5" xfId="13110" hidden="1" xr:uid="{DE4559B3-5225-42E2-A946-2329B8A0EE10}"/>
    <cellStyle name="40 % - Akzent5" xfId="14100" hidden="1" xr:uid="{75F9CE86-FF2F-4300-8D8C-966709C82DC3}"/>
    <cellStyle name="40 % - Akzent5" xfId="14130" hidden="1" xr:uid="{05747450-0EAF-478C-8D9C-AACF785BA21E}"/>
    <cellStyle name="40 % - Akzent5" xfId="14154" hidden="1" xr:uid="{2AFD667C-6B89-4E62-8AA8-29E1DFE3F00B}"/>
    <cellStyle name="40 % - Akzent5" xfId="14211" hidden="1" xr:uid="{7695D193-F800-47FF-A68F-DD71AEDE4214}"/>
    <cellStyle name="40 % - Akzent5" xfId="14246" hidden="1" xr:uid="{593A2653-7995-4E44-8383-0227F4B37357}"/>
    <cellStyle name="40 % - Akzent5" xfId="14162" hidden="1" xr:uid="{E4D1EF65-7040-493A-998C-06DE148F4F5B}"/>
    <cellStyle name="40 % - Akzent5" xfId="14270" hidden="1" xr:uid="{40D4BE33-9B55-4129-93AC-BDAEE9DF9FE0}"/>
    <cellStyle name="40 % - Akzent5" xfId="14116" hidden="1" xr:uid="{BE551B69-FE69-4FC3-A338-F05013B04DAF}"/>
    <cellStyle name="40 % - Akzent5" xfId="14284" hidden="1" xr:uid="{7DB67F94-FABE-4D4B-844C-53931FDB0DE2}"/>
    <cellStyle name="40 % - Akzent5" xfId="14314" hidden="1" xr:uid="{78708A3E-DE5D-4C63-AF6E-6E7987F79574}"/>
    <cellStyle name="40 % - Akzent5" xfId="14338" hidden="1" xr:uid="{1259334A-EC42-48F9-95EF-AE195AD545B3}"/>
    <cellStyle name="40 % - Akzent5" xfId="14395" hidden="1" xr:uid="{BE178C57-E0E0-4FBB-901E-553D27277D26}"/>
    <cellStyle name="40 % - Akzent5" xfId="14430" hidden="1" xr:uid="{7EC9C0C3-C162-484B-9EAB-4ED239AA6853}"/>
    <cellStyle name="40 % - Akzent5" xfId="14346" hidden="1" xr:uid="{371ACD20-2293-4C47-B133-2ED57FAE90E1}"/>
    <cellStyle name="40 % - Akzent5" xfId="14454" hidden="1" xr:uid="{EE3EFA45-F605-4177-AC66-B0933DD1A0E4}"/>
    <cellStyle name="40 % - Akzent5" xfId="14300" hidden="1" xr:uid="{FB0F1F91-8BEB-4203-B1E1-909696A4F7AF}"/>
    <cellStyle name="40 % - Akzent5" xfId="14468" hidden="1" xr:uid="{7495FCF1-1292-4297-AF10-BD67D73F4967}"/>
    <cellStyle name="40 % - Akzent5" xfId="14502" hidden="1" xr:uid="{7208844F-3FB3-4BEB-B704-5D96EDE32343}"/>
    <cellStyle name="40 % - Akzent5" xfId="14662" hidden="1" xr:uid="{59DCDE8D-44BC-46B6-AC2F-E427AAEA4A89}"/>
    <cellStyle name="40 % - Akzent5" xfId="14719" hidden="1" xr:uid="{BDA87ADE-F21D-49BF-9B78-ED8CA39005B8}"/>
    <cellStyle name="40 % - Akzent5" xfId="14754" hidden="1" xr:uid="{D7359866-08B8-4F33-B5FF-98D31C0FEBAB}"/>
    <cellStyle name="40 % - Akzent5" xfId="14670" hidden="1" xr:uid="{8D894098-85D0-42D5-BF24-26DD73B06D7B}"/>
    <cellStyle name="40 % - Akzent5" xfId="14778" hidden="1" xr:uid="{FF87D2A3-4FB7-4747-86E9-134D50AE88FF}"/>
    <cellStyle name="40 % - Akzent5" xfId="14488" hidden="1" xr:uid="{E745BB83-BA51-43C6-BC91-1EC8272E527D}"/>
    <cellStyle name="40 % - Akzent5" xfId="14792" hidden="1" xr:uid="{5A4D4A5A-E279-489C-BDD9-60E296EBD8D1}"/>
    <cellStyle name="40 % - Akzent5" xfId="14826" hidden="1" xr:uid="{59BB9D5A-F6ED-4F87-8050-0A941E4AD0CD}"/>
    <cellStyle name="40 % - Akzent5" xfId="14986" hidden="1" xr:uid="{68CFBED3-8745-4973-8D4B-B91FF7E2C2CF}"/>
    <cellStyle name="40 % - Akzent5" xfId="15043" hidden="1" xr:uid="{1C1D13D3-D21A-409E-9237-C804F69ACD70}"/>
    <cellStyle name="40 % - Akzent5" xfId="15078" hidden="1" xr:uid="{53791E07-EC81-4C6C-96E8-04D0BBD25177}"/>
    <cellStyle name="40 % - Akzent5" xfId="14994" hidden="1" xr:uid="{D44A6C7E-B355-485A-BB9B-013E449F434B}"/>
    <cellStyle name="40 % - Akzent5" xfId="15102" hidden="1" xr:uid="{25314FC7-D729-421F-A4C8-903AD3C50A47}"/>
    <cellStyle name="40 % - Akzent5" xfId="14812" hidden="1" xr:uid="{60D37D76-5D55-4D79-9597-22E206134343}"/>
    <cellStyle name="40 % - Akzent5" xfId="15116" hidden="1" xr:uid="{E3C0F492-EEAA-4179-B5FF-E3F23BEA6E8D}"/>
    <cellStyle name="40 % - Akzent5" xfId="15150" hidden="1" xr:uid="{10A58B7C-D072-464B-BFED-15FDA1E13218}"/>
    <cellStyle name="40 % - Akzent5" xfId="15310" hidden="1" xr:uid="{FE2B690D-1E84-463C-8218-083AB0DA5EFA}"/>
    <cellStyle name="40 % - Akzent5" xfId="15367" hidden="1" xr:uid="{714FDD22-8372-466C-83D2-EA22A0536F05}"/>
    <cellStyle name="40 % - Akzent5" xfId="15402" hidden="1" xr:uid="{426730A0-95A5-464E-957A-0A3D1A912001}"/>
    <cellStyle name="40 % - Akzent5" xfId="15318" hidden="1" xr:uid="{0DC037DC-6B38-4168-82F4-1EFA0FC984EC}"/>
    <cellStyle name="40 % - Akzent5" xfId="15426" hidden="1" xr:uid="{8B8AFA56-EA20-4879-9372-17B6E8373946}"/>
    <cellStyle name="40 % - Akzent5" xfId="15136" hidden="1" xr:uid="{FD0EC207-EDAE-4AC6-AC08-CD016DEA1821}"/>
    <cellStyle name="40 % - Akzent5" xfId="15440" hidden="1" xr:uid="{7B16487F-0A8F-4C87-8AA9-0558AECC038E}"/>
    <cellStyle name="40 % - Akzent5" xfId="15474" hidden="1" xr:uid="{DD8C344B-26FC-4B46-B14E-D6E364BB9444}"/>
    <cellStyle name="40 % - Akzent5" xfId="15634" hidden="1" xr:uid="{2B12CE60-2D11-47F7-91E1-F53365B9FA38}"/>
    <cellStyle name="40 % - Akzent5" xfId="15691" hidden="1" xr:uid="{FC07A504-8F9B-4BB0-98D6-A4C31C2F0B78}"/>
    <cellStyle name="40 % - Akzent5" xfId="15726" hidden="1" xr:uid="{CA6298AA-6768-43B8-BE8C-7FBEBA1C5F2D}"/>
    <cellStyle name="40 % - Akzent5" xfId="15642" hidden="1" xr:uid="{427F55F6-E8A8-4538-B7EE-D25C60845C40}"/>
    <cellStyle name="40 % - Akzent5" xfId="15750" hidden="1" xr:uid="{83246C95-1067-4F3A-ACED-E0210FECAE97}"/>
    <cellStyle name="40 % - Akzent5" xfId="15460" hidden="1" xr:uid="{52482F11-8FA7-492E-8E53-83F218B86958}"/>
    <cellStyle name="40 % - Akzent5" xfId="15764" hidden="1" xr:uid="{5132BBD4-9E06-40B1-AD87-4460775A29E2}"/>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76" hidden="1" xr:uid="{FEDB08CC-F3AA-4CCD-BCCB-3625EA229D33}"/>
    <cellStyle name="40 % - Akzent6" xfId="4425" hidden="1" xr:uid="{18F55BBC-7FEB-4126-AEBF-D2F3D9336B42}"/>
    <cellStyle name="40 % - Akzent6" xfId="4701" hidden="1" xr:uid="{E974F4E4-7C89-46BA-8FBB-9E221E330159}"/>
    <cellStyle name="40 % - Akzent6" xfId="5151" hidden="1" xr:uid="{2983C6E3-C33B-46F2-BFE5-13C04B96753B}"/>
    <cellStyle name="40 % - Akzent6" xfId="5139" hidden="1" xr:uid="{F0E3251B-B5D9-4A15-88A9-057FFA44AD94}"/>
    <cellStyle name="40 % - Akzent6" xfId="5251" hidden="1" xr:uid="{098F92D1-7958-43F5-9AA4-06695B1D5C28}"/>
    <cellStyle name="40 % - Akzent6" xfId="5266" hidden="1" xr:uid="{6D2ED100-BB56-47E3-A3EF-DD30E13FB9E1}"/>
    <cellStyle name="40 % - Akzent6" xfId="5707" hidden="1" xr:uid="{D1534240-A912-484B-ADB3-774D2FD7CC24}"/>
    <cellStyle name="40 % - Akzent6" xfId="5768" hidden="1" xr:uid="{C94B8433-A232-48B9-9F02-A3BB65301BF8}"/>
    <cellStyle name="40 % - Akzent6" xfId="5961" hidden="1" xr:uid="{FEE3DABE-9D42-4D18-AC82-B387BC271AE1}"/>
    <cellStyle name="40 % - Akzent6" xfId="6227" hidden="1" xr:uid="{2EBDBBD9-481D-4F57-9F6D-F1A6AC88E6AF}"/>
    <cellStyle name="40 % - Akzent6" xfId="6676" hidden="1" xr:uid="{346C1CB9-310A-4A91-B292-13A5DF2C834A}"/>
    <cellStyle name="40 % - Akzent6" xfId="6663" hidden="1" xr:uid="{F233C1F0-D952-4846-B955-C7E1E8BD6BB6}"/>
    <cellStyle name="40 % - Akzent6" xfId="6766" hidden="1" xr:uid="{73B51B6D-D87D-49D4-890E-4B680FAA7550}"/>
    <cellStyle name="40 % - Akzent6" xfId="6781" hidden="1" xr:uid="{2D74E22C-67EA-43B2-9EE5-39EF0D7C500E}"/>
    <cellStyle name="40 % - Akzent6" xfId="6858" hidden="1" xr:uid="{5A8A63A2-69BB-4C3C-A603-861B84EFCEA7}"/>
    <cellStyle name="40 % - Akzent6" xfId="6899" hidden="1" xr:uid="{563ACDCF-8AA8-47C5-9390-8D87948B2F34}"/>
    <cellStyle name="40 % - Akzent6" xfId="7059" hidden="1" xr:uid="{FAA05480-BA16-4317-AE96-B1A7EA3DC120}"/>
    <cellStyle name="40 % - Akzent6" xfId="7108" hidden="1" xr:uid="{5010B0CB-76BB-4CA0-BBDA-7E6A8E0B433A}"/>
    <cellStyle name="40 % - Akzent6" xfId="7133" hidden="1" xr:uid="{6A4BA0D2-FC7F-4232-80BB-F0B79AF18C25}"/>
    <cellStyle name="40 % - Akzent6" xfId="7130" hidden="1" xr:uid="{513EE376-286A-4933-82F8-6A52793B5C37}"/>
    <cellStyle name="40 % - Akzent6" xfId="7155" hidden="1" xr:uid="{4F3C7336-D833-4716-9D72-7E61984CEFCD}"/>
    <cellStyle name="40 % - Akzent6" xfId="7159" hidden="1" xr:uid="{F605DAC3-873F-4881-9F26-A798CA996A2C}"/>
    <cellStyle name="40 % - Akzent6" xfId="7182" hidden="1" xr:uid="{DD260603-DE1D-448F-8E44-6C83FC60D22A}"/>
    <cellStyle name="40 % - Akzent6" xfId="7223" hidden="1" xr:uid="{2B0F5AD5-59D3-449C-A24F-606CDACBE4EE}"/>
    <cellStyle name="40 % - Akzent6" xfId="7383" hidden="1" xr:uid="{263AA6FE-88B4-449D-BAF2-FA8915FB0F7D}"/>
    <cellStyle name="40 % - Akzent6" xfId="7432" hidden="1" xr:uid="{F48C4FEA-E63F-43F2-AB6B-4206BD51084D}"/>
    <cellStyle name="40 % - Akzent6" xfId="7457" hidden="1" xr:uid="{57F60555-4501-4BF4-9EBC-CC6BBFD544F4}"/>
    <cellStyle name="40 % - Akzent6" xfId="7454" hidden="1" xr:uid="{D25743B8-AAA0-4D48-AD2C-21908347BC2C}"/>
    <cellStyle name="40 % - Akzent6" xfId="7479" hidden="1" xr:uid="{91C4CFEA-76DD-4603-9F1D-F998D172BEBE}"/>
    <cellStyle name="40 % - Akzent6" xfId="7483" hidden="1" xr:uid="{190678D4-96D3-40FE-A509-DA655F269CCE}"/>
    <cellStyle name="40 % - Akzent6" xfId="7506" hidden="1" xr:uid="{18427C00-9364-45CB-93D1-096C886B1B28}"/>
    <cellStyle name="40 % - Akzent6" xfId="6116" hidden="1" xr:uid="{5DE48840-FC2A-422E-8418-E28A061A25D1}"/>
    <cellStyle name="40 % - Akzent6" xfId="4377" hidden="1" xr:uid="{B6AECB25-F5A5-4587-A920-C8D06D643E63}"/>
    <cellStyle name="40 % - Akzent6" xfId="4662" hidden="1" xr:uid="{93F060DF-2F55-4714-A54D-EF8D924D462B}"/>
    <cellStyle name="40 % - Akzent6" xfId="5970" hidden="1" xr:uid="{A47C51F8-B8E0-4145-A1EE-53327B2F659E}"/>
    <cellStyle name="40 % - Akzent6" xfId="4762" hidden="1" xr:uid="{A10B762A-571B-4541-BDD6-F289FF3E964F}"/>
    <cellStyle name="40 % - Akzent6" xfId="4566" hidden="1" xr:uid="{5613CE83-F9C0-48A1-B368-7F7847BAAE67}"/>
    <cellStyle name="40 % - Akzent6" xfId="6467" hidden="1" xr:uid="{8C1B2AC8-84D9-4C08-B285-24BEE8F563C4}"/>
    <cellStyle name="40 % - Akzent6" xfId="5992" hidden="1" xr:uid="{0A56E33A-0E6A-47AE-86E0-83FBFEDA3B9F}"/>
    <cellStyle name="40 % - Akzent6" xfId="5774" hidden="1" xr:uid="{DBFEBEB3-332B-41B3-A4B5-28697C00EC24}"/>
    <cellStyle name="40 % - Akzent6" xfId="4545" hidden="1" xr:uid="{E0E46459-ABD7-41B4-809B-1E11F9DD59DB}"/>
    <cellStyle name="40 % - Akzent6" xfId="3748" hidden="1" xr:uid="{A821A612-0BA5-4DDF-8C79-D4DEDB4A0673}"/>
    <cellStyle name="40 % - Akzent6" xfId="7975" hidden="1" xr:uid="{4A563DD9-CFE0-4C80-95BB-643ACC216094}"/>
    <cellStyle name="40 % - Akzent6" xfId="7962" hidden="1" xr:uid="{65049194-21EF-4B7D-B120-3478EF33B362}"/>
    <cellStyle name="40 % - Akzent6" xfId="8066" hidden="1" xr:uid="{FE511F6C-CB05-4164-AF23-CE2529AE16E4}"/>
    <cellStyle name="40 % - Akzent6" xfId="8081" hidden="1" xr:uid="{C895037B-5708-4632-938F-9A6E2377A650}"/>
    <cellStyle name="40 % - Akzent6" xfId="8158" hidden="1" xr:uid="{253548A7-1F67-489F-AE34-FA3DD09396D9}"/>
    <cellStyle name="40 % - Akzent6" xfId="8199" hidden="1" xr:uid="{57EB86D9-5052-490B-B862-C9358BC6DF7A}"/>
    <cellStyle name="40 % - Akzent6" xfId="8325" hidden="1" xr:uid="{5A74E878-C894-4A4C-8A7A-E9A09E24C6F9}"/>
    <cellStyle name="40 % - Akzent6" xfId="8374" hidden="1" xr:uid="{23A82381-AE6A-4FC5-A7B8-CD467643A6F5}"/>
    <cellStyle name="40 % - Akzent6" xfId="8399" hidden="1" xr:uid="{6A64E9D7-2B58-4C80-BFB8-A375A71090B5}"/>
    <cellStyle name="40 % - Akzent6" xfId="8396" hidden="1" xr:uid="{379093B9-5A98-48C8-B3BA-17872797BA14}"/>
    <cellStyle name="40 % - Akzent6" xfId="8421" hidden="1" xr:uid="{B5E1829C-78BE-489C-ABDC-219F50F13A0A}"/>
    <cellStyle name="40 % - Akzent6" xfId="8425" hidden="1" xr:uid="{48BB13D5-BCCE-4634-9D5B-967FCBD1406E}"/>
    <cellStyle name="40 % - Akzent6" xfId="8448" hidden="1" xr:uid="{E7202631-BD3C-47D5-B962-F7FA28226557}"/>
    <cellStyle name="40 % - Akzent6" xfId="8489" hidden="1" xr:uid="{8A20DD9F-9F18-4F5C-B7AF-8733DD92AF64}"/>
    <cellStyle name="40 % - Akzent6" xfId="8614" hidden="1" xr:uid="{C392957E-9450-4AFA-A172-49AAEA05A844}"/>
    <cellStyle name="40 % - Akzent6" xfId="8663" hidden="1" xr:uid="{D46202EE-A9D7-4D1A-A0BC-FC662017CD66}"/>
    <cellStyle name="40 % - Akzent6" xfId="8688" hidden="1" xr:uid="{F708C799-6360-4591-9F53-0AE83B17AED1}"/>
    <cellStyle name="40 % - Akzent6" xfId="8685" hidden="1" xr:uid="{ADE1E311-A38B-4F8E-96D6-1BBD33824C44}"/>
    <cellStyle name="40 % - Akzent6" xfId="8710" hidden="1" xr:uid="{ED305248-D05A-48DF-867B-1A905D0D4BD8}"/>
    <cellStyle name="40 % - Akzent6" xfId="8714" hidden="1" xr:uid="{30B23DAF-E354-435A-B4F3-B9FA2EB96E62}"/>
    <cellStyle name="40 % - Akzent6" xfId="8737" hidden="1" xr:uid="{6189C06E-EFCD-4511-A5A7-6527BE7B9D4C}"/>
    <cellStyle name="40 % - Akzent6" xfId="8522" hidden="1" xr:uid="{74DFD6FB-FA32-4C00-8158-6EB04B68C37D}"/>
    <cellStyle name="40 % - Akzent6" xfId="8829" hidden="1" xr:uid="{6BB9D2B6-ED76-46DD-B471-B62A97FD3B66}"/>
    <cellStyle name="40 % - Akzent6" xfId="9112" hidden="1" xr:uid="{E0530256-5922-413F-9859-C4BDC545A80C}"/>
    <cellStyle name="40 % - Akzent6" xfId="9580" hidden="1" xr:uid="{897B269B-829F-4873-AADD-182C745E29D7}"/>
    <cellStyle name="40 % - Akzent6" xfId="9566" hidden="1" xr:uid="{B20FCD36-47DD-4BBE-A441-D756BE13EC43}"/>
    <cellStyle name="40 % - Akzent6" xfId="9681" hidden="1" xr:uid="{931CFD64-3CB2-41D5-862C-F1915250992F}"/>
    <cellStyle name="40 % - Akzent6" xfId="9696" hidden="1" xr:uid="{AA783ED3-3523-4FE1-87B5-40CD6DF13C69}"/>
    <cellStyle name="40 % - Akzent6" xfId="10152" hidden="1" xr:uid="{D956D96B-48E1-4B52-9100-ABE38E7DB445}"/>
    <cellStyle name="40 % - Akzent6" xfId="10213" hidden="1" xr:uid="{B8466441-77AC-4625-8E2F-7B02D86C7558}"/>
    <cellStyle name="40 % - Akzent6" xfId="10299" hidden="1" xr:uid="{ADCBDA53-264E-433C-BA15-9D8491F20ED7}"/>
    <cellStyle name="40 % - Akzent6" xfId="10569" hidden="1" xr:uid="{DA487B2B-3E84-44FF-95C1-FB55B453C623}"/>
    <cellStyle name="40 % - Akzent6" xfId="11031" hidden="1" xr:uid="{F2E3B352-B381-4F63-8253-297EEF6C1CCC}"/>
    <cellStyle name="40 % - Akzent6" xfId="11018" hidden="1" xr:uid="{738D84B9-765B-4B8D-B612-960AB8E4D14E}"/>
    <cellStyle name="40 % - Akzent6" xfId="11122" hidden="1" xr:uid="{3F9051BD-3744-47FD-9D92-43A8F63544A4}"/>
    <cellStyle name="40 % - Akzent6" xfId="11137" hidden="1" xr:uid="{B235020F-B96A-45BB-AE96-E4C10B73D0F3}"/>
    <cellStyle name="40 % - Akzent6" xfId="11214" hidden="1" xr:uid="{680961FC-ECFB-49F6-B05B-3AE5A99917DF}"/>
    <cellStyle name="40 % - Akzent6" xfId="11253" hidden="1" xr:uid="{FD7CA184-C5F1-450D-AE26-7AAFAA3A840D}"/>
    <cellStyle name="40 % - Akzent6" xfId="11315" hidden="1" xr:uid="{FF51C43E-4CE8-4E5A-B7AC-3B24A0E7358C}"/>
    <cellStyle name="40 % - Akzent6" xfId="11364" hidden="1" xr:uid="{C98313A8-4980-4BF8-A2E3-8305D98DEA93}"/>
    <cellStyle name="40 % - Akzent6" xfId="11389" hidden="1" xr:uid="{0B78BDAC-7C32-42F4-B11A-3A164D8EBEB9}"/>
    <cellStyle name="40 % - Akzent6" xfId="11386" hidden="1" xr:uid="{D95DD88B-ED84-4E45-8436-A1F45C064BF7}"/>
    <cellStyle name="40 % - Akzent6" xfId="11411" hidden="1" xr:uid="{50355213-FFAA-40AD-A74B-2D072A963E74}"/>
    <cellStyle name="40 % - Akzent6" xfId="11415" hidden="1" xr:uid="{7321FA4D-656A-4A39-9E12-ED085C657959}"/>
    <cellStyle name="40 % - Akzent6" xfId="11438" hidden="1" xr:uid="{A2A6A949-1822-4D00-BE06-685FB482803A}"/>
    <cellStyle name="40 % - Akzent6" xfId="11477" hidden="1" xr:uid="{352D23AB-0056-4DDE-98E4-E0629C90D45A}"/>
    <cellStyle name="40 % - Akzent6" xfId="11538" hidden="1" xr:uid="{D4619545-477F-411B-AA90-138E5A585727}"/>
    <cellStyle name="40 % - Akzent6" xfId="11587" hidden="1" xr:uid="{89DFD7CA-BDE3-4BB7-88A0-C6E72DAB474B}"/>
    <cellStyle name="40 % - Akzent6" xfId="11612" hidden="1" xr:uid="{2A0E64DF-DD02-45D5-B68E-F07C3CF51009}"/>
    <cellStyle name="40 % - Akzent6" xfId="11609" hidden="1" xr:uid="{98D9860F-90D5-4F02-96B3-AD8EE2483040}"/>
    <cellStyle name="40 % - Akzent6" xfId="11634" hidden="1" xr:uid="{16AD4D11-F561-4847-9A1E-EDF2A7466793}"/>
    <cellStyle name="40 % - Akzent6" xfId="11638" hidden="1" xr:uid="{78765FA5-7FB6-4969-B99B-9951D6B6D027}"/>
    <cellStyle name="40 % - Akzent6" xfId="11661" hidden="1" xr:uid="{4E715AA7-9B65-41A7-B2B8-F7B9F0FE7631}"/>
    <cellStyle name="40 % - Akzent6" xfId="11490" hidden="1" xr:uid="{F4A462F9-D1BD-4DB8-B208-E0BF4A3D2876}"/>
    <cellStyle name="40 % - Akzent6" xfId="11751" hidden="1" xr:uid="{97C1C115-3BE2-4BD4-9BD3-925F5A6FD9DD}"/>
    <cellStyle name="40 % - Akzent6" xfId="12034" hidden="1" xr:uid="{3F106E79-755D-456B-B3A3-22BCE61FB694}"/>
    <cellStyle name="40 % - Akzent6" xfId="12502" hidden="1" xr:uid="{EEDBE23A-5E9D-494A-ADAA-3779D5CB21CA}"/>
    <cellStyle name="40 % - Akzent6" xfId="12488" hidden="1" xr:uid="{46F96775-6944-43CB-A8E6-1CA94E9465CD}"/>
    <cellStyle name="40 % - Akzent6" xfId="12603" hidden="1" xr:uid="{36E9D854-907C-41AE-BE62-41430B6501B2}"/>
    <cellStyle name="40 % - Akzent6" xfId="12618" hidden="1" xr:uid="{86C16BC3-C06F-498D-9683-BCB28B37279C}"/>
    <cellStyle name="40 % - Akzent6" xfId="13074" hidden="1" xr:uid="{1BFA2514-2C73-4A26-B5CF-247E7ED04B61}"/>
    <cellStyle name="40 % - Akzent6" xfId="13131" hidden="1" xr:uid="{048D612E-9271-415A-B394-A7993E032F78}"/>
    <cellStyle name="40 % - Akzent6" xfId="13181" hidden="1" xr:uid="{AC489467-582A-4E6E-A1CC-29DB390A1648}"/>
    <cellStyle name="40 % - Akzent6" xfId="13451" hidden="1" xr:uid="{A5CAC5B7-10E0-409E-9898-B6B582E28ED4}"/>
    <cellStyle name="40 % - Akzent6" xfId="13913" hidden="1" xr:uid="{98C19A38-472F-442C-9817-020AA1BC068D}"/>
    <cellStyle name="40 % - Akzent6" xfId="13900" hidden="1" xr:uid="{892154AE-9E21-46F9-B36B-1BEEC9389960}"/>
    <cellStyle name="40 % - Akzent6" xfId="14004" hidden="1" xr:uid="{36A6C3A9-56B9-490A-A9C1-BBFC146A0B02}"/>
    <cellStyle name="40 % - Akzent6" xfId="14019" hidden="1" xr:uid="{AB75FACF-D2E1-4872-8452-5A861540FBDF}"/>
    <cellStyle name="40 % - Akzent6" xfId="14096" hidden="1" xr:uid="{2FFEE8B4-44E0-455E-8D14-29EF6B2DDBDB}"/>
    <cellStyle name="40 % - Akzent6" xfId="14133" hidden="1" xr:uid="{819C9852-87A3-4231-B1F1-C4730C46B120}"/>
    <cellStyle name="40 % - Akzent6" xfId="14157" hidden="1" xr:uid="{CB5F3085-0C63-480D-ABB1-6C252A706758}"/>
    <cellStyle name="40 % - Akzent6" xfId="14206" hidden="1" xr:uid="{80CDFD4D-1EB0-4D5B-8ADB-5B118EC2F012}"/>
    <cellStyle name="40 % - Akzent6" xfId="14231" hidden="1" xr:uid="{6F262052-5ADD-44C2-80E6-3EAD31487F57}"/>
    <cellStyle name="40 % - Akzent6" xfId="14228" hidden="1" xr:uid="{7A3EA815-40E9-4497-8C50-2D396E96AB74}"/>
    <cellStyle name="40 % - Akzent6" xfId="14253" hidden="1" xr:uid="{CEABD546-78A0-4A1F-BCE0-5636DB985B6E}"/>
    <cellStyle name="40 % - Akzent6" xfId="14257" hidden="1" xr:uid="{A72ED62E-146B-4634-BF8B-D06F61C0326B}"/>
    <cellStyle name="40 % - Akzent6" xfId="14280" hidden="1" xr:uid="{B3E4B143-4EF6-4EE5-830B-4AEDA443F049}"/>
    <cellStyle name="40 % - Akzent6" xfId="14317" hidden="1" xr:uid="{1602625C-ECDA-4D5E-9AA2-FE4187DDD21C}"/>
    <cellStyle name="40 % - Akzent6" xfId="14341" hidden="1" xr:uid="{3ECF0972-D7E8-4790-9A90-E8C9157EF2B5}"/>
    <cellStyle name="40 % - Akzent6" xfId="14390" hidden="1" xr:uid="{08E25D5E-E54E-46ED-B243-141BB7AE160E}"/>
    <cellStyle name="40 % - Akzent6" xfId="14415" hidden="1" xr:uid="{28635540-D406-4299-9570-7DC2B4A0E08C}"/>
    <cellStyle name="40 % - Akzent6" xfId="14412" hidden="1" xr:uid="{6DAE4EA0-B293-45AB-A142-798F51941460}"/>
    <cellStyle name="40 % - Akzent6" xfId="14437" hidden="1" xr:uid="{E28E43CB-E441-4AE4-AEDE-38D046175484}"/>
    <cellStyle name="40 % - Akzent6" xfId="14441" hidden="1" xr:uid="{FBF14F00-3885-4349-9FF6-00F3A94471E9}"/>
    <cellStyle name="40 % - Akzent6" xfId="14464" hidden="1" xr:uid="{DE7B079B-F307-46AF-8E89-A71D8DD26BE4}"/>
    <cellStyle name="40 % - Akzent6" xfId="14505" hidden="1" xr:uid="{64A972E1-3B3D-44BE-B30A-50FAF922947F}"/>
    <cellStyle name="40 % - Akzent6" xfId="14665" hidden="1" xr:uid="{87D1E12E-769C-4AA6-9AD1-3E9E5F002E3B}"/>
    <cellStyle name="40 % - Akzent6" xfId="14714" hidden="1" xr:uid="{F063C6F7-B0E2-4342-8CC3-1DE3B2AAB1DE}"/>
    <cellStyle name="40 % - Akzent6" xfId="14739" hidden="1" xr:uid="{E8D3ADD9-DB85-4EAD-9786-D29D5484492C}"/>
    <cellStyle name="40 % - Akzent6" xfId="14736" hidden="1" xr:uid="{1A4B7C8B-3887-401B-87D6-5E5A61DB6698}"/>
    <cellStyle name="40 % - Akzent6" xfId="14761" hidden="1" xr:uid="{FF76160C-0E70-4ECE-974C-4F54C004AE89}"/>
    <cellStyle name="40 % - Akzent6" xfId="14765" hidden="1" xr:uid="{6FBFE0FD-5D7A-4881-B0DD-85B9CA27BFBE}"/>
    <cellStyle name="40 % - Akzent6" xfId="14788" hidden="1" xr:uid="{A7BD9F86-1989-4F90-982E-50860863A014}"/>
    <cellStyle name="40 % - Akzent6" xfId="14829" hidden="1" xr:uid="{7CEC8532-D112-4656-A406-697E811DAEBF}"/>
    <cellStyle name="40 % - Akzent6" xfId="14989" hidden="1" xr:uid="{2149EAD8-9A46-4FA4-8310-C8C37DB6D831}"/>
    <cellStyle name="40 % - Akzent6" xfId="15038" hidden="1" xr:uid="{6531253B-C54E-4B2F-BCE4-47C2BA63AEE8}"/>
    <cellStyle name="40 % - Akzent6" xfId="15063" hidden="1" xr:uid="{1F0AC8F2-C586-4F7A-B6C2-80D2C9E5228C}"/>
    <cellStyle name="40 % - Akzent6" xfId="15060" hidden="1" xr:uid="{A438140C-AB23-4DFB-98AD-A616AEC99EF3}"/>
    <cellStyle name="40 % - Akzent6" xfId="15085" hidden="1" xr:uid="{40806702-A1A8-49B7-9992-DA9448A0F610}"/>
    <cellStyle name="40 % - Akzent6" xfId="15089" hidden="1" xr:uid="{F23F3599-C3EF-4287-9B96-4B11B5B904CC}"/>
    <cellStyle name="40 % - Akzent6" xfId="15112" hidden="1" xr:uid="{FC83D357-39A8-4145-AD20-CF3788B56D93}"/>
    <cellStyle name="40 % - Akzent6" xfId="15153" hidden="1" xr:uid="{CDD4C469-78E8-4ABD-9E23-83493B84A4B2}"/>
    <cellStyle name="40 % - Akzent6" xfId="15313" hidden="1" xr:uid="{74F9D232-7BB5-4995-B802-2F1594BC3752}"/>
    <cellStyle name="40 % - Akzent6" xfId="15362" hidden="1" xr:uid="{415A5373-3D0C-41BB-B7B6-36DE924772A6}"/>
    <cellStyle name="40 % - Akzent6" xfId="15387" hidden="1" xr:uid="{2C3E0BB9-D2EB-4517-81F5-283CDEC8D63F}"/>
    <cellStyle name="40 % - Akzent6" xfId="15384" hidden="1" xr:uid="{6AAE8322-7E11-46FF-871F-F515284DC453}"/>
    <cellStyle name="40 % - Akzent6" xfId="15409" hidden="1" xr:uid="{41B579E0-3440-4D5B-8D2D-D87A567123B9}"/>
    <cellStyle name="40 % - Akzent6" xfId="15413" hidden="1" xr:uid="{161418A7-CA7C-4686-9D29-C784B5803030}"/>
    <cellStyle name="40 % - Akzent6" xfId="15436" hidden="1" xr:uid="{E3847D13-2D2F-476A-882E-91DB233DD4DD}"/>
    <cellStyle name="40 % - Akzent6" xfId="15477" hidden="1" xr:uid="{4C725CE4-CB8C-4317-8D00-F8841503A460}"/>
    <cellStyle name="40 % - Akzent6" xfId="15637" hidden="1" xr:uid="{4D23D9F2-A47A-4D87-B8CF-BE83EE9D015F}"/>
    <cellStyle name="40 % - Akzent6" xfId="15686" hidden="1" xr:uid="{29794223-1822-4858-812B-37C2EE2586C4}"/>
    <cellStyle name="40 % - Akzent6" xfId="15711" hidden="1" xr:uid="{8F832E12-D79D-4FCB-B902-D9A883A8FE82}"/>
    <cellStyle name="40 % - Akzent6" xfId="15708" hidden="1" xr:uid="{7FDC50F8-C180-4C13-8477-123B2F524D63}"/>
    <cellStyle name="40 % - Akzent6" xfId="15733" hidden="1" xr:uid="{01E3590D-F6C2-44CA-B848-D5A22D7BA690}"/>
    <cellStyle name="40 % - Akzent6" xfId="15737" hidden="1" xr:uid="{BDCD33F7-91D9-4846-BE5B-402C5528606F}"/>
    <cellStyle name="40 % - Akzent6" xfId="15760" hidden="1" xr:uid="{645B237D-8958-41E2-BE85-B2B2B625F9F6}"/>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10" xfId="8559" xr:uid="{52893F91-85B5-446D-83D7-D0A878452EC1}"/>
    <cellStyle name="5x indented GHG Textfiels 3 3 11" xfId="11505" xr:uid="{FD758ECE-7645-4A5A-A6A4-944F14D602AB}"/>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2 2 2" xfId="7859" xr:uid="{7676D4F1-056A-4340-84F8-AC66C54E8CB5}"/>
    <cellStyle name="5x indented GHG Textfiels 3 3 2 2 2 2 3" xfId="10915" xr:uid="{A9A418D2-3859-4BB8-B61F-5F182F4A99B0}"/>
    <cellStyle name="5x indented GHG Textfiels 3 3 2 2 2 2 4" xfId="13797" xr:uid="{8B04A50A-E0D6-4AA7-8B39-C2FFCD47385F}"/>
    <cellStyle name="5x indented GHG Textfiels 3 3 2 2 2 3" xfId="4438" xr:uid="{34D58E9B-466A-4FF7-9EAC-DA84171FA552}"/>
    <cellStyle name="5x indented GHG Textfiels 3 3 2 2 2 4" xfId="9459" xr:uid="{F8E8FBB5-5848-44E3-8E94-FA7430804F15}"/>
    <cellStyle name="5x indented GHG Textfiels 3 3 2 2 2 5" xfId="12381" xr:uid="{E579B5A0-9C38-473F-AAB3-6716738743F0}"/>
    <cellStyle name="5x indented GHG Textfiels 3 3 2 2 3" xfId="987" xr:uid="{4CF491A6-D6AC-46ED-AD79-2F5E762D5E70}"/>
    <cellStyle name="5x indented GHG Textfiels 3 3 2 2 3 2" xfId="2562" xr:uid="{43414AF2-22A8-4436-9EC2-6E2D5ABEBE74}"/>
    <cellStyle name="5x indented GHG Textfiels 3 3 2 2 3 2 2" xfId="5500" xr:uid="{10528CCF-36A1-4919-A586-6E5C8C7BC254}"/>
    <cellStyle name="5x indented GHG Textfiels 3 3 2 2 3 2 3" xfId="10312" xr:uid="{2A4DD020-A98B-4580-BE07-241F906FE2A3}"/>
    <cellStyle name="5x indented GHG Textfiels 3 3 2 2 3 2 4" xfId="13194" xr:uid="{ED4789C6-B6E2-4353-BB1C-EA3BC9C45C38}"/>
    <cellStyle name="5x indented GHG Textfiels 3 3 2 2 3 3" xfId="6284" xr:uid="{42CC9DB3-0B3F-4FB1-A124-0FF2B330DAF5}"/>
    <cellStyle name="5x indented GHG Textfiels 3 3 2 2 3 4" xfId="8846" xr:uid="{56DD9472-E785-47C3-87AC-FBA9EA8C5723}"/>
    <cellStyle name="5x indented GHG Textfiels 3 3 2 2 3 5" xfId="11768" xr:uid="{77BC25E2-E651-4198-BE52-EE7D3E2D1B15}"/>
    <cellStyle name="5x indented GHG Textfiels 3 3 2 2 4" xfId="2250" xr:uid="{2EBCEE3B-241B-4ACB-987F-C340DF3AD7B5}"/>
    <cellStyle name="5x indented GHG Textfiels 3 3 2 2 4 2" xfId="4506" xr:uid="{05925D2F-EC07-4AFD-AF1C-166F7832DB5C}"/>
    <cellStyle name="5x indented GHG Textfiels 3 3 2 2 4 3" xfId="10109" xr:uid="{22DD461A-F1B5-4584-B53E-D336FC079EA6}"/>
    <cellStyle name="5x indented GHG Textfiels 3 3 2 2 4 4" xfId="13031" xr:uid="{4231E7F1-7F46-44B8-BE81-5F6662C617D5}"/>
    <cellStyle name="5x indented GHG Textfiels 3 3 2 2 5" xfId="5234" xr:uid="{FB0EFF3C-E0DB-4121-AC3D-5DE7A7847857}"/>
    <cellStyle name="5x indented GHG Textfiels 3 3 2 2 6" xfId="5452" xr:uid="{FCCBBABD-8355-45DE-9E61-B52BD7F17A71}"/>
    <cellStyle name="5x indented GHG Textfiels 3 3 2 2 7" xfId="8494" xr:uid="{D9A57995-8C4F-4DEE-A270-138098378DCF}"/>
    <cellStyle name="5x indented GHG Textfiels 3 3 2 3" xfId="1392" xr:uid="{5470255A-8590-4D89-B5AF-44A129757709}"/>
    <cellStyle name="5x indented GHG Textfiels 3 3 2 3 2" xfId="2957" xr:uid="{BE9A9593-EFA1-47E8-8523-94DDDB4CE90D}"/>
    <cellStyle name="5x indented GHG Textfiels 3 3 2 3 2 2" xfId="7651" xr:uid="{97875B1C-DC0F-495C-AF91-D5749D9AE099}"/>
    <cellStyle name="5x indented GHG Textfiels 3 3 2 3 2 3" xfId="10707" xr:uid="{09C2D1B4-7630-410A-A961-AF8E623B6AAC}"/>
    <cellStyle name="5x indented GHG Textfiels 3 3 2 3 2 4" xfId="13589" xr:uid="{D2747CEE-DB7D-4A8F-8F9B-1505658F30D8}"/>
    <cellStyle name="5x indented GHG Textfiels 3 3 2 3 3" xfId="6204" xr:uid="{5BED912D-7321-47CD-B820-56A083A1C8DC}"/>
    <cellStyle name="5x indented GHG Textfiels 3 3 2 3 4" xfId="9251" xr:uid="{672D83CE-4723-46B0-9FAA-E6FF601B51A1}"/>
    <cellStyle name="5x indented GHG Textfiels 3 3 2 3 5" xfId="12173" xr:uid="{E3049687-56A1-4536-B265-D62F72E52B3D}"/>
    <cellStyle name="5x indented GHG Textfiels 3 3 2 4" xfId="985" xr:uid="{265FDB89-50CE-4742-8EF0-92AD805A510D}"/>
    <cellStyle name="5x indented GHG Textfiels 3 3 2 4 2" xfId="2560" xr:uid="{ECAE7AE6-CB2E-4360-9025-116F104DB8C6}"/>
    <cellStyle name="5x indented GHG Textfiels 3 3 2 4 2 2" xfId="4372" xr:uid="{AD744770-A18C-4AE8-B4EB-9BF2FEAE22FD}"/>
    <cellStyle name="5x indented GHG Textfiels 3 3 2 4 2 3" xfId="10310" xr:uid="{7526F2BD-41E2-4A93-A91F-D6D370DED8EF}"/>
    <cellStyle name="5x indented GHG Textfiels 3 3 2 4 2 4" xfId="13192" xr:uid="{CFEC50F6-37C2-44AD-8D53-295F5EAECCCB}"/>
    <cellStyle name="5x indented GHG Textfiels 3 3 2 4 3" xfId="6040" xr:uid="{A65AA9AD-3AEE-4DE0-A1DE-CEA2AA92B544}"/>
    <cellStyle name="5x indented GHG Textfiels 3 3 2 4 4" xfId="8844" xr:uid="{B55A0888-28E4-40B8-A131-21C7AE93004F}"/>
    <cellStyle name="5x indented GHG Textfiels 3 3 2 4 5" xfId="11766" xr:uid="{3057184A-6C62-49B9-90EE-975E1130136D}"/>
    <cellStyle name="5x indented GHG Textfiels 3 3 2 5" xfId="2044" xr:uid="{5ED558D1-BA94-4990-BF99-77EAB07D685E}"/>
    <cellStyle name="5x indented GHG Textfiels 3 3 2 5 2" xfId="6334" xr:uid="{89BCF1E0-61A4-4272-AE6F-278ED229F41B}"/>
    <cellStyle name="5x indented GHG Textfiels 3 3 2 5 3" xfId="9903" xr:uid="{3CBF05DE-64DA-40CF-B6BE-C32DE7399302}"/>
    <cellStyle name="5x indented GHG Textfiels 3 3 2 5 4" xfId="12825" xr:uid="{3EAEDC6B-AA1B-479F-AC76-CA49F4E09EA8}"/>
    <cellStyle name="5x indented GHG Textfiels 3 3 2 6" xfId="5302" xr:uid="{FA52B5CD-3484-4BD6-BFA0-FFB25AF70870}"/>
    <cellStyle name="5x indented GHG Textfiels 3 3 2 7" xfId="6504" xr:uid="{987034DF-812D-416B-BC28-1DAA087C11CD}"/>
    <cellStyle name="5x indented GHG Textfiels 3 3 2 8" xfId="8579" xr:uid="{C5458996-F732-45FB-94A0-CC3E846714E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2 2 2" xfId="7806" xr:uid="{C7268F13-0522-4AB7-89B8-FC05AE6147B7}"/>
    <cellStyle name="5x indented GHG Textfiels 3 3 3 2 2 2 3" xfId="10862" xr:uid="{0E3D82E1-E581-4C02-8D9C-EBC037B97FC9}"/>
    <cellStyle name="5x indented GHG Textfiels 3 3 3 2 2 2 4" xfId="13744" xr:uid="{A3657809-0109-4A8F-90AC-7EB34CBAE13C}"/>
    <cellStyle name="5x indented GHG Textfiels 3 3 3 2 2 3" xfId="3639" xr:uid="{5A0DABCB-EA8E-445D-BA6A-9175D777F268}"/>
    <cellStyle name="5x indented GHG Textfiels 3 3 3 2 2 4" xfId="9406" xr:uid="{3F35C4B0-544B-4394-865C-D05CCC2DCE12}"/>
    <cellStyle name="5x indented GHG Textfiels 3 3 3 2 2 5" xfId="12328" xr:uid="{B7728349-9266-4A2C-8791-90B5B1D69873}"/>
    <cellStyle name="5x indented GHG Textfiels 3 3 3 2 3" xfId="1185" xr:uid="{D594B288-AE01-4B97-AC27-35B64E1868B4}"/>
    <cellStyle name="5x indented GHG Textfiels 3 3 3 2 3 2" xfId="2754" xr:uid="{C4651FEC-CE37-4632-8BF9-3852EE898405}"/>
    <cellStyle name="5x indented GHG Textfiels 3 3 3 2 3 2 2" xfId="5927" xr:uid="{0B8CBEB9-D2A9-4CC8-8E66-36B643F27C77}"/>
    <cellStyle name="5x indented GHG Textfiels 3 3 3 2 3 2 3" xfId="10504" xr:uid="{F4C5A2DF-C026-4983-9927-B206682A3B4D}"/>
    <cellStyle name="5x indented GHG Textfiels 3 3 3 2 3 2 4" xfId="13386" xr:uid="{C0FE6F69-DF10-48B8-8675-1EC1AC93001A}"/>
    <cellStyle name="5x indented GHG Textfiels 3 3 3 2 3 3" xfId="6556" xr:uid="{55F26CDC-1E2D-4E24-A930-8DF44CBCA076}"/>
    <cellStyle name="5x indented GHG Textfiels 3 3 3 2 3 4" xfId="9044" xr:uid="{9366DCCD-F89B-4BF0-B91C-64368162C44E}"/>
    <cellStyle name="5x indented GHG Textfiels 3 3 3 2 3 5" xfId="11966" xr:uid="{4783D00F-04D4-4EFA-9D42-A450A16052F2}"/>
    <cellStyle name="5x indented GHG Textfiels 3 3 3 2 4" xfId="2197" xr:uid="{2BE1B55F-9170-4AF2-8D79-C047F39B5505}"/>
    <cellStyle name="5x indented GHG Textfiels 3 3 3 2 4 2" xfId="6333" xr:uid="{45BF61B0-EE36-43B8-839A-289DE092C5BD}"/>
    <cellStyle name="5x indented GHG Textfiels 3 3 3 2 4 3" xfId="10056" xr:uid="{F5109AAC-5D45-4B01-903E-624CA869EEC3}"/>
    <cellStyle name="5x indented GHG Textfiels 3 3 3 2 4 4" xfId="12978" xr:uid="{57F69C5C-A974-4B4A-A708-69D7E4C3F14F}"/>
    <cellStyle name="5x indented GHG Textfiels 3 3 3 2 5" xfId="4686" xr:uid="{CABEF98D-B693-4537-A249-D84CDE962364}"/>
    <cellStyle name="5x indented GHG Textfiels 3 3 3 2 6" xfId="6443" xr:uid="{F85FB02A-BF8B-4EC9-B887-C9CFEBB61F2E}"/>
    <cellStyle name="5x indented GHG Textfiels 3 3 3 2 7" xfId="8237" xr:uid="{C416B77D-93A8-4B77-ACA2-DA35ECFB35D9}"/>
    <cellStyle name="5x indented GHG Textfiels 3 3 3 3" xfId="1339" xr:uid="{BFF9589D-49E3-4DF8-8CBA-D4F0FB7A15C8}"/>
    <cellStyle name="5x indented GHG Textfiels 3 3 3 3 2" xfId="2904" xr:uid="{B0E2EF33-5CBD-4E50-90E0-D80EADC4FAEF}"/>
    <cellStyle name="5x indented GHG Textfiels 3 3 3 3 2 2" xfId="7598" xr:uid="{1F4EBFD6-0622-4B8E-91A2-6F9BA27AF8AF}"/>
    <cellStyle name="5x indented GHG Textfiels 3 3 3 3 2 3" xfId="10654" xr:uid="{6400254B-A638-4F09-A929-A6B4F6D5468E}"/>
    <cellStyle name="5x indented GHG Textfiels 3 3 3 3 2 4" xfId="13536" xr:uid="{0C3A4686-E062-4D3C-8570-14DF9930216B}"/>
    <cellStyle name="5x indented GHG Textfiels 3 3 3 3 3" xfId="5015" xr:uid="{F7DA30C7-E251-42D4-8F0D-AEC1C03856B4}"/>
    <cellStyle name="5x indented GHG Textfiels 3 3 3 3 4" xfId="9198" xr:uid="{99408E86-484F-4CE9-BB7D-8C31D99EE119}"/>
    <cellStyle name="5x indented GHG Textfiels 3 3 3 3 5" xfId="12120" xr:uid="{0C176A02-6EFF-4061-B1BE-74695B48E8C8}"/>
    <cellStyle name="5x indented GHG Textfiels 3 3 3 4" xfId="973" xr:uid="{82E48B8A-82CD-461D-85F9-5E46F300CFDE}"/>
    <cellStyle name="5x indented GHG Textfiels 3 3 3 4 2" xfId="2551" xr:uid="{85CD6523-D9C5-4BB0-BDAD-D59C131D7DBC}"/>
    <cellStyle name="5x indented GHG Textfiels 3 3 3 4 2 2" xfId="6133" xr:uid="{86EC89B6-2B09-48FD-888B-F17BF3E0DA4D}"/>
    <cellStyle name="5x indented GHG Textfiels 3 3 3 4 2 3" xfId="10301" xr:uid="{B1EBF8E8-1620-4A52-8D5A-AFB4378B0C3E}"/>
    <cellStyle name="5x indented GHG Textfiels 3 3 3 4 2 4" xfId="13183" xr:uid="{5C12D8C5-6FDB-41AC-A5E0-0A5768F9044D}"/>
    <cellStyle name="5x indented GHG Textfiels 3 3 3 4 3" xfId="5762" xr:uid="{33636460-9A3C-429C-B6FC-9E5956CF0368}"/>
    <cellStyle name="5x indented GHG Textfiels 3 3 3 4 4" xfId="8832" xr:uid="{C01688EE-D2DA-4059-8631-CB4BC30CE546}"/>
    <cellStyle name="5x indented GHG Textfiels 3 3 3 4 5" xfId="11754" xr:uid="{C3CCB35E-AF4A-4ED1-8512-666A98EC1A4A}"/>
    <cellStyle name="5x indented GHG Textfiels 3 3 3 5" xfId="1991" xr:uid="{83B04C08-886D-47B4-AC64-FC58332F5AE4}"/>
    <cellStyle name="5x indented GHG Textfiels 3 3 3 5 2" xfId="5011" xr:uid="{2935052D-A59F-4D36-898B-841C7F1147D3}"/>
    <cellStyle name="5x indented GHG Textfiels 3 3 3 5 3" xfId="9850" xr:uid="{474225DF-5AD1-4AB8-BE02-F88E44862356}"/>
    <cellStyle name="5x indented GHG Textfiels 3 3 3 5 4" xfId="12772" xr:uid="{BF852E7F-67D3-4D0C-8B52-E40306CDA5C0}"/>
    <cellStyle name="5x indented GHG Textfiels 3 3 3 6" xfId="6310" xr:uid="{6C09CF52-F051-42BB-8455-7A2F8D905571}"/>
    <cellStyle name="5x indented GHG Textfiels 3 3 3 7" xfId="5975" xr:uid="{E1EE7902-1855-4F8D-9E68-0C29AE5978BB}"/>
    <cellStyle name="5x indented GHG Textfiels 3 3 3 8" xfId="8236" xr:uid="{581D760F-8B2D-4BC8-A2AA-E57095C7A3B1}"/>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2 2 2" xfId="7890" xr:uid="{0E5F483D-F0C9-4600-9F7F-DC508676867E}"/>
    <cellStyle name="5x indented GHG Textfiels 3 3 4 2 2 2 3" xfId="10946" xr:uid="{498E7D5F-F01E-46CF-B248-7E8758295723}"/>
    <cellStyle name="5x indented GHG Textfiels 3 3 4 2 2 2 4" xfId="13828" xr:uid="{77993299-868A-4F21-AA3A-6CD191376D01}"/>
    <cellStyle name="5x indented GHG Textfiels 3 3 4 2 2 3" xfId="6557" xr:uid="{CFFE582D-E5D5-4270-B119-A461AD1059D7}"/>
    <cellStyle name="5x indented GHG Textfiels 3 3 4 2 2 4" xfId="9490" xr:uid="{3407F3B9-BD1E-49C9-B9A9-18D6D9F0E730}"/>
    <cellStyle name="5x indented GHG Textfiels 3 3 4 2 2 5" xfId="12412" xr:uid="{18AAE7B6-A09F-4FD2-8B32-2C978684EF24}"/>
    <cellStyle name="5x indented GHG Textfiels 3 3 4 2 3" xfId="1903" xr:uid="{35F8E711-4F70-4486-9D03-12382FA74C97}"/>
    <cellStyle name="5x indented GHG Textfiels 3 3 4 2 3 2" xfId="3446" xr:uid="{A2126F7B-97F6-432D-9548-E4AB6C564089}"/>
    <cellStyle name="5x indented GHG Textfiels 3 3 4 2 3 2 2" xfId="8140" xr:uid="{5576D2C1-0843-45D9-ABC9-D7EBEA211028}"/>
    <cellStyle name="5x indented GHG Textfiels 3 3 4 2 3 2 3" xfId="11196" xr:uid="{A66EB277-9ACC-465E-A1C1-49B919AD8132}"/>
    <cellStyle name="5x indented GHG Textfiels 3 3 4 2 3 2 4" xfId="14078" xr:uid="{D57C608E-17F3-4A26-9536-382BE34E0426}"/>
    <cellStyle name="5x indented GHG Textfiels 3 3 4 2 3 3" xfId="5158" xr:uid="{ADC32BCE-8E1C-46FD-BC67-9BA6B184FB04}"/>
    <cellStyle name="5x indented GHG Textfiels 3 3 4 2 3 4" xfId="9762" xr:uid="{D7414431-7A4F-40EA-828B-069CD81F916F}"/>
    <cellStyle name="5x indented GHG Textfiels 3 3 4 2 3 5" xfId="12684" xr:uid="{3239E9DC-9634-45E9-A918-F4985C17B8DF}"/>
    <cellStyle name="5x indented GHG Textfiels 3 3 4 2 4" xfId="2281" xr:uid="{323A8E37-5AD5-4C66-896A-8A590E00E8AD}"/>
    <cellStyle name="5x indented GHG Textfiels 3 3 4 2 4 2" xfId="5242" xr:uid="{EB8A6840-AC81-412A-B05D-555235DE8531}"/>
    <cellStyle name="5x indented GHG Textfiels 3 3 4 2 4 3" xfId="10140" xr:uid="{4B021288-28F3-4103-A8CC-129F6AE939CD}"/>
    <cellStyle name="5x indented GHG Textfiels 3 3 4 2 4 4" xfId="13062" xr:uid="{171BA2B3-2200-4DEF-8385-9A57E44311E4}"/>
    <cellStyle name="5x indented GHG Textfiels 3 3 4 2 5" xfId="6127" xr:uid="{AA82BBF4-3F45-476D-9040-D5B4AAFF52A4}"/>
    <cellStyle name="5x indented GHG Textfiels 3 3 4 2 6" xfId="8777" xr:uid="{FA38B8AF-B327-4A8D-834F-FE5579CCB714}"/>
    <cellStyle name="5x indented GHG Textfiels 3 3 4 2 7" xfId="11700" xr:uid="{1FBB60D5-09EF-47E8-90E0-6379E0277EE0}"/>
    <cellStyle name="5x indented GHG Textfiels 3 3 4 3" xfId="1423" xr:uid="{79456AAD-FBAD-4D8A-A0AC-BE8544487FCA}"/>
    <cellStyle name="5x indented GHG Textfiels 3 3 4 3 2" xfId="2988" xr:uid="{1D64F8A3-3CB6-4D23-A7AC-A636BFBF53B2}"/>
    <cellStyle name="5x indented GHG Textfiels 3 3 4 3 2 2" xfId="7682" xr:uid="{3659C5CE-FC53-40E8-88CA-B0DFC27034F5}"/>
    <cellStyle name="5x indented GHG Textfiels 3 3 4 3 2 3" xfId="10738" xr:uid="{C3DE7BD2-10DF-49C3-BB84-94DFDB566F23}"/>
    <cellStyle name="5x indented GHG Textfiels 3 3 4 3 2 4" xfId="13620" xr:uid="{2C729786-80C9-476D-9890-22D94758DDF9}"/>
    <cellStyle name="5x indented GHG Textfiels 3 3 4 3 3" xfId="4156" xr:uid="{83D20467-B372-4942-AA4E-91D324B310C1}"/>
    <cellStyle name="5x indented GHG Textfiels 3 3 4 3 4" xfId="9282" xr:uid="{AB7D5C28-B27B-4386-B683-C7C8D96CC4B7}"/>
    <cellStyle name="5x indented GHG Textfiels 3 3 4 3 5" xfId="12204" xr:uid="{57DF7B38-F1BB-4F9C-9F68-0C7432FD7F0D}"/>
    <cellStyle name="5x indented GHG Textfiels 3 3 4 4" xfId="1038" xr:uid="{4E23FCDF-CC18-41E0-BFBA-4D56AED82B94}"/>
    <cellStyle name="5x indented GHG Textfiels 3 3 4 4 2" xfId="2610" xr:uid="{14CD059C-BF62-436F-8732-C73D5E8FFB3F}"/>
    <cellStyle name="5x indented GHG Textfiels 3 3 4 4 2 2" xfId="3698" xr:uid="{83AA0468-E27D-4F5F-8400-C60C2E48C46F}"/>
    <cellStyle name="5x indented GHG Textfiels 3 3 4 4 2 3" xfId="10360" xr:uid="{9D421AAA-5A77-49C0-86B5-746D6F07C738}"/>
    <cellStyle name="5x indented GHG Textfiels 3 3 4 4 2 4" xfId="13242" xr:uid="{73E037C8-AC10-49DD-A645-5007D8943853}"/>
    <cellStyle name="5x indented GHG Textfiels 3 3 4 4 3" xfId="5459" xr:uid="{202C0D44-E6BF-45B5-9C77-250C6A712B50}"/>
    <cellStyle name="5x indented GHG Textfiels 3 3 4 4 4" xfId="8897" xr:uid="{4E7C6B11-7946-464E-9403-1885D79A10C9}"/>
    <cellStyle name="5x indented GHG Textfiels 3 3 4 4 5" xfId="11819" xr:uid="{21283575-0E99-4519-9D13-2BF0ADF3D77F}"/>
    <cellStyle name="5x indented GHG Textfiels 3 3 4 5" xfId="2075" xr:uid="{674684F6-6F04-4E12-A765-8FF4E9474637}"/>
    <cellStyle name="5x indented GHG Textfiels 3 3 4 5 2" xfId="5268" xr:uid="{EAE8803E-D2C8-4578-8319-3066611B4CD8}"/>
    <cellStyle name="5x indented GHG Textfiels 3 3 4 5 3" xfId="9934" xr:uid="{D928C684-5110-40C2-9894-5B45AD5A9627}"/>
    <cellStyle name="5x indented GHG Textfiels 3 3 4 5 4" xfId="12856" xr:uid="{388FE953-71C0-42A8-9018-95536F40A878}"/>
    <cellStyle name="5x indented GHG Textfiels 3 3 4 6" xfId="5037" xr:uid="{77870839-4ABC-4565-AEA2-192E917E8F61}"/>
    <cellStyle name="5x indented GHG Textfiels 3 3 4 7" xfId="5210" xr:uid="{7F91BF42-7CF1-4F6F-8C3D-AA961C6909BF}"/>
    <cellStyle name="5x indented GHG Textfiels 3 3 4 8" xfId="4390" xr:uid="{E3F1FE18-A9A0-4710-98BE-7D6A9765F1A8}"/>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6 2 2" xfId="3882" xr:uid="{BD9924D2-652B-46FC-848A-7627FEBF0C40}"/>
    <cellStyle name="5x indented GHG Textfiels 3 3 6 2 3" xfId="10485" xr:uid="{010FA46D-EC8C-448C-BA8A-CEF3EEAB6348}"/>
    <cellStyle name="5x indented GHG Textfiels 3 3 6 2 4" xfId="13367" xr:uid="{ABC4DC37-7B39-43DE-A097-6FF0601551C5}"/>
    <cellStyle name="5x indented GHG Textfiels 3 3 6 3" xfId="6664" xr:uid="{57D08E0B-2CAC-427F-8770-37B7DF4C60F0}"/>
    <cellStyle name="5x indented GHG Textfiels 3 3 6 4" xfId="9025" xr:uid="{A76DB1AC-ECA3-4AE8-A515-0947D143D3B6}"/>
    <cellStyle name="5x indented GHG Textfiels 3 3 6 5" xfId="11947" xr:uid="{50401568-C52E-4D13-9957-BC3CB90BDC71}"/>
    <cellStyle name="5x indented GHG Textfiels 3 3 7" xfId="947" xr:uid="{9E7ED601-8FAB-4AA6-8E12-5292282FEBE2}"/>
    <cellStyle name="5x indented GHG Textfiels 3 3 7 2" xfId="2526" xr:uid="{BC9D96C9-87AA-41FA-90FF-C0ACE619EE90}"/>
    <cellStyle name="5x indented GHG Textfiels 3 3 7 2 2" xfId="5529" xr:uid="{79C06E47-976C-4348-8350-256654EF6BFF}"/>
    <cellStyle name="5x indented GHG Textfiels 3 3 7 2 3" xfId="10276" xr:uid="{BA9770B1-C053-4A9A-BA30-9618CCC5F052}"/>
    <cellStyle name="5x indented GHG Textfiels 3 3 7 2 4" xfId="13158" xr:uid="{FACFD855-A768-46BD-B69D-3C59966DC875}"/>
    <cellStyle name="5x indented GHG Textfiels 3 3 7 3" xfId="4091" xr:uid="{14134BDE-7B09-4906-8B36-4EE7FB44664A}"/>
    <cellStyle name="5x indented GHG Textfiels 3 3 7 4" xfId="8806" xr:uid="{B89438FB-753D-427A-A4EF-629D0FD9A451}"/>
    <cellStyle name="5x indented GHG Textfiels 3 3 7 5" xfId="11728" xr:uid="{CE1B0F76-AFEB-4C14-B1DF-DBD1852B59F8}"/>
    <cellStyle name="5x indented GHG Textfiels 3 3 8" xfId="982" xr:uid="{A42A23B7-EA20-4664-83E3-D515625F549C}"/>
    <cellStyle name="5x indented GHG Textfiels 3 3 8 2" xfId="4367" xr:uid="{2B0E4549-F4B4-4313-BF9E-F61B333217E7}"/>
    <cellStyle name="5x indented GHG Textfiels 3 3 8 3" xfId="8841" xr:uid="{541D743B-AF0C-4FFB-BDF1-250740F0331A}"/>
    <cellStyle name="5x indented GHG Textfiels 3 3 8 4" xfId="11763" xr:uid="{6F2643ED-6BFE-4F12-A129-4589E3A78222}"/>
    <cellStyle name="5x indented GHG Textfiels 3 3 9" xfId="3519" xr:uid="{5C72E8FE-B8DD-47D2-AC5A-CE35CDCA33EF}"/>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557" hidden="1" xr:uid="{3C2F7B04-F6BD-47CB-8BE3-5A9356C048EA}"/>
    <cellStyle name="60 % - Akzent1" xfId="4409" hidden="1" xr:uid="{616C2399-0636-4885-A07A-84D608E1459D}"/>
    <cellStyle name="60 % - Akzent1" xfId="4669" hidden="1" xr:uid="{5783E2D3-E35B-4C92-80FB-F17CEE33232E}"/>
    <cellStyle name="60 % - Akzent1" xfId="4703" hidden="1" xr:uid="{416837B6-C402-4BBB-B4A7-EE6B2F81368F}"/>
    <cellStyle name="60 % - Akzent1" xfId="5172" hidden="1" xr:uid="{B0751F32-335C-43FE-9267-488FDE497BBA}"/>
    <cellStyle name="60 % - Akzent1" xfId="5215" hidden="1" xr:uid="{FAF7C36F-18A4-48D2-9F32-0CE8AE9E4097}"/>
    <cellStyle name="60 % - Akzent1" xfId="5117" hidden="1" xr:uid="{26BBC8F3-3195-4318-A02D-3BEACC83E466}"/>
    <cellStyle name="60 % - Akzent1" xfId="5341" hidden="1" xr:uid="{279E8897-C31B-412C-911E-908BBE1A2169}"/>
    <cellStyle name="60 % - Akzent1" xfId="5750" hidden="1" xr:uid="{B70027D8-D14A-41CC-899A-94BFBB60308D}"/>
    <cellStyle name="60 % - Akzent1" xfId="5945" hidden="1" xr:uid="{BB611AA4-2CAD-4C37-82F3-2CFE826D88CF}"/>
    <cellStyle name="60 % - Akzent1" xfId="6197" hidden="1" xr:uid="{BFB4F567-9DBD-439C-9F54-0899399937D7}"/>
    <cellStyle name="60 % - Akzent1" xfId="6229" hidden="1" xr:uid="{DFC1C0DD-8CA9-47FC-A117-2BCA7F1E93B1}"/>
    <cellStyle name="60 % - Akzent1" xfId="6695" hidden="1" xr:uid="{FBA72533-AA68-4BB6-A4B6-2019B65CCA06}"/>
    <cellStyle name="60 % - Akzent1" xfId="6733" hidden="1" xr:uid="{90A472AC-0F20-4C27-8B2C-608E3ED5DA2F}"/>
    <cellStyle name="60 % - Akzent1" xfId="6641" hidden="1" xr:uid="{CD49157E-EBD4-4AE0-8B0D-E138E2CC4B38}"/>
    <cellStyle name="60 % - Akzent1" xfId="6849" hidden="1" xr:uid="{D7DB72CF-DB02-4EBF-8453-72D46280648D}"/>
    <cellStyle name="60 % - Akzent1" xfId="6885" hidden="1" xr:uid="{1C47AF96-F54C-411D-B9FF-A8D7E3AAA9A6}"/>
    <cellStyle name="60 % - Akzent1" xfId="7045" hidden="1" xr:uid="{6095D9E5-1D21-4C07-BF04-7772F99A41E1}"/>
    <cellStyle name="60 % - Akzent1" xfId="7102" hidden="1" xr:uid="{8761E873-3B1E-4BDD-9CC6-E64C41812DC8}"/>
    <cellStyle name="60 % - Akzent1" xfId="7109" hidden="1" xr:uid="{18B01204-6B1A-49A0-9E6D-96FBA40A27AF}"/>
    <cellStyle name="60 % - Akzent1" xfId="7139" hidden="1" xr:uid="{F3BAD4B9-2ED3-4DBB-B89D-3B60F697B134}"/>
    <cellStyle name="60 % - Akzent1" xfId="7149" hidden="1" xr:uid="{4524E207-5A11-46BB-9668-CD267C644B8A}"/>
    <cellStyle name="60 % - Akzent1" xfId="7124" hidden="1" xr:uid="{50B2CD45-BAD7-433D-8E40-C971FED7F05A}"/>
    <cellStyle name="60 % - Akzent1" xfId="7173" hidden="1" xr:uid="{575B4906-2D63-4E94-8F76-474E43BACB1C}"/>
    <cellStyle name="60 % - Akzent1" xfId="7209" hidden="1" xr:uid="{8BA6B947-E3EE-46C0-9F74-C3F8FB3EDF67}"/>
    <cellStyle name="60 % - Akzent1" xfId="7369" hidden="1" xr:uid="{3AD51F8E-7506-4DF0-8948-9292E25FA033}"/>
    <cellStyle name="60 % - Akzent1" xfId="7426" hidden="1" xr:uid="{8B191B9E-BF45-43F1-9F1B-6B54FD19DA95}"/>
    <cellStyle name="60 % - Akzent1" xfId="7433" hidden="1" xr:uid="{D54B0F20-108F-48C5-9F6F-B1009A8EA8DB}"/>
    <cellStyle name="60 % - Akzent1" xfId="7463" hidden="1" xr:uid="{81F51433-666B-4121-8101-36034F868899}"/>
    <cellStyle name="60 % - Akzent1" xfId="7473" hidden="1" xr:uid="{0D526817-D9D6-4713-8CC5-8523771E1BC7}"/>
    <cellStyle name="60 % - Akzent1" xfId="7448" hidden="1" xr:uid="{83EED348-3242-412E-B218-A22E1DBF1D19}"/>
    <cellStyle name="60 % - Akzent1" xfId="7497" hidden="1" xr:uid="{9A79E2CA-B9F5-480B-BA45-61BB4B1707E5}"/>
    <cellStyle name="60 % - Akzent1" xfId="6148" hidden="1" xr:uid="{58B05DD0-733A-47EF-8E87-6496420F004E}"/>
    <cellStyle name="60 % - Akzent1" xfId="5513" hidden="1" xr:uid="{60D6AC3A-502F-4405-8566-F698E1037876}"/>
    <cellStyle name="60 % - Akzent1" xfId="6449" hidden="1" xr:uid="{A90BEFB2-A951-400D-B0A2-D6845D069F67}"/>
    <cellStyle name="60 % - Akzent1" xfId="6717" hidden="1" xr:uid="{2459A02B-5256-4419-9D6C-B92A7793DA71}"/>
    <cellStyle name="60 % - Akzent1" xfId="4649" hidden="1" xr:uid="{860C8F2E-50C6-413F-AEE0-DA350614A7D7}"/>
    <cellStyle name="60 % - Akzent1" xfId="4355" hidden="1" xr:uid="{35AC7370-CB81-42DF-835C-AAE79E78328E}"/>
    <cellStyle name="60 % - Akzent1" xfId="6272" hidden="1" xr:uid="{16AE757D-3931-440D-B2F3-4163B7AA5B0C}"/>
    <cellStyle name="60 % - Akzent1" xfId="5474" hidden="1" xr:uid="{116A0878-E106-4612-942F-6BA9C63002CB}"/>
    <cellStyle name="60 % - Akzent1" xfId="6430" hidden="1" xr:uid="{0AF02084-6CBC-4483-ADEB-74044ECB37BB}"/>
    <cellStyle name="60 % - Akzent1" xfId="6685" hidden="1" xr:uid="{387F7D8C-EFA3-4108-BA02-EE942EFCFD9A}"/>
    <cellStyle name="60 % - Akzent1" xfId="4733" hidden="1" xr:uid="{2DCABA1B-D762-4A9F-A162-785352A78ABE}"/>
    <cellStyle name="60 % - Akzent1" xfId="3747" hidden="1" xr:uid="{6A68DAE3-76E0-40F4-9ABA-64D2F23350BE}"/>
    <cellStyle name="60 % - Akzent1" xfId="7995" hidden="1" xr:uid="{DEE51D24-01FE-45AD-9A6D-BE82DF0DDA1D}"/>
    <cellStyle name="60 % - Akzent1" xfId="8033" hidden="1" xr:uid="{B824A071-5F65-4288-A34E-A98FCC015928}"/>
    <cellStyle name="60 % - Akzent1" xfId="7939" hidden="1" xr:uid="{4104ED88-48A9-459C-B8D6-1BCDB226D6C0}"/>
    <cellStyle name="60 % - Akzent1" xfId="8149" hidden="1" xr:uid="{6796D626-E9E7-4A6E-B1A0-F7D61CE097E9}"/>
    <cellStyle name="60 % - Akzent1" xfId="8185" hidden="1" xr:uid="{FD161FCB-F4C9-45B6-8C92-091CA66870E7}"/>
    <cellStyle name="60 % - Akzent1" xfId="8311" hidden="1" xr:uid="{F82534CD-C67D-428D-908E-A84E03D106B6}"/>
    <cellStyle name="60 % - Akzent1" xfId="8368" hidden="1" xr:uid="{674E5D5E-5DBD-4748-8612-957B621E0072}"/>
    <cellStyle name="60 % - Akzent1" xfId="8375" hidden="1" xr:uid="{EEA33D33-2909-4639-B9A4-EC2DC34F966D}"/>
    <cellStyle name="60 % - Akzent1" xfId="8405" hidden="1" xr:uid="{88FB1BE7-1523-44B2-A495-CA67C4D41BBC}"/>
    <cellStyle name="60 % - Akzent1" xfId="8415" hidden="1" xr:uid="{7063D7FF-378C-4996-8A52-1C3F7D81DFFD}"/>
    <cellStyle name="60 % - Akzent1" xfId="8390" hidden="1" xr:uid="{7F5F7231-BE61-46F9-8613-379C302EDEE5}"/>
    <cellStyle name="60 % - Akzent1" xfId="8439" hidden="1" xr:uid="{AA9D4524-DC26-407F-BA70-1103FD734297}"/>
    <cellStyle name="60 % - Akzent1" xfId="8475" hidden="1" xr:uid="{774A8BE5-E906-46BB-8BA4-7B61F625B397}"/>
    <cellStyle name="60 % - Akzent1" xfId="8600" hidden="1" xr:uid="{C69A014D-1065-4984-A792-D0CC11018C2A}"/>
    <cellStyle name="60 % - Akzent1" xfId="8657" hidden="1" xr:uid="{909A00E9-38D8-4D90-9253-093350080896}"/>
    <cellStyle name="60 % - Akzent1" xfId="8664" hidden="1" xr:uid="{3C225F36-DC2C-4977-B2BE-C2F587A21E0C}"/>
    <cellStyle name="60 % - Akzent1" xfId="8694" hidden="1" xr:uid="{D711578C-F24E-4E32-8F74-72413D8AC5D5}"/>
    <cellStyle name="60 % - Akzent1" xfId="8704" hidden="1" xr:uid="{281E0117-854D-4489-A1AC-CA57B6E9F5DC}"/>
    <cellStyle name="60 % - Akzent1" xfId="8679" hidden="1" xr:uid="{06CEDCF7-2FC6-4CF7-B1C8-DEFFD12B75C9}"/>
    <cellStyle name="60 % - Akzent1" xfId="8728" hidden="1" xr:uid="{939C2D35-DDE8-461B-8346-04DE52C435C2}"/>
    <cellStyle name="60 % - Akzent1" xfId="5218" hidden="1" xr:uid="{52EB5398-E1C6-4CAA-80C6-FB91BC4F8345}"/>
    <cellStyle name="60 % - Akzent1" xfId="8813" hidden="1" xr:uid="{B5AEB501-145B-4BE1-81AD-7221D881E692}"/>
    <cellStyle name="60 % - Akzent1" xfId="9079" hidden="1" xr:uid="{56DD79F5-87C0-46A3-85A5-86482A49E703}"/>
    <cellStyle name="60 % - Akzent1" xfId="9114" hidden="1" xr:uid="{66BA9418-EF92-47B5-90D3-99165C4BACAE}"/>
    <cellStyle name="60 % - Akzent1" xfId="9601" hidden="1" xr:uid="{10A54DB2-569A-4530-ACE8-073598098B08}"/>
    <cellStyle name="60 % - Akzent1" xfId="9644" hidden="1" xr:uid="{D73A0B18-1869-437F-9994-0CB7163C73BE}"/>
    <cellStyle name="60 % - Akzent1" xfId="9542" hidden="1" xr:uid="{5C2DE693-E7B7-4145-B310-38B7783E2B0E}"/>
    <cellStyle name="60 % - Akzent1" xfId="9772" hidden="1" xr:uid="{DFA5BD28-F9C8-49AB-BF0A-1FCAC99218A8}"/>
    <cellStyle name="60 % - Akzent1" xfId="10195" hidden="1" xr:uid="{C40B3BEC-771A-4CBE-BA06-1B77C9DDA21E}"/>
    <cellStyle name="60 % - Akzent1" xfId="10283" hidden="1" xr:uid="{4B5DF2E5-2E3D-490B-8B31-7A430C9F81D8}"/>
    <cellStyle name="60 % - Akzent1" xfId="10538" hidden="1" xr:uid="{64219BA9-D37A-4692-A4EB-CF3082DE97E3}"/>
    <cellStyle name="60 % - Akzent1" xfId="10571" hidden="1" xr:uid="{3E82B96A-63F1-450F-B544-BE81BA556197}"/>
    <cellStyle name="60 % - Akzent1" xfId="11051" hidden="1" xr:uid="{2017E182-E5CA-4F03-89F7-33504B7BCD87}"/>
    <cellStyle name="60 % - Akzent1" xfId="11089" hidden="1" xr:uid="{F66BDC77-2CF3-437E-85A3-3AAD433593B5}"/>
    <cellStyle name="60 % - Akzent1" xfId="10995" hidden="1" xr:uid="{E11B18EF-570F-450F-BF0B-87DE9DC299A8}"/>
    <cellStyle name="60 % - Akzent1" xfId="11205" hidden="1" xr:uid="{0316BA12-1548-4241-A042-984EF702A49B}"/>
    <cellStyle name="60 % - Akzent1" xfId="11239" hidden="1" xr:uid="{81B20E91-F5E6-4352-98C8-C4312D9E3F17}"/>
    <cellStyle name="60 % - Akzent1" xfId="11301" hidden="1" xr:uid="{9B6197C8-DFF6-408F-9FF0-B6C762662107}"/>
    <cellStyle name="60 % - Akzent1" xfId="11358" hidden="1" xr:uid="{458111CE-AC03-4223-87A5-8445B34B7B61}"/>
    <cellStyle name="60 % - Akzent1" xfId="11365" hidden="1" xr:uid="{13A143AA-336C-489E-9564-C123F654818E}"/>
    <cellStyle name="60 % - Akzent1" xfId="11395" hidden="1" xr:uid="{D4D89EDA-24C1-4587-9140-AC13F214B01E}"/>
    <cellStyle name="60 % - Akzent1" xfId="11405" hidden="1" xr:uid="{CFC49ABC-AC0B-4D49-95BA-3802128FE3E1}"/>
    <cellStyle name="60 % - Akzent1" xfId="11380" hidden="1" xr:uid="{0DE52CCD-1D15-47BA-81BE-64FA5959C036}"/>
    <cellStyle name="60 % - Akzent1" xfId="11429" hidden="1" xr:uid="{78F10898-B393-4530-B86F-3470A36D9E6D}"/>
    <cellStyle name="60 % - Akzent1" xfId="11463" hidden="1" xr:uid="{582BE8CE-DF1A-4FAD-B612-DE5452EAD52F}"/>
    <cellStyle name="60 % - Akzent1" xfId="11524" hidden="1" xr:uid="{430D0AF4-868C-473F-9B77-D69AB1EB64B1}"/>
    <cellStyle name="60 % - Akzent1" xfId="11581" hidden="1" xr:uid="{F4F86A76-EDBA-4E47-B225-383D9E02A13C}"/>
    <cellStyle name="60 % - Akzent1" xfId="11588" hidden="1" xr:uid="{B8A81E64-5603-47BD-BEAE-F39D455C01AF}"/>
    <cellStyle name="60 % - Akzent1" xfId="11618" hidden="1" xr:uid="{488A166C-D946-4E3C-9E95-DD2C2E9DEF73}"/>
    <cellStyle name="60 % - Akzent1" xfId="11628" hidden="1" xr:uid="{E79C2990-8A39-4032-88D9-197A01C28DBB}"/>
    <cellStyle name="60 % - Akzent1" xfId="11603" hidden="1" xr:uid="{BE66C1F8-420B-4B3E-911C-580D1A87E393}"/>
    <cellStyle name="60 % - Akzent1" xfId="11652" hidden="1" xr:uid="{ABDC34A6-9FB9-4BAC-9F56-BE512600A99A}"/>
    <cellStyle name="60 % - Akzent1" xfId="10235" hidden="1" xr:uid="{BFDD227E-C43F-40CD-8851-F85ECC29917C}"/>
    <cellStyle name="60 % - Akzent1" xfId="11735" hidden="1" xr:uid="{136686C5-48D6-4F29-AD36-DEA39725DD3A}"/>
    <cellStyle name="60 % - Akzent1" xfId="12001" hidden="1" xr:uid="{D35952F0-2B49-4DD0-9000-E0CC7FC8555D}"/>
    <cellStyle name="60 % - Akzent1" xfId="12036" hidden="1" xr:uid="{DEE052A1-C409-4211-954B-E0CE91F313A4}"/>
    <cellStyle name="60 % - Akzent1" xfId="12523" hidden="1" xr:uid="{5BCFA243-1C6C-4373-A06F-6E8122F56A80}"/>
    <cellStyle name="60 % - Akzent1" xfId="12566" hidden="1" xr:uid="{C44D7EE4-BE74-4AD2-9D7A-9FD0CA2B66F6}"/>
    <cellStyle name="60 % - Akzent1" xfId="12464" hidden="1" xr:uid="{D8DC5019-50AE-47DF-9309-E2BA1D4326CD}"/>
    <cellStyle name="60 % - Akzent1" xfId="12694" hidden="1" xr:uid="{DA0C4127-5DD4-483C-9880-59290852ED57}"/>
    <cellStyle name="60 % - Akzent1" xfId="13113" hidden="1" xr:uid="{0C4E4B51-3754-468A-BCD6-B68C38837366}"/>
    <cellStyle name="60 % - Akzent1" xfId="13165" hidden="1" xr:uid="{E1973A1A-48F6-4AD8-A2FD-1BB918AA47AF}"/>
    <cellStyle name="60 % - Akzent1" xfId="13420" hidden="1" xr:uid="{892BA8C3-2365-4791-AED2-31934EAB2337}"/>
    <cellStyle name="60 % - Akzent1" xfId="13453" hidden="1" xr:uid="{20B2D566-4C97-4A8B-BF9F-B34AD9D291A8}"/>
    <cellStyle name="60 % - Akzent1" xfId="13933" hidden="1" xr:uid="{2E23518D-2800-42DF-A5B9-4363065C0F68}"/>
    <cellStyle name="60 % - Akzent1" xfId="13971" hidden="1" xr:uid="{809F89F4-556D-4E7D-8785-A5C0249F15F9}"/>
    <cellStyle name="60 % - Akzent1" xfId="13877" hidden="1" xr:uid="{C8B27231-D976-47E7-B48A-CB0812F239CC}"/>
    <cellStyle name="60 % - Akzent1" xfId="14087" hidden="1" xr:uid="{4CA81F3F-14A2-470C-82B6-94E648A937BE}"/>
    <cellStyle name="60 % - Akzent1" xfId="14119" hidden="1" xr:uid="{1FAECBF1-6A72-4595-A9C5-C9B6D0B6C491}"/>
    <cellStyle name="60 % - Akzent1" xfId="14143" hidden="1" xr:uid="{DA52A7A7-06A3-4A1B-9464-C3A7FBF5D7FE}"/>
    <cellStyle name="60 % - Akzent1" xfId="14200" hidden="1" xr:uid="{2DCD25CF-2DE5-4BAF-838A-5FDEA2ABC72A}"/>
    <cellStyle name="60 % - Akzent1" xfId="14207" hidden="1" xr:uid="{F66E3D65-D3A5-4F37-93A1-66D660BA1A01}"/>
    <cellStyle name="60 % - Akzent1" xfId="14237" hidden="1" xr:uid="{7E42CB54-15C0-4617-A935-9C0008C3AF3B}"/>
    <cellStyle name="60 % - Akzent1" xfId="14247" hidden="1" xr:uid="{DBE2CB17-BA09-41B9-9FC3-790BB191F0DA}"/>
    <cellStyle name="60 % - Akzent1" xfId="14222" hidden="1" xr:uid="{C505C271-6314-4C38-A1A4-DDC9316EFFFB}"/>
    <cellStyle name="60 % - Akzent1" xfId="14271" hidden="1" xr:uid="{7D4F3600-9689-4108-B927-96356EEC45D4}"/>
    <cellStyle name="60 % - Akzent1" xfId="14303" hidden="1" xr:uid="{EFFDAF19-E222-4ED3-BA34-678E6272F6A8}"/>
    <cellStyle name="60 % - Akzent1" xfId="14327" hidden="1" xr:uid="{CC499837-FA73-496A-B096-E547C1750BA4}"/>
    <cellStyle name="60 % - Akzent1" xfId="14384" hidden="1" xr:uid="{8719AD66-B142-4890-A5AD-9201F6AE6AFB}"/>
    <cellStyle name="60 % - Akzent1" xfId="14391" hidden="1" xr:uid="{FD863C3A-0B56-40AD-8E70-8A0DA0089CFA}"/>
    <cellStyle name="60 % - Akzent1" xfId="14421" hidden="1" xr:uid="{C2EE5632-99DB-4ABC-9F2C-40CDCE0E8415}"/>
    <cellStyle name="60 % - Akzent1" xfId="14431" hidden="1" xr:uid="{DAFFB2D7-2923-4910-B24B-EF9B4264BF4A}"/>
    <cellStyle name="60 % - Akzent1" xfId="14406" hidden="1" xr:uid="{86112046-6CA5-4D56-BD8C-356CDFD7122E}"/>
    <cellStyle name="60 % - Akzent1" xfId="14455" hidden="1" xr:uid="{4345B81A-C655-4C16-B2D4-8EB8F61D39CD}"/>
    <cellStyle name="60 % - Akzent1" xfId="14491" hidden="1" xr:uid="{DD020128-246D-46A4-94C8-48E44D4B29D3}"/>
    <cellStyle name="60 % - Akzent1" xfId="14651" hidden="1" xr:uid="{BE2B9890-F2F7-4CED-9FF7-271423F2D506}"/>
    <cellStyle name="60 % - Akzent1" xfId="14708" hidden="1" xr:uid="{442A384C-2E0C-4F7E-AA86-4567E704A022}"/>
    <cellStyle name="60 % - Akzent1" xfId="14715" hidden="1" xr:uid="{855EB26E-BA5A-4D0F-87A8-DEDD0E2CEEC9}"/>
    <cellStyle name="60 % - Akzent1" xfId="14745" hidden="1" xr:uid="{A517485A-97D6-4D1C-A7A3-F4B191C17476}"/>
    <cellStyle name="60 % - Akzent1" xfId="14755" hidden="1" xr:uid="{3C1BD190-9487-4963-BB55-0C909AD3ED33}"/>
    <cellStyle name="60 % - Akzent1" xfId="14730" hidden="1" xr:uid="{7261F600-C0CE-4703-A3F0-932018753CE6}"/>
    <cellStyle name="60 % - Akzent1" xfId="14779" hidden="1" xr:uid="{D6B28A4A-3106-4133-A087-FD08D61B371B}"/>
    <cellStyle name="60 % - Akzent1" xfId="14815" hidden="1" xr:uid="{41AB2F05-6AA8-4B4F-9ABD-8467616D3355}"/>
    <cellStyle name="60 % - Akzent1" xfId="14975" hidden="1" xr:uid="{D3CD9E77-C126-40E3-9D2F-F8686A767238}"/>
    <cellStyle name="60 % - Akzent1" xfId="15032" hidden="1" xr:uid="{6EC8685D-6B04-41FD-8179-A498AF8B2F9F}"/>
    <cellStyle name="60 % - Akzent1" xfId="15039" hidden="1" xr:uid="{8135BBB9-DDA3-4CAB-82DE-F28C74CA05AC}"/>
    <cellStyle name="60 % - Akzent1" xfId="15069" hidden="1" xr:uid="{C85E7368-640A-41C6-92C4-C9DCAC12AB10}"/>
    <cellStyle name="60 % - Akzent1" xfId="15079" hidden="1" xr:uid="{64A902BB-51D1-4033-B2F3-3563EDDA9474}"/>
    <cellStyle name="60 % - Akzent1" xfId="15054" hidden="1" xr:uid="{7F5C32E8-52C6-4B44-829D-D6EC92877F6C}"/>
    <cellStyle name="60 % - Akzent1" xfId="15103" hidden="1" xr:uid="{DCF6A937-F5F2-4272-99BD-6CF7DF37958E}"/>
    <cellStyle name="60 % - Akzent1" xfId="15139" hidden="1" xr:uid="{4AA048F4-7DEA-42DC-8767-BF233BDEAE29}"/>
    <cellStyle name="60 % - Akzent1" xfId="15299" hidden="1" xr:uid="{BD72BFB2-2DCB-4FEA-9349-E8CAA2BC7A70}"/>
    <cellStyle name="60 % - Akzent1" xfId="15356" hidden="1" xr:uid="{05C11DFD-327F-485F-87F0-455CB7BCFC46}"/>
    <cellStyle name="60 % - Akzent1" xfId="15363" hidden="1" xr:uid="{680847BB-49CA-4E5B-BD0B-E0C779781F06}"/>
    <cellStyle name="60 % - Akzent1" xfId="15393" hidden="1" xr:uid="{A7F04058-25DD-4422-9BDA-38DBCE9E19F5}"/>
    <cellStyle name="60 % - Akzent1" xfId="15403" hidden="1" xr:uid="{203FE641-826C-4DB2-A976-6BB4E12EBEB0}"/>
    <cellStyle name="60 % - Akzent1" xfId="15378" hidden="1" xr:uid="{411E8EEA-75CB-46D1-9FFC-C98B062F1DD6}"/>
    <cellStyle name="60 % - Akzent1" xfId="15427" hidden="1" xr:uid="{42AF2403-2FDF-467E-9FFB-733E293ACA6A}"/>
    <cellStyle name="60 % - Akzent1" xfId="15463" hidden="1" xr:uid="{4A736327-6C56-487C-9808-2ABEE6D341A0}"/>
    <cellStyle name="60 % - Akzent1" xfId="15623" hidden="1" xr:uid="{25287C82-931F-47C4-A3FD-30DCE9899C02}"/>
    <cellStyle name="60 % - Akzent1" xfId="15680" hidden="1" xr:uid="{D2E9218D-A322-4CFE-9CA7-89AA606CB683}"/>
    <cellStyle name="60 % - Akzent1" xfId="15687" hidden="1" xr:uid="{0BA0A2E6-91A9-4324-AF7C-67CCBD77947A}"/>
    <cellStyle name="60 % - Akzent1" xfId="15717" hidden="1" xr:uid="{9D6574F2-10A6-45B2-B1E3-8957E211F592}"/>
    <cellStyle name="60 % - Akzent1" xfId="15727" hidden="1" xr:uid="{DC37592B-A622-4123-AA7A-216E8307C59F}"/>
    <cellStyle name="60 % - Akzent1" xfId="15702" hidden="1" xr:uid="{A526DBA5-56D0-4F18-A2FF-5B951CD070A9}"/>
    <cellStyle name="60 % - Akzent1" xfId="15751" hidden="1" xr:uid="{20AC2608-DE77-47C4-9437-03E4C4571E8C}"/>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561" hidden="1" xr:uid="{456D57E0-530C-48A5-B16F-3FD97870F8D0}"/>
    <cellStyle name="60 % - Akzent2" xfId="4412" hidden="1" xr:uid="{BEB2D929-4653-4E2A-90CC-44249BD92DB7}"/>
    <cellStyle name="60 % - Akzent2" xfId="4614" hidden="1" xr:uid="{976E9D29-653B-4C82-BD55-916EEE43541A}"/>
    <cellStyle name="60 % - Akzent2" xfId="5180" hidden="1" xr:uid="{8D52083C-E6F2-480A-AB36-E66C457977BA}"/>
    <cellStyle name="60 % - Akzent2" xfId="5156" hidden="1" xr:uid="{E0F579AB-CDA9-4840-9952-A42C02BCBA04}"/>
    <cellStyle name="60 % - Akzent2" xfId="4685" hidden="1" xr:uid="{2176BCEB-677B-4028-93CC-A230A27DF27E}"/>
    <cellStyle name="60 % - Akzent2" xfId="4533" hidden="1" xr:uid="{8F482B38-C4DC-4A69-A377-618C52C85FA9}"/>
    <cellStyle name="60 % - Akzent2" xfId="5709" hidden="1" xr:uid="{25E8BF9C-01A1-476C-BD45-DB5528713397}"/>
    <cellStyle name="60 % - Akzent2" xfId="5753" hidden="1" xr:uid="{6159570D-64AD-4D07-A194-3358382FEEC9}"/>
    <cellStyle name="60 % - Akzent2" xfId="5948" hidden="1" xr:uid="{DE47C5B0-828D-44C8-BB85-9C88BB06B70B}"/>
    <cellStyle name="60 % - Akzent2" xfId="6142" hidden="1" xr:uid="{6BB6A7CC-CA6A-454A-9FD3-9882D83AFA33}"/>
    <cellStyle name="60 % - Akzent2" xfId="6703" hidden="1" xr:uid="{8FCBB4C2-D048-4164-8246-0D55E4850201}"/>
    <cellStyle name="60 % - Akzent2" xfId="6680" hidden="1" xr:uid="{ED09D451-E5EF-4B0D-BB35-B496ED9E6C20}"/>
    <cellStyle name="60 % - Akzent2" xfId="6212" hidden="1" xr:uid="{2B96CAF5-1849-4388-A6E1-3076783AC769}"/>
    <cellStyle name="60 % - Akzent2" xfId="6062" hidden="1" xr:uid="{1A7CC3A7-478B-40C8-8A16-FA8EE012C8D1}"/>
    <cellStyle name="60 % - Akzent2" xfId="6860" hidden="1" xr:uid="{4D27D71F-29F6-4461-87CD-2D870C2756F2}"/>
    <cellStyle name="60 % - Akzent2" xfId="6888" hidden="1" xr:uid="{BCE9B103-95BE-4691-8F7E-0F6D8B8171C1}"/>
    <cellStyle name="60 % - Akzent2" xfId="7048" hidden="1" xr:uid="{141C9DE7-814B-4497-A139-47052B6B5221}"/>
    <cellStyle name="60 % - Akzent2" xfId="7094" hidden="1" xr:uid="{04E73DDA-F6C8-4E67-BC6C-DA2DEE614665}"/>
    <cellStyle name="60 % - Akzent2" xfId="7141" hidden="1" xr:uid="{EE1C60C6-A218-4E01-86E8-475AD8E1BF14}"/>
    <cellStyle name="60 % - Akzent2" xfId="7134" hidden="1" xr:uid="{D06FBA84-6B75-42ED-9F98-514012D36477}"/>
    <cellStyle name="60 % - Akzent2" xfId="7104" hidden="1" xr:uid="{81A6D6B9-CB82-4AC9-82DB-C309BA279B5F}"/>
    <cellStyle name="60 % - Akzent2" xfId="7077" hidden="1" xr:uid="{0B6722BB-171F-457C-BACA-463AB74B868E}"/>
    <cellStyle name="60 % - Akzent2" xfId="7184" hidden="1" xr:uid="{E04F83A2-79A2-499E-8CFB-D6CE4262FDC0}"/>
    <cellStyle name="60 % - Akzent2" xfId="7212" hidden="1" xr:uid="{A749D687-7222-4E71-A47B-FE4CC44F98E0}"/>
    <cellStyle name="60 % - Akzent2" xfId="7372" hidden="1" xr:uid="{ADEA3976-4027-41FE-BF35-3DEAD421980B}"/>
    <cellStyle name="60 % - Akzent2" xfId="7418" hidden="1" xr:uid="{8BAD4259-E801-492F-9797-E109D59B159D}"/>
    <cellStyle name="60 % - Akzent2" xfId="7465" hidden="1" xr:uid="{A584B39F-9D15-4C5A-A7D9-31B12D39BE8E}"/>
    <cellStyle name="60 % - Akzent2" xfId="7458" hidden="1" xr:uid="{A6495CB3-266B-4E23-ACB4-34ED4909BCA6}"/>
    <cellStyle name="60 % - Akzent2" xfId="7428" hidden="1" xr:uid="{09B5125A-D2EA-4FE7-9B16-66A070BFA403}"/>
    <cellStyle name="60 % - Akzent2" xfId="7401" hidden="1" xr:uid="{59F1BE9F-C272-436D-80AB-C7E66EEA1202}"/>
    <cellStyle name="60 % - Akzent2" xfId="7508" hidden="1" xr:uid="{D1953319-15E6-4CB4-889F-A7C76FD6CB60}"/>
    <cellStyle name="60 % - Akzent2" xfId="4226" hidden="1" xr:uid="{93DB0025-B675-4874-8E84-A4355D85DBB4}"/>
    <cellStyle name="60 % - Akzent2" xfId="6409" hidden="1" xr:uid="{3BE006B4-3C65-4B7E-8F84-E3C748CA9625}"/>
    <cellStyle name="60 % - Akzent2" xfId="4177" hidden="1" xr:uid="{B81ED9AB-3196-4083-B3E5-63949DA47B99}"/>
    <cellStyle name="60 % - Akzent2" xfId="4202" hidden="1" xr:uid="{455A595D-DA96-4889-863E-68BEFDB050BB}"/>
    <cellStyle name="60 % - Akzent2" xfId="4050" hidden="1" xr:uid="{D0633125-5D30-4D99-A37C-1FC5324E8008}"/>
    <cellStyle name="60 % - Akzent2" xfId="5447" hidden="1" xr:uid="{2400C308-E38E-48E2-A2D0-3F6B1174E090}"/>
    <cellStyle name="60 % - Akzent2" xfId="4968" hidden="1" xr:uid="{1FEA0441-EDF3-470D-88D2-F3F3449D44F4}"/>
    <cellStyle name="60 % - Akzent2" xfId="6078" hidden="1" xr:uid="{BD75E94F-B5B5-4BDD-B971-B4D49C5ACA6E}"/>
    <cellStyle name="60 % - Akzent2" xfId="5363" hidden="1" xr:uid="{F20BE1D8-72E2-4ED5-BB90-A70012CE7716}"/>
    <cellStyle name="60 % - Akzent2" xfId="4732" hidden="1" xr:uid="{23B85F86-6434-4B2C-88F4-4BB869521A3D}"/>
    <cellStyle name="60 % - Akzent2" xfId="3883" hidden="1" xr:uid="{FC3D064D-D5B4-4425-B376-095D8DD493D2}"/>
    <cellStyle name="60 % - Akzent2" xfId="8003" hidden="1" xr:uid="{C1314560-C5CA-4C6A-B28A-E215E9322ADF}"/>
    <cellStyle name="60 % - Akzent2" xfId="7980" hidden="1" xr:uid="{383973ED-6C59-4798-BE23-4A401D3EE83C}"/>
    <cellStyle name="60 % - Akzent2" xfId="3708" hidden="1" xr:uid="{63930704-5259-49FE-BE1F-FDBA53E81162}"/>
    <cellStyle name="60 % - Akzent2" xfId="3763" hidden="1" xr:uid="{B01BDD31-B7C8-4CC9-A1D9-AB61A96EAA9A}"/>
    <cellStyle name="60 % - Akzent2" xfId="8160" hidden="1" xr:uid="{5F7879BD-0BCA-4FAF-BBDF-B5F790F352D5}"/>
    <cellStyle name="60 % - Akzent2" xfId="8188" hidden="1" xr:uid="{1D6E4642-F41D-4085-BAB1-5E7BFCE83CAD}"/>
    <cellStyle name="60 % - Akzent2" xfId="8314" hidden="1" xr:uid="{53166F09-ED90-4BAB-B0DD-3C352510E081}"/>
    <cellStyle name="60 % - Akzent2" xfId="8360" hidden="1" xr:uid="{A72FFA83-EBE9-46AE-AB08-454115A42BB7}"/>
    <cellStyle name="60 % - Akzent2" xfId="8407" hidden="1" xr:uid="{F2A221A2-6763-4A40-B57B-D21993913EF2}"/>
    <cellStyle name="60 % - Akzent2" xfId="8400" hidden="1" xr:uid="{7774504E-F071-413B-B5A4-048598B43DAC}"/>
    <cellStyle name="60 % - Akzent2" xfId="8370" hidden="1" xr:uid="{0C96D3FC-03B2-4783-8EDC-B020C55A7A91}"/>
    <cellStyle name="60 % - Akzent2" xfId="8343" hidden="1" xr:uid="{AEA1F5D1-6909-46A1-BFF2-028271C5930E}"/>
    <cellStyle name="60 % - Akzent2" xfId="8450" hidden="1" xr:uid="{C182615F-BA52-4CEF-B2D2-AE05C281CDEA}"/>
    <cellStyle name="60 % - Akzent2" xfId="8478" hidden="1" xr:uid="{41F5F500-D65B-43CA-B7CA-5B09E3126711}"/>
    <cellStyle name="60 % - Akzent2" xfId="8603" hidden="1" xr:uid="{E561F039-1CF1-4C31-A9AB-A80ECD673644}"/>
    <cellStyle name="60 % - Akzent2" xfId="8649" hidden="1" xr:uid="{3AAE67A3-C32E-40DA-B6D2-787FAA132601}"/>
    <cellStyle name="60 % - Akzent2" xfId="8696" hidden="1" xr:uid="{B2ED0D91-8E34-4B71-8EF7-A7A411CF0B0F}"/>
    <cellStyle name="60 % - Akzent2" xfId="8689" hidden="1" xr:uid="{CE62963F-7EF1-4926-864A-DCA7A1BDB845}"/>
    <cellStyle name="60 % - Akzent2" xfId="8659" hidden="1" xr:uid="{913970D1-FCF6-4B97-B125-52D25F807BDC}"/>
    <cellStyle name="60 % - Akzent2" xfId="8632" hidden="1" xr:uid="{1554447D-7447-4BDD-9E8D-BB0DB2F67968}"/>
    <cellStyle name="60 % - Akzent2" xfId="8739" hidden="1" xr:uid="{E196E81B-C7D6-4844-895E-E0F00DFFAAE3}"/>
    <cellStyle name="60 % - Akzent2" xfId="4565" hidden="1" xr:uid="{22D4AC21-6327-40EE-BBE8-95E961423AAB}"/>
    <cellStyle name="60 % - Akzent2" xfId="8816" hidden="1" xr:uid="{8BCC1D92-363A-4C70-B9E2-037F2FCC48C9}"/>
    <cellStyle name="60 % - Akzent2" xfId="9023" hidden="1" xr:uid="{1746817F-6FDD-4201-BA80-FB447EBC1B65}"/>
    <cellStyle name="60 % - Akzent2" xfId="9609" hidden="1" xr:uid="{DF339515-B1BB-4F6E-9B58-65D9583275E6}"/>
    <cellStyle name="60 % - Akzent2" xfId="9585" hidden="1" xr:uid="{276B9494-46CB-4A37-8640-12434549454E}"/>
    <cellStyle name="60 % - Akzent2" xfId="9095" hidden="1" xr:uid="{E2E9B2F1-6E34-42C0-B04A-9881B60CFC2F}"/>
    <cellStyle name="60 % - Akzent2" xfId="8941" hidden="1" xr:uid="{4E155C6E-8FEC-47FA-904A-ABC274802543}"/>
    <cellStyle name="60 % - Akzent2" xfId="10154" hidden="1" xr:uid="{CDC36776-5696-47FF-9DB4-A39E9C96BCAB}"/>
    <cellStyle name="60 % - Akzent2" xfId="10198" hidden="1" xr:uid="{456A256A-98D6-4F38-9C41-72153AF48549}"/>
    <cellStyle name="60 % - Akzent2" xfId="10286" hidden="1" xr:uid="{6294E768-1C46-443F-837A-9A0756D6500C}"/>
    <cellStyle name="60 % - Akzent2" xfId="10483" hidden="1" xr:uid="{F7DBC163-6600-4D1E-B69B-5294594FCF55}"/>
    <cellStyle name="60 % - Akzent2" xfId="11059" hidden="1" xr:uid="{DCB9B115-60C4-4434-8D6D-ADC65346DCA0}"/>
    <cellStyle name="60 % - Akzent2" xfId="11036" hidden="1" xr:uid="{39F30EF7-105F-40A1-996C-A94AF4C337E1}"/>
    <cellStyle name="60 % - Akzent2" xfId="10553" hidden="1" xr:uid="{BC8489A1-DCC7-4575-B223-494ABA7573D0}"/>
    <cellStyle name="60 % - Akzent2" xfId="10401" hidden="1" xr:uid="{CAB03B18-FD14-4C7B-BC19-D1AD645CC4BC}"/>
    <cellStyle name="60 % - Akzent2" xfId="11216" hidden="1" xr:uid="{EE57ABBE-6657-4EE0-B3FB-4C766B565FA1}"/>
    <cellStyle name="60 % - Akzent2" xfId="11242" hidden="1" xr:uid="{73E87DD2-16EA-447B-AF57-66049FCFCFD4}"/>
    <cellStyle name="60 % - Akzent2" xfId="11304" hidden="1" xr:uid="{86311B20-AF83-4C61-B044-B918A0FA48CB}"/>
    <cellStyle name="60 % - Akzent2" xfId="11350" hidden="1" xr:uid="{6FA2E2A0-D925-49AC-AFFF-259FCF3F779D}"/>
    <cellStyle name="60 % - Akzent2" xfId="11397" hidden="1" xr:uid="{B90D3D92-D8E1-4A80-A0BB-248DEAE239D3}"/>
    <cellStyle name="60 % - Akzent2" xfId="11390" hidden="1" xr:uid="{5468F374-6711-400C-919E-0E8F71566589}"/>
    <cellStyle name="60 % - Akzent2" xfId="11360" hidden="1" xr:uid="{905B0894-8DAF-4F3D-9DAE-47EEDEFF7EF7}"/>
    <cellStyle name="60 % - Akzent2" xfId="11333" hidden="1" xr:uid="{66A7F05C-5A47-4620-A00B-58E6F6D04428}"/>
    <cellStyle name="60 % - Akzent2" xfId="11440" hidden="1" xr:uid="{8A8EFE55-9DCA-4106-A8D7-212D9FF9B4F2}"/>
    <cellStyle name="60 % - Akzent2" xfId="11466" hidden="1" xr:uid="{3D1FE372-602C-4E43-9CFD-0EB9E1E44081}"/>
    <cellStyle name="60 % - Akzent2" xfId="11527" hidden="1" xr:uid="{8874B828-6252-45B7-A9AF-9A322516047F}"/>
    <cellStyle name="60 % - Akzent2" xfId="11573" hidden="1" xr:uid="{9A3C2818-9F31-4C70-8252-E516DC48737D}"/>
    <cellStyle name="60 % - Akzent2" xfId="11620" hidden="1" xr:uid="{3176F123-4898-4E99-82BE-E1FB9B71E89F}"/>
    <cellStyle name="60 % - Akzent2" xfId="11613" hidden="1" xr:uid="{8E37775F-7C83-4E86-930C-79CCF261D7B1}"/>
    <cellStyle name="60 % - Akzent2" xfId="11583" hidden="1" xr:uid="{9F8DDBFF-76A6-43E2-8563-66530FC0620E}"/>
    <cellStyle name="60 % - Akzent2" xfId="11556" hidden="1" xr:uid="{8213133C-303A-476E-A0DF-79269CF16899}"/>
    <cellStyle name="60 % - Akzent2" xfId="11663" hidden="1" xr:uid="{3AF24E66-2EBA-4EB1-8501-3D38EC96AFD1}"/>
    <cellStyle name="60 % - Akzent2" xfId="4058" hidden="1" xr:uid="{0541F7CF-B021-4385-A174-111DEA962570}"/>
    <cellStyle name="60 % - Akzent2" xfId="11738" hidden="1" xr:uid="{9962F7DE-CDE0-49F5-92BF-42DE186C6BB6}"/>
    <cellStyle name="60 % - Akzent2" xfId="11945" hidden="1" xr:uid="{B8F8963F-3EFE-47C9-AA77-5849CE18C2F8}"/>
    <cellStyle name="60 % - Akzent2" xfId="12531" hidden="1" xr:uid="{38B06EED-6388-4D6E-B679-84371461ADAF}"/>
    <cellStyle name="60 % - Akzent2" xfId="12507" hidden="1" xr:uid="{441B743A-268F-4872-89FF-9AAA755051D0}"/>
    <cellStyle name="60 % - Akzent2" xfId="12017" hidden="1" xr:uid="{732372EF-31E3-4A0A-867B-6768EB9132DB}"/>
    <cellStyle name="60 % - Akzent2" xfId="11863" hidden="1" xr:uid="{36A7EF90-54EC-4848-BF73-28668845BD45}"/>
    <cellStyle name="60 % - Akzent2" xfId="13076" hidden="1" xr:uid="{FD382258-1C2F-4CDB-8524-3E10A3FDCB55}"/>
    <cellStyle name="60 % - Akzent2" xfId="13116" hidden="1" xr:uid="{6EA3D322-1EBC-4346-8B42-2C01FB4B0944}"/>
    <cellStyle name="60 % - Akzent2" xfId="13168" hidden="1" xr:uid="{D35E786D-FFA1-43BB-A2BD-F578EACAB407}"/>
    <cellStyle name="60 % - Akzent2" xfId="13365" hidden="1" xr:uid="{4ECB137A-57D3-4BA4-8287-7947F5695BCF}"/>
    <cellStyle name="60 % - Akzent2" xfId="13941" hidden="1" xr:uid="{08EC54CB-36D6-4113-A608-9DD65F46ABED}"/>
    <cellStyle name="60 % - Akzent2" xfId="13918" hidden="1" xr:uid="{68517F78-1145-4BF2-A7A6-95711C91EB94}"/>
    <cellStyle name="60 % - Akzent2" xfId="13435" hidden="1" xr:uid="{F1F89CCC-A76A-44B2-83C6-198807D57D27}"/>
    <cellStyle name="60 % - Akzent2" xfId="13283" hidden="1" xr:uid="{29B19D59-E6C1-4790-B4CF-B5E883ACEFC4}"/>
    <cellStyle name="60 % - Akzent2" xfId="14098" hidden="1" xr:uid="{83EDEBBB-A28E-4E4C-A108-3A32975C33E8}"/>
    <cellStyle name="60 % - Akzent2" xfId="14122" hidden="1" xr:uid="{37BF6E9C-8CC7-4B3F-8F09-0FD0D1D2F981}"/>
    <cellStyle name="60 % - Akzent2" xfId="14146" hidden="1" xr:uid="{FA592D2F-CB83-42A1-AE7F-7182E0F2D053}"/>
    <cellStyle name="60 % - Akzent2" xfId="14192" hidden="1" xr:uid="{8960E404-4DB0-46A5-9E35-B77B4BF00794}"/>
    <cellStyle name="60 % - Akzent2" xfId="14239" hidden="1" xr:uid="{67291337-B437-4B11-BDA1-7AD91A50F667}"/>
    <cellStyle name="60 % - Akzent2" xfId="14232" hidden="1" xr:uid="{02251991-E745-4BA0-9CB3-0E1872DBC300}"/>
    <cellStyle name="60 % - Akzent2" xfId="14202" hidden="1" xr:uid="{7F369E62-6C4E-4F68-A0F1-B887E5B20617}"/>
    <cellStyle name="60 % - Akzent2" xfId="14175" hidden="1" xr:uid="{3F432B1F-F462-4380-9EB6-2AAD53968AB9}"/>
    <cellStyle name="60 % - Akzent2" xfId="14282" hidden="1" xr:uid="{76050744-3A93-4DD3-8609-6A77386E2731}"/>
    <cellStyle name="60 % - Akzent2" xfId="14306" hidden="1" xr:uid="{54CEA31E-B810-4CCF-9024-D1504B27D9FD}"/>
    <cellStyle name="60 % - Akzent2" xfId="14330" hidden="1" xr:uid="{A9A1A27A-B0CD-4852-8414-24E42DF9B515}"/>
    <cellStyle name="60 % - Akzent2" xfId="14376" hidden="1" xr:uid="{D9218E87-3CCD-4EC7-A1EF-B42A3638B8BB}"/>
    <cellStyle name="60 % - Akzent2" xfId="14423" hidden="1" xr:uid="{07D0548F-9737-4C27-A8F1-C281534A5F69}"/>
    <cellStyle name="60 % - Akzent2" xfId="14416" hidden="1" xr:uid="{4652E268-8213-401A-8953-10E43CFE91FB}"/>
    <cellStyle name="60 % - Akzent2" xfId="14386" hidden="1" xr:uid="{425B4E66-ACBC-4157-A1DB-25ED5D62A4BA}"/>
    <cellStyle name="60 % - Akzent2" xfId="14359" hidden="1" xr:uid="{1CF92E7B-EF38-4E21-9C51-AB8B926C4CE1}"/>
    <cellStyle name="60 % - Akzent2" xfId="14466" hidden="1" xr:uid="{C0011263-BA8F-4647-ADAB-0EFBC696A224}"/>
    <cellStyle name="60 % - Akzent2" xfId="14494" hidden="1" xr:uid="{96272DEE-023D-493C-9B3A-837DD4F2E811}"/>
    <cellStyle name="60 % - Akzent2" xfId="14654" hidden="1" xr:uid="{AA4B5AF7-EF73-4110-A0AA-139083073563}"/>
    <cellStyle name="60 % - Akzent2" xfId="14700" hidden="1" xr:uid="{E35FE01E-5BE1-42EA-8A83-9B78738C44A8}"/>
    <cellStyle name="60 % - Akzent2" xfId="14747" hidden="1" xr:uid="{5A22166C-4DC7-4541-A9C2-D7997630790F}"/>
    <cellStyle name="60 % - Akzent2" xfId="14740" hidden="1" xr:uid="{11607902-7DBA-420E-94B2-8791EA7256FF}"/>
    <cellStyle name="60 % - Akzent2" xfId="14710" hidden="1" xr:uid="{F8C866FC-EE61-46D3-BB47-30A6468486C1}"/>
    <cellStyle name="60 % - Akzent2" xfId="14683" hidden="1" xr:uid="{83A41B7B-8595-432C-9AE6-95F1D9FBCDE3}"/>
    <cellStyle name="60 % - Akzent2" xfId="14790" hidden="1" xr:uid="{FFB1ADBE-C5B8-4D7F-A419-9CBCAC9484B7}"/>
    <cellStyle name="60 % - Akzent2" xfId="14818" hidden="1" xr:uid="{234C826D-76D0-4854-A019-F397409BD7D6}"/>
    <cellStyle name="60 % - Akzent2" xfId="14978" hidden="1" xr:uid="{A7B7FDB5-EE5D-4684-9249-A6034A88495E}"/>
    <cellStyle name="60 % - Akzent2" xfId="15024" hidden="1" xr:uid="{8197A1F5-63B7-4C93-99E7-C67BEA5D862B}"/>
    <cellStyle name="60 % - Akzent2" xfId="15071" hidden="1" xr:uid="{2C148E20-725E-45AB-B762-56BD59D5359F}"/>
    <cellStyle name="60 % - Akzent2" xfId="15064" hidden="1" xr:uid="{A709D72A-9CAF-493E-9880-8600CA6EA1D2}"/>
    <cellStyle name="60 % - Akzent2" xfId="15034" hidden="1" xr:uid="{788DEFD5-D499-4194-8EB7-FD97FBE6E926}"/>
    <cellStyle name="60 % - Akzent2" xfId="15007" hidden="1" xr:uid="{4DCD4571-57CE-4E7E-8E65-468C3B889C0D}"/>
    <cellStyle name="60 % - Akzent2" xfId="15114" hidden="1" xr:uid="{71BC3CD6-370E-4009-93B1-35DAB3743012}"/>
    <cellStyle name="60 % - Akzent2" xfId="15142" hidden="1" xr:uid="{C4866636-5F50-4716-BA5A-736FB5DECB33}"/>
    <cellStyle name="60 % - Akzent2" xfId="15302" hidden="1" xr:uid="{085C3120-56FB-4417-8132-159246253F6F}"/>
    <cellStyle name="60 % - Akzent2" xfId="15348" hidden="1" xr:uid="{FC149684-8C17-45D1-AC7C-0971D6F03212}"/>
    <cellStyle name="60 % - Akzent2" xfId="15395" hidden="1" xr:uid="{5E173054-8044-4964-926D-313ECCF17923}"/>
    <cellStyle name="60 % - Akzent2" xfId="15388" hidden="1" xr:uid="{48F3914C-ED4C-4669-9BB6-B1D745EBE0C1}"/>
    <cellStyle name="60 % - Akzent2" xfId="15358" hidden="1" xr:uid="{AF740A43-2CF1-45F0-8F8E-03CB7EFC74BE}"/>
    <cellStyle name="60 % - Akzent2" xfId="15331" hidden="1" xr:uid="{041474C9-69E4-4173-AF60-EAE4DDAE9591}"/>
    <cellStyle name="60 % - Akzent2" xfId="15438" hidden="1" xr:uid="{DEA6E59B-C7B0-441A-96B5-A8339C41C0BA}"/>
    <cellStyle name="60 % - Akzent2" xfId="15466" hidden="1" xr:uid="{AC4279BF-57A3-4E44-801F-D7714503A66F}"/>
    <cellStyle name="60 % - Akzent2" xfId="15626" hidden="1" xr:uid="{E4B92799-3BF1-4121-AF44-6790C56B6632}"/>
    <cellStyle name="60 % - Akzent2" xfId="15672" hidden="1" xr:uid="{9B4D7F81-0ABF-4804-B37C-A5B8CF420B1A}"/>
    <cellStyle name="60 % - Akzent2" xfId="15719" hidden="1" xr:uid="{5F39D3D3-2C3E-40DA-88B0-FF65C1EB0E7C}"/>
    <cellStyle name="60 % - Akzent2" xfId="15712" hidden="1" xr:uid="{A54400FD-45BC-4670-8508-7481B6A34F36}"/>
    <cellStyle name="60 % - Akzent2" xfId="15682" hidden="1" xr:uid="{A56C2343-4EAF-4CA5-A284-B2DF82D82D8E}"/>
    <cellStyle name="60 % - Akzent2" xfId="15655" hidden="1" xr:uid="{53F4C710-DAA4-40C2-B429-0EF9A58E75AE}"/>
    <cellStyle name="60 % - Akzent2" xfId="15762" hidden="1" xr:uid="{2699DFF6-5819-47D8-85E9-D93A08ED7FEE}"/>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565" hidden="1" xr:uid="{DA529B48-FAC7-4A2B-8098-970AEF5F2297}"/>
    <cellStyle name="60 % - Akzent3" xfId="4415" hidden="1" xr:uid="{52B5DD0B-CF27-4783-83CC-109FE4F40A69}"/>
    <cellStyle name="60 % - Akzent3" xfId="4711" hidden="1" xr:uid="{071DDC31-5E6C-4CE7-8659-33AB13FB2920}"/>
    <cellStyle name="60 % - Akzent3" xfId="5170" hidden="1" xr:uid="{B73AE50D-6A9F-4A03-8D06-705B85500EDA}"/>
    <cellStyle name="60 % - Akzent3" xfId="4589" hidden="1" xr:uid="{BD3FE221-4890-4B0B-A8E9-B2B4C2D9343C}"/>
    <cellStyle name="60 % - Akzent3" xfId="4632" hidden="1" xr:uid="{CDC741A8-F254-4B8D-923F-B41041D7DF45}"/>
    <cellStyle name="60 % - Akzent3" xfId="5205" hidden="1" xr:uid="{B976F26B-11AF-4592-81FF-F54F595E2678}"/>
    <cellStyle name="60 % - Akzent3" xfId="5708" hidden="1" xr:uid="{5D4EF7D8-0DBB-4F21-96A6-83DAB098B95A}"/>
    <cellStyle name="60 % - Akzent3" xfId="5757" hidden="1" xr:uid="{C853EC0D-9DBD-46AD-8854-ADAB556B31CE}"/>
    <cellStyle name="60 % - Akzent3" xfId="5951" hidden="1" xr:uid="{D3121FB0-804C-4D64-9A4C-F77C485C7926}"/>
    <cellStyle name="60 % - Akzent3" xfId="6236" hidden="1" xr:uid="{5EE6C273-674D-402D-AF0B-364AADCF13CA}"/>
    <cellStyle name="60 % - Akzent3" xfId="6693" hidden="1" xr:uid="{E4A49C36-08CB-490E-B2B2-3264BB4D1B3D}"/>
    <cellStyle name="60 % - Akzent3" xfId="6118" hidden="1" xr:uid="{261F3338-8717-429C-96FE-CE39BBCD7CB2}"/>
    <cellStyle name="60 % - Akzent3" xfId="6160" hidden="1" xr:uid="{AAF75761-8526-4E50-A479-AB9E9F55B278}"/>
    <cellStyle name="60 % - Akzent3" xfId="6725" hidden="1" xr:uid="{E4FE06F0-3459-4D37-A683-1FE64EED3A57}"/>
    <cellStyle name="60 % - Akzent3" xfId="6859" hidden="1" xr:uid="{E68A9297-C6F4-4AFE-878F-80CE073D95B3}"/>
    <cellStyle name="60 % - Akzent3" xfId="6891" hidden="1" xr:uid="{9ACB8AC4-41B1-40C1-802E-7F28685A278C}"/>
    <cellStyle name="60 % - Akzent3" xfId="7051" hidden="1" xr:uid="{4E98AB15-9D2E-45A4-AF3A-508CA3A61601}"/>
    <cellStyle name="60 % - Akzent3" xfId="7116" hidden="1" xr:uid="{E7C7B150-0107-4391-A9F8-1AAF6DE3F7BE}"/>
    <cellStyle name="60 % - Akzent3" xfId="7138" hidden="1" xr:uid="{891483E8-4CDC-4E35-838E-E986BA65ECAD}"/>
    <cellStyle name="60 % - Akzent3" xfId="7087" hidden="1" xr:uid="{6EBA9EF9-93BB-4BBA-AB95-A0184E81C81A}"/>
    <cellStyle name="60 % - Akzent3" xfId="7096" hidden="1" xr:uid="{8DBB6D0C-ACA0-4361-9F8C-37C5BCA6A41C}"/>
    <cellStyle name="60 % - Akzent3" xfId="7147" hidden="1" xr:uid="{C06B0F85-3236-499F-BFCA-76DD4389729B}"/>
    <cellStyle name="60 % - Akzent3" xfId="7183" hidden="1" xr:uid="{8D1DD8B3-5233-4907-B9DD-6A29CAFD1724}"/>
    <cellStyle name="60 % - Akzent3" xfId="7215" hidden="1" xr:uid="{E7A36F70-C0BF-445F-B9CA-C9FD983B373F}"/>
    <cellStyle name="60 % - Akzent3" xfId="7375" hidden="1" xr:uid="{99C3B6B4-E31E-4CE1-BB09-F3CCA4D6951D}"/>
    <cellStyle name="60 % - Akzent3" xfId="7440" hidden="1" xr:uid="{95168E06-436C-4C04-8FE1-F5EAD9A24EAB}"/>
    <cellStyle name="60 % - Akzent3" xfId="7462" hidden="1" xr:uid="{D5010C39-7D79-4DF2-8B05-84C2F91658D8}"/>
    <cellStyle name="60 % - Akzent3" xfId="7411" hidden="1" xr:uid="{4A51875A-2C8F-4A4F-ABCA-7497B4A4BBC0}"/>
    <cellStyle name="60 % - Akzent3" xfId="7420" hidden="1" xr:uid="{075D12E3-14FD-4C5C-AF3D-889BC1C25443}"/>
    <cellStyle name="60 % - Akzent3" xfId="7471" hidden="1" xr:uid="{DC09985A-DC24-4687-BFC6-76B2F68D6256}"/>
    <cellStyle name="60 % - Akzent3" xfId="7507" hidden="1" xr:uid="{7A9F9F08-D3F3-45EA-845A-A942C2EC84CB}"/>
    <cellStyle name="60 % - Akzent3" xfId="4631" hidden="1" xr:uid="{EA3B438E-9EEA-4509-8E6B-899EE6A6A6DC}"/>
    <cellStyle name="60 % - Akzent3" xfId="5501" hidden="1" xr:uid="{FA8C4436-08B4-4915-A8A4-345347A670E0}"/>
    <cellStyle name="60 % - Akzent3" xfId="6262" hidden="1" xr:uid="{34C1E5AE-7282-49CC-89BF-FAE984A5A6E4}"/>
    <cellStyle name="60 % - Akzent3" xfId="4436" hidden="1" xr:uid="{30702648-758F-45B6-A331-3B57A5FB5C67}"/>
    <cellStyle name="60 % - Akzent3" xfId="5614" hidden="1" xr:uid="{45C36892-A998-401C-B5EE-799468AB5E8B}"/>
    <cellStyle name="60 % - Akzent3" xfId="5658" hidden="1" xr:uid="{B394F00F-295F-470F-B7FF-A05CA9096E42}"/>
    <cellStyle name="60 % - Akzent3" xfId="5480" hidden="1" xr:uid="{FEC50F25-C931-4121-8D41-03936928365B}"/>
    <cellStyle name="60 % - Akzent3" xfId="4463" hidden="1" xr:uid="{5351F440-B7B5-4235-9E99-CE8E6E412F31}"/>
    <cellStyle name="60 % - Akzent3" xfId="4731" hidden="1" xr:uid="{87A7FD12-3884-4B46-8371-44AB6A2496E9}"/>
    <cellStyle name="60 % - Akzent3" xfId="4683" hidden="1" xr:uid="{F5DD0823-5E5E-47B2-BF38-162FE3E59E62}"/>
    <cellStyle name="60 % - Akzent3" xfId="7522" hidden="1" xr:uid="{8019ABCD-086E-487C-A029-3FF385C47CCD}"/>
    <cellStyle name="60 % - Akzent3" xfId="7993" hidden="1" xr:uid="{1B03C67F-B73A-4F34-BBE9-7C5CD4DDF58E}"/>
    <cellStyle name="60 % - Akzent3" xfId="3904" hidden="1" xr:uid="{7D33B1ED-6609-4196-A376-E9BCD8DCEB94}"/>
    <cellStyle name="60 % - Akzent3" xfId="4242" hidden="1" xr:uid="{64A6B177-71D6-4501-87B7-5A84735804E6}"/>
    <cellStyle name="60 % - Akzent3" xfId="8025" hidden="1" xr:uid="{F90BBEFF-169A-451C-AA92-8FA9C4329730}"/>
    <cellStyle name="60 % - Akzent3" xfId="8159" hidden="1" xr:uid="{F165933C-C9B0-4B5E-A4A5-20A5F2FC1FD7}"/>
    <cellStyle name="60 % - Akzent3" xfId="8191" hidden="1" xr:uid="{93040134-A4B9-4A69-9305-371729845FF9}"/>
    <cellStyle name="60 % - Akzent3" xfId="8317" hidden="1" xr:uid="{9AE534B4-7FAB-4034-8AF3-033CCE1C96EA}"/>
    <cellStyle name="60 % - Akzent3" xfId="8382" hidden="1" xr:uid="{2E7F4CAA-EF8A-4293-8477-73F901C42C71}"/>
    <cellStyle name="60 % - Akzent3" xfId="8404" hidden="1" xr:uid="{B0E1B3BC-8339-44C6-A25C-990E31CB0C29}"/>
    <cellStyle name="60 % - Akzent3" xfId="8353" hidden="1" xr:uid="{C95CF7D5-388F-4029-BFB2-12BCF496A1CD}"/>
    <cellStyle name="60 % - Akzent3" xfId="8362" hidden="1" xr:uid="{A2346300-E180-41AF-ACBC-B1E4CDECB36B}"/>
    <cellStyle name="60 % - Akzent3" xfId="8413" hidden="1" xr:uid="{03EBC028-D795-46C9-8644-F0AA21E7C4CB}"/>
    <cellStyle name="60 % - Akzent3" xfId="8449" hidden="1" xr:uid="{37B4AFB3-F569-43EB-8A6E-7879B749436D}"/>
    <cellStyle name="60 % - Akzent3" xfId="8481" hidden="1" xr:uid="{B3A4866E-A822-4C1E-BAB0-CF686D731DFF}"/>
    <cellStyle name="60 % - Akzent3" xfId="8606" hidden="1" xr:uid="{42F5114E-91E0-44E4-AB61-D782C4018B6A}"/>
    <cellStyle name="60 % - Akzent3" xfId="8671" hidden="1" xr:uid="{74777F4D-B38A-4046-96E9-14B6A776667C}"/>
    <cellStyle name="60 % - Akzent3" xfId="8693" hidden="1" xr:uid="{6745293C-1C5F-4CF3-9D09-DCFF122B0D91}"/>
    <cellStyle name="60 % - Akzent3" xfId="8642" hidden="1" xr:uid="{4B765083-8BC8-4114-888E-958922A69CBA}"/>
    <cellStyle name="60 % - Akzent3" xfId="8651" hidden="1" xr:uid="{C12C2F83-BAD6-4432-A263-E5291B4EC70D}"/>
    <cellStyle name="60 % - Akzent3" xfId="8702" hidden="1" xr:uid="{DA852BA8-1E1C-45E4-9803-40E165EBF7E3}"/>
    <cellStyle name="60 % - Akzent3" xfId="8738" hidden="1" xr:uid="{5CEF457A-5963-4D6F-94A0-93A2B11CE341}"/>
    <cellStyle name="60 % - Akzent3" xfId="4723" hidden="1" xr:uid="{725B809E-CC5D-4EA5-BE87-3FA07345C5DA}"/>
    <cellStyle name="60 % - Akzent3" xfId="8819" hidden="1" xr:uid="{34F808A6-0713-4D89-91FC-CE59DC252A54}"/>
    <cellStyle name="60 % - Akzent3" xfId="9122" hidden="1" xr:uid="{F136A260-8E65-4C79-BA6C-C320FCF7C416}"/>
    <cellStyle name="60 % - Akzent3" xfId="9599" hidden="1" xr:uid="{B1196080-2CC0-45AF-BCA2-036B6D30D6F1}"/>
    <cellStyle name="60 % - Akzent3" xfId="8997" hidden="1" xr:uid="{DEA0A8B3-1C5F-4A45-B807-26BF00823250}"/>
    <cellStyle name="60 % - Akzent3" xfId="9041" hidden="1" xr:uid="{C3392913-F7C8-4BE6-B0D2-0A31ED12F8AF}"/>
    <cellStyle name="60 % - Akzent3" xfId="9634" hidden="1" xr:uid="{8ACECE0F-FC91-4F5B-B4EC-8B9B2A5E4561}"/>
    <cellStyle name="60 % - Akzent3" xfId="10153" hidden="1" xr:uid="{9AC63760-840B-4FAE-AB18-267B9D7B628B}"/>
    <cellStyle name="60 % - Akzent3" xfId="10202" hidden="1" xr:uid="{3F21C138-2D1C-4CDE-B683-993D2DDA4F72}"/>
    <cellStyle name="60 % - Akzent3" xfId="10289" hidden="1" xr:uid="{07DA91A6-5293-4CA2-8C62-4B2D14939704}"/>
    <cellStyle name="60 % - Akzent3" xfId="10578" hidden="1" xr:uid="{D2AA871C-CDAE-4093-ACC9-03F49A8EA23E}"/>
    <cellStyle name="60 % - Akzent3" xfId="11049" hidden="1" xr:uid="{984AE0E1-3CCC-45AE-B69A-97F466CC6F49}"/>
    <cellStyle name="60 % - Akzent3" xfId="10457" hidden="1" xr:uid="{30C971CF-7546-4C58-9648-96D60419BD30}"/>
    <cellStyle name="60 % - Akzent3" xfId="10501" hidden="1" xr:uid="{3E0124B1-237B-48FC-AD20-174D683BD544}"/>
    <cellStyle name="60 % - Akzent3" xfId="11081" hidden="1" xr:uid="{65B2B4ED-9344-4696-8148-641DE51ECB37}"/>
    <cellStyle name="60 % - Akzent3" xfId="11215" hidden="1" xr:uid="{102460C8-7B4F-4FAB-AF68-0CE616AF21BE}"/>
    <cellStyle name="60 % - Akzent3" xfId="11245" hidden="1" xr:uid="{D28541E9-DBF6-4EB0-8FA1-C48E89AAF20F}"/>
    <cellStyle name="60 % - Akzent3" xfId="11307" hidden="1" xr:uid="{FDF2503E-8D0C-4BA8-B984-750484748B3A}"/>
    <cellStyle name="60 % - Akzent3" xfId="11372" hidden="1" xr:uid="{DD39AC07-85AE-4FD9-8131-B9EF72E7B5C5}"/>
    <cellStyle name="60 % - Akzent3" xfId="11394" hidden="1" xr:uid="{87B884FD-73DB-4C0D-A60A-B43C2398F51A}"/>
    <cellStyle name="60 % - Akzent3" xfId="11343" hidden="1" xr:uid="{1061BF48-E80B-42F2-98DC-604317E69607}"/>
    <cellStyle name="60 % - Akzent3" xfId="11352" hidden="1" xr:uid="{9FB6C0F9-CCA3-47F7-B1DE-0B9E222C5521}"/>
    <cellStyle name="60 % - Akzent3" xfId="11403" hidden="1" xr:uid="{9CA922E8-66E5-4DF9-BCEF-EE6D3CBBD3EA}"/>
    <cellStyle name="60 % - Akzent3" xfId="11439" hidden="1" xr:uid="{BF8318B4-5D75-4783-A938-BF924D0564AB}"/>
    <cellStyle name="60 % - Akzent3" xfId="11469" hidden="1" xr:uid="{18D8441A-825D-44B2-892F-E9A972B5A1FE}"/>
    <cellStyle name="60 % - Akzent3" xfId="11530" hidden="1" xr:uid="{B6C03090-D900-40AC-867D-820222CBC2BF}"/>
    <cellStyle name="60 % - Akzent3" xfId="11595" hidden="1" xr:uid="{2038FBFE-B908-456C-BF33-1924F5316CDD}"/>
    <cellStyle name="60 % - Akzent3" xfId="11617" hidden="1" xr:uid="{E36414ED-3599-44E6-BA2D-40AAB0DA075E}"/>
    <cellStyle name="60 % - Akzent3" xfId="11566" hidden="1" xr:uid="{18C60066-9A3D-41C1-A89E-A5F2281C2A1A}"/>
    <cellStyle name="60 % - Akzent3" xfId="11575" hidden="1" xr:uid="{F0687266-546E-468B-AA8E-D97BCEC8B2E6}"/>
    <cellStyle name="60 % - Akzent3" xfId="11626" hidden="1" xr:uid="{8A2E76E4-2308-48DE-8FD6-2351A26A4367}"/>
    <cellStyle name="60 % - Akzent3" xfId="11662" hidden="1" xr:uid="{01D0838D-74DB-40FC-B335-CFB89B9529FD}"/>
    <cellStyle name="60 % - Akzent3" xfId="4031" hidden="1" xr:uid="{C030DCB6-2D08-434E-B415-0EC9D973F05C}"/>
    <cellStyle name="60 % - Akzent3" xfId="11741" hidden="1" xr:uid="{59BD7580-DCE6-4B7D-9357-439679351767}"/>
    <cellStyle name="60 % - Akzent3" xfId="12044" hidden="1" xr:uid="{A3661305-495E-46B6-BF51-7E918C1861B8}"/>
    <cellStyle name="60 % - Akzent3" xfId="12521" hidden="1" xr:uid="{3C0FAC8D-85EE-45EC-B248-0BCDCD738CFE}"/>
    <cellStyle name="60 % - Akzent3" xfId="11919" hidden="1" xr:uid="{5B3933AD-0D24-4E91-8B68-2253B5895819}"/>
    <cellStyle name="60 % - Akzent3" xfId="11963" hidden="1" xr:uid="{FB81D125-C6F5-48F2-8534-81C903F76F92}"/>
    <cellStyle name="60 % - Akzent3" xfId="12556" hidden="1" xr:uid="{F3C48651-3F09-4119-BE1F-742238A61430}"/>
    <cellStyle name="60 % - Akzent3" xfId="13075" hidden="1" xr:uid="{FAE2D761-7081-431F-9DC3-49AD50C581CF}"/>
    <cellStyle name="60 % - Akzent3" xfId="13120" hidden="1" xr:uid="{B20F0BE5-47E7-4281-8B48-529925281806}"/>
    <cellStyle name="60 % - Akzent3" xfId="13171" hidden="1" xr:uid="{28B7959B-C485-4394-B7CE-5409A0A17F30}"/>
    <cellStyle name="60 % - Akzent3" xfId="13460" hidden="1" xr:uid="{2DB40DE1-AE89-493F-9D2C-752D8AE8EEF6}"/>
    <cellStyle name="60 % - Akzent3" xfId="13931" hidden="1" xr:uid="{1C97FEC9-5FBD-4BB4-AEC4-BBF484037901}"/>
    <cellStyle name="60 % - Akzent3" xfId="13339" hidden="1" xr:uid="{E338E627-C810-4219-80AE-067854DB4824}"/>
    <cellStyle name="60 % - Akzent3" xfId="13383" hidden="1" xr:uid="{4FB5ADA7-5279-4F68-9A6B-2B2AD2DA96F3}"/>
    <cellStyle name="60 % - Akzent3" xfId="13963" hidden="1" xr:uid="{EBF34729-985F-4F78-AA77-3BE3F4BA781B}"/>
    <cellStyle name="60 % - Akzent3" xfId="14097" hidden="1" xr:uid="{39CD62B0-C36E-4EA3-8125-ECCF1AF3D2CB}"/>
    <cellStyle name="60 % - Akzent3" xfId="14125" hidden="1" xr:uid="{D8CA3AAD-31F1-4C17-A170-4A0AE3E48816}"/>
    <cellStyle name="60 % - Akzent3" xfId="14149" hidden="1" xr:uid="{21DDDF3F-8352-43D4-8EB8-80C80299FCB7}"/>
    <cellStyle name="60 % - Akzent3" xfId="14214" hidden="1" xr:uid="{37255EBC-28FE-4AA7-AA3A-FB609F9FE490}"/>
    <cellStyle name="60 % - Akzent3" xfId="14236" hidden="1" xr:uid="{408C0EA8-E52A-4BC8-BE7A-0FB1BB777F7C}"/>
    <cellStyle name="60 % - Akzent3" xfId="14185" hidden="1" xr:uid="{16AE54A1-9A5C-4B18-87A9-6AB95F823D9B}"/>
    <cellStyle name="60 % - Akzent3" xfId="14194" hidden="1" xr:uid="{73FB29B2-C817-4EAA-BE68-43335E2DE26C}"/>
    <cellStyle name="60 % - Akzent3" xfId="14245" hidden="1" xr:uid="{E5857860-5267-4910-B72D-490898C85AB8}"/>
    <cellStyle name="60 % - Akzent3" xfId="14281" hidden="1" xr:uid="{4B478EE9-825E-4305-8625-2A0BA8AD0ABB}"/>
    <cellStyle name="60 % - Akzent3" xfId="14309" hidden="1" xr:uid="{59DF4FDD-749F-47FB-BC99-2AB8FE73C130}"/>
    <cellStyle name="60 % - Akzent3" xfId="14333" hidden="1" xr:uid="{DB121B86-7069-40DA-B382-B1FCD8D22107}"/>
    <cellStyle name="60 % - Akzent3" xfId="14398" hidden="1" xr:uid="{5A5A4156-D1FE-4751-B434-27668267EF8F}"/>
    <cellStyle name="60 % - Akzent3" xfId="14420" hidden="1" xr:uid="{27BBDCAD-7609-4BFC-8C84-677C5BC1F6DE}"/>
    <cellStyle name="60 % - Akzent3" xfId="14369" hidden="1" xr:uid="{C6C4B340-71A1-4E08-B0BB-B360A0BB279B}"/>
    <cellStyle name="60 % - Akzent3" xfId="14378" hidden="1" xr:uid="{BFAFA38B-DF66-4172-9B05-0D72CAE76371}"/>
    <cellStyle name="60 % - Akzent3" xfId="14429" hidden="1" xr:uid="{3CB16BBE-8003-47A1-A23B-808EF773F463}"/>
    <cellStyle name="60 % - Akzent3" xfId="14465" hidden="1" xr:uid="{919D0481-577C-4583-830A-C42AE8661D75}"/>
    <cellStyle name="60 % - Akzent3" xfId="14497" hidden="1" xr:uid="{DBB20658-F027-4743-99B4-945967BA99E7}"/>
    <cellStyle name="60 % - Akzent3" xfId="14657" hidden="1" xr:uid="{F7139984-ED88-441A-B198-6769CDFEB40F}"/>
    <cellStyle name="60 % - Akzent3" xfId="14722" hidden="1" xr:uid="{F04835EC-C6CB-4628-93A6-4EAD4E1518BD}"/>
    <cellStyle name="60 % - Akzent3" xfId="14744" hidden="1" xr:uid="{796F8761-E9D5-4A9B-A711-90D1B5E1B998}"/>
    <cellStyle name="60 % - Akzent3" xfId="14693" hidden="1" xr:uid="{893450A3-8D48-403F-A9DF-AA6FB0F93EDB}"/>
    <cellStyle name="60 % - Akzent3" xfId="14702" hidden="1" xr:uid="{A564855C-60EB-40E6-A6E2-D246D21DFEA2}"/>
    <cellStyle name="60 % - Akzent3" xfId="14753" hidden="1" xr:uid="{57D86384-ED92-45C1-BC2C-69DCE9D7C2A8}"/>
    <cellStyle name="60 % - Akzent3" xfId="14789" hidden="1" xr:uid="{3A3CEAE4-DCDE-4FB7-9357-F104C192EF8D}"/>
    <cellStyle name="60 % - Akzent3" xfId="14821" hidden="1" xr:uid="{134D9846-076A-4874-A7CD-1A728D14702B}"/>
    <cellStyle name="60 % - Akzent3" xfId="14981" hidden="1" xr:uid="{CA522B42-9520-4712-AECC-88BBBF5B641F}"/>
    <cellStyle name="60 % - Akzent3" xfId="15046" hidden="1" xr:uid="{ADB8ACB0-A0A6-4286-892C-B8542D15F0C5}"/>
    <cellStyle name="60 % - Akzent3" xfId="15068" hidden="1" xr:uid="{DBDE9755-38BA-458C-96FF-ECA8A672EE48}"/>
    <cellStyle name="60 % - Akzent3" xfId="15017" hidden="1" xr:uid="{42E635A6-B55A-49BE-83A3-69C7A1274E0A}"/>
    <cellStyle name="60 % - Akzent3" xfId="15026" hidden="1" xr:uid="{199037EB-A82A-45A0-8E8F-AB33804D309A}"/>
    <cellStyle name="60 % - Akzent3" xfId="15077" hidden="1" xr:uid="{9FBD9628-68E2-4086-8592-9919C9F7C356}"/>
    <cellStyle name="60 % - Akzent3" xfId="15113" hidden="1" xr:uid="{1C7FB56A-389E-456D-BD91-7A6B03393A32}"/>
    <cellStyle name="60 % - Akzent3" xfId="15145" hidden="1" xr:uid="{2A2A8F4D-11DD-4F16-BD0C-4992C78DE3C3}"/>
    <cellStyle name="60 % - Akzent3" xfId="15305" hidden="1" xr:uid="{6BBE4345-9235-4583-9655-C7497BC9EA74}"/>
    <cellStyle name="60 % - Akzent3" xfId="15370" hidden="1" xr:uid="{2AF67E99-3701-4B8A-B07F-ADB28BA8BBE0}"/>
    <cellStyle name="60 % - Akzent3" xfId="15392" hidden="1" xr:uid="{DFC4ABBC-4979-4034-82FA-37CAC44761E0}"/>
    <cellStyle name="60 % - Akzent3" xfId="15341" hidden="1" xr:uid="{BBE0A695-69A9-4473-AABF-A2DC8973AA58}"/>
    <cellStyle name="60 % - Akzent3" xfId="15350" hidden="1" xr:uid="{3E36EF5B-C06A-4601-B5D2-6682C5F8E4F0}"/>
    <cellStyle name="60 % - Akzent3" xfId="15401" hidden="1" xr:uid="{C44C1E7A-AA42-4992-9B8E-AD99EFAD2B0D}"/>
    <cellStyle name="60 % - Akzent3" xfId="15437" hidden="1" xr:uid="{4BA0326C-7025-4220-B80A-F77DB47D3C30}"/>
    <cellStyle name="60 % - Akzent3" xfId="15469" hidden="1" xr:uid="{FBA7B0DC-4ACF-4BAB-8951-856F047BDCBE}"/>
    <cellStyle name="60 % - Akzent3" xfId="15629" hidden="1" xr:uid="{CCBD221A-A0DF-4603-9CFE-103BD5AFB006}"/>
    <cellStyle name="60 % - Akzent3" xfId="15694" hidden="1" xr:uid="{E7D26339-DF54-486B-A240-E64FF33AD58A}"/>
    <cellStyle name="60 % - Akzent3" xfId="15716" hidden="1" xr:uid="{60185F03-0E93-4749-9752-C08D755A760B}"/>
    <cellStyle name="60 % - Akzent3" xfId="15665" hidden="1" xr:uid="{0EBA69D4-3BE8-4966-AF46-4F5701401691}"/>
    <cellStyle name="60 % - Akzent3" xfId="15674" hidden="1" xr:uid="{4CD8DA65-1D54-4A80-B543-CB44449585B5}"/>
    <cellStyle name="60 % - Akzent3" xfId="15725" hidden="1" xr:uid="{5D1101D2-6829-4C6C-9775-CFFD4EA7BA76}"/>
    <cellStyle name="60 % - Akzent3" xfId="15761" hidden="1" xr:uid="{C8F98E60-AAA6-4752-AB4B-93CD866BDCFB}"/>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69" hidden="1" xr:uid="{B6622814-718A-4875-BD91-8ECCF3C9933A}"/>
    <cellStyle name="60 % - Akzent4" xfId="4419" hidden="1" xr:uid="{69A97E9B-60D4-403E-B96A-95CD3345152A}"/>
    <cellStyle name="60 % - Akzent4" xfId="4709" hidden="1" xr:uid="{622BDDA6-ED84-4CD3-A973-BFD90BAD06FE}"/>
    <cellStyle name="60 % - Akzent4" xfId="5142" hidden="1" xr:uid="{877EED69-E435-468C-A3F9-554E8E033FBE}"/>
    <cellStyle name="60 % - Akzent4" xfId="5299" hidden="1" xr:uid="{DB82A3F7-7F44-43B8-AD4B-9ED73FE51E71}"/>
    <cellStyle name="60 % - Akzent4" xfId="5185" hidden="1" xr:uid="{D558A756-1B10-4E83-9D8F-BE6AE6EA2FD1}"/>
    <cellStyle name="60 % - Akzent4" xfId="4451" hidden="1" xr:uid="{FAFE68CF-3D71-4396-875C-DD7EAA114473}"/>
    <cellStyle name="60 % - Akzent4" xfId="5706" hidden="1" xr:uid="{AAD9BE6B-53ED-4A5D-B343-5A7868FF9907}"/>
    <cellStyle name="60 % - Akzent4" xfId="5761" hidden="1" xr:uid="{468A0222-DF89-4284-A640-77F66C9E31D7}"/>
    <cellStyle name="60 % - Akzent4" xfId="5955" hidden="1" xr:uid="{E791CA48-7AB9-418F-A79B-9A04157475AD}"/>
    <cellStyle name="60 % - Akzent4" xfId="6234" hidden="1" xr:uid="{353D984E-72CE-4173-B729-17BE18089003}"/>
    <cellStyle name="60 % - Akzent4" xfId="6667" hidden="1" xr:uid="{99A29262-3E4D-4B69-9ADF-3283A2AED3FE}"/>
    <cellStyle name="60 % - Akzent4" xfId="6810" hidden="1" xr:uid="{7F43A8BD-2BEF-42A5-91F2-4430DE719BA2}"/>
    <cellStyle name="60 % - Akzent4" xfId="6707" hidden="1" xr:uid="{8AC1C2A0-0244-4535-8055-E0D02126EA3A}"/>
    <cellStyle name="60 % - Akzent4" xfId="5981" hidden="1" xr:uid="{D8AED3D1-C537-4903-82C9-69450EE07CCF}"/>
    <cellStyle name="60 % - Akzent4" xfId="6857" hidden="1" xr:uid="{FE03C80A-CFA7-4ECB-BEFA-51BECEBF97AE}"/>
    <cellStyle name="60 % - Akzent4" xfId="6894" hidden="1" xr:uid="{AD6F8D73-338C-45F3-AE1B-4E72F677C64B}"/>
    <cellStyle name="60 % - Akzent4" xfId="7054" hidden="1" xr:uid="{FDA02BBA-7015-4634-BD3C-F26066A05BFE}"/>
    <cellStyle name="60 % - Akzent4" xfId="7114" hidden="1" xr:uid="{21F1BA04-E850-440B-9335-7274B3A1E243}"/>
    <cellStyle name="60 % - Akzent4" xfId="7131" hidden="1" xr:uid="{D6FE8248-FCF9-4EEA-959F-7068DE39A298}"/>
    <cellStyle name="60 % - Akzent4" xfId="7169" hidden="1" xr:uid="{8458FA66-1458-4D98-87EC-A6A46D98DE8C}"/>
    <cellStyle name="60 % - Akzent4" xfId="7144" hidden="1" xr:uid="{6560A70C-C887-48D5-924D-77EEC1C90A8E}"/>
    <cellStyle name="60 % - Akzent4" xfId="7065" hidden="1" xr:uid="{BC1D146D-D596-4578-87F0-7BD5D1FA01CD}"/>
    <cellStyle name="60 % - Akzent4" xfId="7181" hidden="1" xr:uid="{8BD651D7-6136-4703-A325-4D202320303E}"/>
    <cellStyle name="60 % - Akzent4" xfId="7218" hidden="1" xr:uid="{8CFA8220-B6D5-414B-8BBF-75ABA7B4B3EB}"/>
    <cellStyle name="60 % - Akzent4" xfId="7378" hidden="1" xr:uid="{721ABC83-6D3A-4AF9-A28D-44AD39C0C050}"/>
    <cellStyle name="60 % - Akzent4" xfId="7438" hidden="1" xr:uid="{9D957828-5A95-422F-A2DD-1F4B2365A121}"/>
    <cellStyle name="60 % - Akzent4" xfId="7455" hidden="1" xr:uid="{B4791186-46A1-4E05-ADFA-7440F130B286}"/>
    <cellStyle name="60 % - Akzent4" xfId="7493" hidden="1" xr:uid="{6ECB3273-C7D4-4E31-8D8B-D2CE7B6E17B7}"/>
    <cellStyle name="60 % - Akzent4" xfId="7468" hidden="1" xr:uid="{7237461E-0E49-4C1A-811D-9CC2CD537C17}"/>
    <cellStyle name="60 % - Akzent4" xfId="7389" hidden="1" xr:uid="{499C3861-A121-4FE4-A2A3-3414AA56A00A}"/>
    <cellStyle name="60 % - Akzent4" xfId="7505" hidden="1" xr:uid="{99F26A9D-5FDE-466C-AAAA-86C75117E7AF}"/>
    <cellStyle name="60 % - Akzent4" xfId="6180" hidden="1" xr:uid="{698EB4EF-6257-418E-9685-46B1BD5FEBF6}"/>
    <cellStyle name="60 % - Akzent4" xfId="4867" hidden="1" xr:uid="{C77ACA6C-32E7-41C2-85F4-11196C113F14}"/>
    <cellStyle name="60 % - Akzent4" xfId="6791" hidden="1" xr:uid="{CEFFF9FF-25D6-4002-8890-F7B2356F6686}"/>
    <cellStyle name="60 % - Akzent4" xfId="6488" hidden="1" xr:uid="{066472CF-F3E7-47DD-AC0E-D1DF8213DA4C}"/>
    <cellStyle name="60 % - Akzent4" xfId="4936" hidden="1" xr:uid="{05A0CAE7-1BFB-4D21-BF69-B14BD55B369F}"/>
    <cellStyle name="60 % - Akzent4" xfId="4770" hidden="1" xr:uid="{E41F5B51-2B51-4DFE-B7D8-417FDF906B25}"/>
    <cellStyle name="60 % - Akzent4" xfId="3651" hidden="1" xr:uid="{2DEE2FC1-B1F7-4998-81BC-C4BF106D7F86}"/>
    <cellStyle name="60 % - Akzent4" xfId="4457" hidden="1" xr:uid="{945EDD6A-9067-4B81-9481-5F9D95A59F44}"/>
    <cellStyle name="60 % - Akzent4" xfId="6457" hidden="1" xr:uid="{D82707F1-68FE-4BB0-9824-7B766141380B}"/>
    <cellStyle name="60 % - Akzent4" xfId="4032" hidden="1" xr:uid="{AB55875D-C968-47F0-865C-78E27539495A}"/>
    <cellStyle name="60 % - Akzent4" xfId="7520" hidden="1" xr:uid="{505B12D8-DEE6-498F-B5FF-176C49BCF7B9}"/>
    <cellStyle name="60 % - Akzent4" xfId="7966" hidden="1" xr:uid="{C397FF30-5056-435A-9B2E-C12C776BD532}"/>
    <cellStyle name="60 % - Akzent4" xfId="8110" hidden="1" xr:uid="{E591B489-BC76-42B3-AE52-3D9AE0FBA307}"/>
    <cellStyle name="60 % - Akzent4" xfId="8007" hidden="1" xr:uid="{A9803AB4-9DEB-4F74-83E4-2946BB981109}"/>
    <cellStyle name="60 % - Akzent4" xfId="5333" hidden="1" xr:uid="{863B273C-6C54-4BAC-A627-BCC95A56343D}"/>
    <cellStyle name="60 % - Akzent4" xfId="8157" hidden="1" xr:uid="{3B881907-72EF-4D5D-9250-220FD28404CF}"/>
    <cellStyle name="60 % - Akzent4" xfId="8194" hidden="1" xr:uid="{E8314D70-980E-4298-BB4A-0BCCBB36BCD2}"/>
    <cellStyle name="60 % - Akzent4" xfId="8320" hidden="1" xr:uid="{0AAB9750-7EC6-42D0-9B2D-0B03EB13D6F2}"/>
    <cellStyle name="60 % - Akzent4" xfId="8380" hidden="1" xr:uid="{2816BCC6-BF1A-4118-8FE3-57253E700DC7}"/>
    <cellStyle name="60 % - Akzent4" xfId="8397" hidden="1" xr:uid="{3954753F-69FD-4A08-9452-EA1093A1F07E}"/>
    <cellStyle name="60 % - Akzent4" xfId="8435" hidden="1" xr:uid="{26A122C6-359E-40A4-A410-98A7A12D6ECC}"/>
    <cellStyle name="60 % - Akzent4" xfId="8410" hidden="1" xr:uid="{721D7B6A-3CEF-4777-9A1C-14C5EF130FD5}"/>
    <cellStyle name="60 % - Akzent4" xfId="8331" hidden="1" xr:uid="{C0C113AC-2A87-42EB-8FAF-4C4678C85819}"/>
    <cellStyle name="60 % - Akzent4" xfId="8447" hidden="1" xr:uid="{30FD4895-DB0F-4A00-A9E8-7D18D0E9A9E4}"/>
    <cellStyle name="60 % - Akzent4" xfId="8484" hidden="1" xr:uid="{B6841FF2-123B-4448-B196-D67540720747}"/>
    <cellStyle name="60 % - Akzent4" xfId="8609" hidden="1" xr:uid="{C858989A-BF32-4483-B501-03C139E092FF}"/>
    <cellStyle name="60 % - Akzent4" xfId="8669" hidden="1" xr:uid="{8E32CE71-0FE5-49E9-9EBB-E11B7BCC3A12}"/>
    <cellStyle name="60 % - Akzent4" xfId="8686" hidden="1" xr:uid="{B5458BD6-F5D9-4207-B3D8-06AC5896FF41}"/>
    <cellStyle name="60 % - Akzent4" xfId="8724" hidden="1" xr:uid="{34EFE6C5-3925-43D3-95F0-9A3C0D58F9C5}"/>
    <cellStyle name="60 % - Akzent4" xfId="8699" hidden="1" xr:uid="{7D1CB81E-C568-4908-B205-634417B9E916}"/>
    <cellStyle name="60 % - Akzent4" xfId="8620" hidden="1" xr:uid="{583D7B5F-1DB1-4066-A1F4-7D720B54E92E}"/>
    <cellStyle name="60 % - Akzent4" xfId="8736" hidden="1" xr:uid="{0F0D014A-95BB-4579-AEAB-B504842C644D}"/>
    <cellStyle name="60 % - Akzent4" xfId="4838" hidden="1" xr:uid="{108BCC7B-1D5B-4E62-8D5F-8191B0EE2C85}"/>
    <cellStyle name="60 % - Akzent4" xfId="8823" hidden="1" xr:uid="{84181F79-F841-41D3-A2E4-2CAAB6AAF5AF}"/>
    <cellStyle name="60 % - Akzent4" xfId="9120" hidden="1" xr:uid="{ACFB1FBC-D807-4B54-AA24-DDBD36ED0FA7}"/>
    <cellStyle name="60 % - Akzent4" xfId="9570" hidden="1" xr:uid="{7E0828BB-40F6-495D-AA1B-6F6158A44ADD}"/>
    <cellStyle name="60 % - Akzent4" xfId="9730" hidden="1" xr:uid="{31E263B4-DD8F-4700-A321-5D800B79A34A}"/>
    <cellStyle name="60 % - Akzent4" xfId="9614" hidden="1" xr:uid="{ED96350E-22E7-4F58-8820-E88A07FBD5A6}"/>
    <cellStyle name="60 % - Akzent4" xfId="8855" hidden="1" xr:uid="{F7BC7603-BA62-41AB-95E1-3FFA0C25E974}"/>
    <cellStyle name="60 % - Akzent4" xfId="10151" hidden="1" xr:uid="{53DA99A0-9F9A-4FF7-9393-84505C116E59}"/>
    <cellStyle name="60 % - Akzent4" xfId="10206" hidden="1" xr:uid="{3039E07C-CA39-47E7-BAEE-7EB5FA7B321F}"/>
    <cellStyle name="60 % - Akzent4" xfId="10293" hidden="1" xr:uid="{7215E0A7-1218-4F32-8458-62CE95184B56}"/>
    <cellStyle name="60 % - Akzent4" xfId="10576" hidden="1" xr:uid="{833A1AFD-6BE9-42FD-B43D-234C0960B72D}"/>
    <cellStyle name="60 % - Akzent4" xfId="11022" hidden="1" xr:uid="{6E7EA896-6EE3-4703-BEE4-C1CF3CE219B6}"/>
    <cellStyle name="60 % - Akzent4" xfId="11166" hidden="1" xr:uid="{528C76DD-6BCA-4E87-9D18-589F8373DD63}"/>
    <cellStyle name="60 % - Akzent4" xfId="11063" hidden="1" xr:uid="{DF0B78D9-C522-4D11-9B01-622E213AE004}"/>
    <cellStyle name="60 % - Akzent4" xfId="10319" hidden="1" xr:uid="{901408AD-91B9-4B7C-AED7-D02F3CBA8025}"/>
    <cellStyle name="60 % - Akzent4" xfId="11213" hidden="1" xr:uid="{AFAAF120-ECB9-49B3-B892-54C39618D463}"/>
    <cellStyle name="60 % - Akzent4" xfId="11248" hidden="1" xr:uid="{0A5F5DB6-CD07-4AFC-A90A-1E6A987240E7}"/>
    <cellStyle name="60 % - Akzent4" xfId="11310" hidden="1" xr:uid="{4D177606-F176-458B-9638-751BB657C0F6}"/>
    <cellStyle name="60 % - Akzent4" xfId="11370" hidden="1" xr:uid="{C19B45DC-012C-4CFD-809A-A6CB559155E5}"/>
    <cellStyle name="60 % - Akzent4" xfId="11387" hidden="1" xr:uid="{7430BF59-23A3-4FDC-88FD-BDE9FE7A0A3C}"/>
    <cellStyle name="60 % - Akzent4" xfId="11425" hidden="1" xr:uid="{E9065CD3-DF0D-465E-BDAB-2FEF3D622DFE}"/>
    <cellStyle name="60 % - Akzent4" xfId="11400" hidden="1" xr:uid="{97D8428C-E914-4D33-A880-E88122443ACF}"/>
    <cellStyle name="60 % - Akzent4" xfId="11321" hidden="1" xr:uid="{6C964DBD-DAD9-4D29-BF40-6E8D2D947329}"/>
    <cellStyle name="60 % - Akzent4" xfId="11437" hidden="1" xr:uid="{476595DC-5022-4868-BF53-4C934ACDEEBD}"/>
    <cellStyle name="60 % - Akzent4" xfId="11472" hidden="1" xr:uid="{7AFC2676-5DB8-4C4B-BA72-D48861B6ABC0}"/>
    <cellStyle name="60 % - Akzent4" xfId="11533" hidden="1" xr:uid="{4B9F0F94-45D7-48D3-A339-BC3A812EC696}"/>
    <cellStyle name="60 % - Akzent4" xfId="11593" hidden="1" xr:uid="{D20F466A-1EB1-4EE6-A2C5-8C8E2538ECE7}"/>
    <cellStyle name="60 % - Akzent4" xfId="11610" hidden="1" xr:uid="{01F0B3CD-9FDE-4C00-BAC7-6004E5010742}"/>
    <cellStyle name="60 % - Akzent4" xfId="11648" hidden="1" xr:uid="{5198CBF2-2089-4253-9312-1E4D5F1474F5}"/>
    <cellStyle name="60 % - Akzent4" xfId="11623" hidden="1" xr:uid="{DC1715F7-8F1F-4D07-A64F-B4882D8ECC05}"/>
    <cellStyle name="60 % - Akzent4" xfId="11544" hidden="1" xr:uid="{C3CB8AD8-71DE-49FB-B279-D547C2C98F8F}"/>
    <cellStyle name="60 % - Akzent4" xfId="11660" hidden="1" xr:uid="{0BC4D9E8-3117-413E-9AFE-52F6C16A91D4}"/>
    <cellStyle name="60 % - Akzent4" xfId="4366" hidden="1" xr:uid="{6CA009FB-116D-429F-8F40-C2B6404D8067}"/>
    <cellStyle name="60 % - Akzent4" xfId="11745" hidden="1" xr:uid="{F8F3840E-CDFE-4FD9-BEDD-ACA1A9D088F1}"/>
    <cellStyle name="60 % - Akzent4" xfId="12042" hidden="1" xr:uid="{1E2AFB49-1D14-455F-B07D-27D0B58B6FA3}"/>
    <cellStyle name="60 % - Akzent4" xfId="12492" hidden="1" xr:uid="{BEB81E29-D9B4-44E5-BEDE-5825BE1856DC}"/>
    <cellStyle name="60 % - Akzent4" xfId="12652" hidden="1" xr:uid="{0CDF425D-BAAA-4B42-AA8A-29BCF5ECF058}"/>
    <cellStyle name="60 % - Akzent4" xfId="12536" hidden="1" xr:uid="{9031542C-A3E2-448F-9AF5-E9ECD98CE1E0}"/>
    <cellStyle name="60 % - Akzent4" xfId="11777" hidden="1" xr:uid="{82B567E3-3EB4-41D2-835D-B50D9A5EE146}"/>
    <cellStyle name="60 % - Akzent4" xfId="13073" hidden="1" xr:uid="{569B217F-D00A-4E87-A52B-0027B02185E7}"/>
    <cellStyle name="60 % - Akzent4" xfId="13124" hidden="1" xr:uid="{27B632A5-728C-46C7-84D8-76048122E498}"/>
    <cellStyle name="60 % - Akzent4" xfId="13175" hidden="1" xr:uid="{9D6A7445-CD42-476C-A013-AA0DBF8C3EEE}"/>
    <cellStyle name="60 % - Akzent4" xfId="13458" hidden="1" xr:uid="{8895BFB5-BB58-4D5C-AE78-2FF86BC79618}"/>
    <cellStyle name="60 % - Akzent4" xfId="13904" hidden="1" xr:uid="{BFF0C006-43CB-40CF-8875-99EDC5918A44}"/>
    <cellStyle name="60 % - Akzent4" xfId="14048" hidden="1" xr:uid="{CFF05AF3-26DE-47C5-974E-A3398C7774DD}"/>
    <cellStyle name="60 % - Akzent4" xfId="13945" hidden="1" xr:uid="{19CBDA6F-C8FA-485D-952E-D3DC49F519FE}"/>
    <cellStyle name="60 % - Akzent4" xfId="13201" hidden="1" xr:uid="{5E6E6E21-0BA4-4DCB-B8D0-3D8B24B661DD}"/>
    <cellStyle name="60 % - Akzent4" xfId="14095" hidden="1" xr:uid="{0900764A-CCBC-43F6-85EC-5DE764BCC3D5}"/>
    <cellStyle name="60 % - Akzent4" xfId="14128" hidden="1" xr:uid="{0FF0B81C-E0B8-4898-8594-C330EA2CD859}"/>
    <cellStyle name="60 % - Akzent4" xfId="14152" hidden="1" xr:uid="{F598396C-DBD2-4204-A976-4BD2C9105FF8}"/>
    <cellStyle name="60 % - Akzent4" xfId="14212" hidden="1" xr:uid="{7CDBEA86-6FF9-4633-935B-2F6ADD1C73D9}"/>
    <cellStyle name="60 % - Akzent4" xfId="14229" hidden="1" xr:uid="{F22DCA52-B840-41C0-B876-5F50253650FB}"/>
    <cellStyle name="60 % - Akzent4" xfId="14267" hidden="1" xr:uid="{08BF2704-F202-4B6F-BF88-BE1ACE839F0C}"/>
    <cellStyle name="60 % - Akzent4" xfId="14242" hidden="1" xr:uid="{C01583A3-72EA-4B73-9174-21A175CD3137}"/>
    <cellStyle name="60 % - Akzent4" xfId="14163" hidden="1" xr:uid="{DB1F15AB-8F3B-4988-B146-ED3E67FEBC7E}"/>
    <cellStyle name="60 % - Akzent4" xfId="14279" hidden="1" xr:uid="{E2AB2780-5C11-4780-B4D0-3EF3E3413384}"/>
    <cellStyle name="60 % - Akzent4" xfId="14312" hidden="1" xr:uid="{E9B9DEFB-4459-4A43-A909-E5A6F8A1CDEB}"/>
    <cellStyle name="60 % - Akzent4" xfId="14336" hidden="1" xr:uid="{75787A46-BAD0-480B-906C-666FBDD7F510}"/>
    <cellStyle name="60 % - Akzent4" xfId="14396" hidden="1" xr:uid="{3AF6B5DE-4FF6-4E50-A106-1D8488207AF6}"/>
    <cellStyle name="60 % - Akzent4" xfId="14413" hidden="1" xr:uid="{89524A84-BA88-4181-8FBE-3BF14DFFFF59}"/>
    <cellStyle name="60 % - Akzent4" xfId="14451" hidden="1" xr:uid="{86001379-BF08-4C31-9DD0-0A974758EEDF}"/>
    <cellStyle name="60 % - Akzent4" xfId="14426" hidden="1" xr:uid="{348EDBCF-60EB-4DA3-8722-6D25B345FCB3}"/>
    <cellStyle name="60 % - Akzent4" xfId="14347" hidden="1" xr:uid="{754C8198-7659-4EC7-8319-FEBB8CD5F674}"/>
    <cellStyle name="60 % - Akzent4" xfId="14463" hidden="1" xr:uid="{DBA2BDCE-E4B3-4220-9CCF-3A77B9DFA189}"/>
    <cellStyle name="60 % - Akzent4" xfId="14500" hidden="1" xr:uid="{3940934C-75FD-467C-BF84-45F6880FE862}"/>
    <cellStyle name="60 % - Akzent4" xfId="14660" hidden="1" xr:uid="{327BE2A9-EB57-49D6-AA2D-5464555A081E}"/>
    <cellStyle name="60 % - Akzent4" xfId="14720" hidden="1" xr:uid="{FEA443E6-388C-4634-B2FD-984268B76C56}"/>
    <cellStyle name="60 % - Akzent4" xfId="14737" hidden="1" xr:uid="{CA71D573-EBC8-4EFD-B44C-4E3C0D655F07}"/>
    <cellStyle name="60 % - Akzent4" xfId="14775" hidden="1" xr:uid="{7A0AA173-BC55-43B8-B7BD-DA59A39B460E}"/>
    <cellStyle name="60 % - Akzent4" xfId="14750" hidden="1" xr:uid="{276EBBB5-4515-4DAD-87CB-7A120B2DAC5E}"/>
    <cellStyle name="60 % - Akzent4" xfId="14671" hidden="1" xr:uid="{530AB4F4-F3FA-4286-81E5-35FDD39B7A42}"/>
    <cellStyle name="60 % - Akzent4" xfId="14787" hidden="1" xr:uid="{D0FD735E-209A-49F3-A7F9-91A259D63496}"/>
    <cellStyle name="60 % - Akzent4" xfId="14824" hidden="1" xr:uid="{F4BF2D39-C595-4B6C-A53C-00774751CF80}"/>
    <cellStyle name="60 % - Akzent4" xfId="14984" hidden="1" xr:uid="{58B5FE86-F718-453D-9F48-FDE3C170C8B1}"/>
    <cellStyle name="60 % - Akzent4" xfId="15044" hidden="1" xr:uid="{D1DCA823-AE28-4CA9-AEAC-973D23FD7C15}"/>
    <cellStyle name="60 % - Akzent4" xfId="15061" hidden="1" xr:uid="{CBCBC499-B0EB-4613-A8BC-8B7AB3832FC3}"/>
    <cellStyle name="60 % - Akzent4" xfId="15099" hidden="1" xr:uid="{C39ED777-0F60-4A24-AD27-9DDD088CA899}"/>
    <cellStyle name="60 % - Akzent4" xfId="15074" hidden="1" xr:uid="{A5958511-A823-4BD3-B87C-012D761276CF}"/>
    <cellStyle name="60 % - Akzent4" xfId="14995" hidden="1" xr:uid="{82B947D1-0EB5-48AD-9895-F59B083DB85B}"/>
    <cellStyle name="60 % - Akzent4" xfId="15111" hidden="1" xr:uid="{0AB553A7-3DBD-4F53-B72C-05570506FE4F}"/>
    <cellStyle name="60 % - Akzent4" xfId="15148" hidden="1" xr:uid="{10664D69-F4BD-4689-B232-792A7F7AF914}"/>
    <cellStyle name="60 % - Akzent4" xfId="15308" hidden="1" xr:uid="{AAEC1A1C-7F18-4B13-8A04-4D3A89FCE0F9}"/>
    <cellStyle name="60 % - Akzent4" xfId="15368" hidden="1" xr:uid="{0403F8D5-8CB0-4B2F-947B-8DEBE6BA3440}"/>
    <cellStyle name="60 % - Akzent4" xfId="15385" hidden="1" xr:uid="{5D791F6C-11A6-41ED-B708-DBD59F5A046E}"/>
    <cellStyle name="60 % - Akzent4" xfId="15423" hidden="1" xr:uid="{E48EF72A-DB68-43A6-B59B-0C9C85C7F9D3}"/>
    <cellStyle name="60 % - Akzent4" xfId="15398" hidden="1" xr:uid="{2D74DD2E-6262-478A-B8CF-11E96A72549F}"/>
    <cellStyle name="60 % - Akzent4" xfId="15319" hidden="1" xr:uid="{CB9F5EE8-0FA9-455C-B567-7140473C3895}"/>
    <cellStyle name="60 % - Akzent4" xfId="15435" hidden="1" xr:uid="{B36AE98A-166B-4384-9C6F-D14DDF0DD7D2}"/>
    <cellStyle name="60 % - Akzent4" xfId="15472" hidden="1" xr:uid="{7F5E5E1A-3B15-41DD-8616-5CC5BDFC80F5}"/>
    <cellStyle name="60 % - Akzent4" xfId="15632" hidden="1" xr:uid="{86BC6D29-9A87-44A8-8085-BA0625918529}"/>
    <cellStyle name="60 % - Akzent4" xfId="15692" hidden="1" xr:uid="{12F55D96-2E41-4BA2-81EE-4FC2C72DF63A}"/>
    <cellStyle name="60 % - Akzent4" xfId="15709" hidden="1" xr:uid="{425E361E-F5B5-4FD8-ADDE-455AB7B53D0A}"/>
    <cellStyle name="60 % - Akzent4" xfId="15747" hidden="1" xr:uid="{384AA554-6386-45B5-991D-F5FDCCDACDE9}"/>
    <cellStyle name="60 % - Akzent4" xfId="15722" hidden="1" xr:uid="{74955549-AF4B-4A86-AC15-3CB4C9175C7E}"/>
    <cellStyle name="60 % - Akzent4" xfId="15643" hidden="1" xr:uid="{BD4B4375-B5E5-4924-8DC5-152B9B57387B}"/>
    <cellStyle name="60 % - Akzent4" xfId="15759" hidden="1" xr:uid="{17F9CF79-19DB-49D5-9607-CCB0B92001BC}"/>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73" hidden="1" xr:uid="{AD3C9108-85D4-43FB-895B-3ECF737A048F}"/>
    <cellStyle name="60 % - Akzent5" xfId="4423" hidden="1" xr:uid="{FDA4BC2A-8045-4D0F-BD60-96089E990C02}"/>
    <cellStyle name="60 % - Akzent5" xfId="4610" hidden="1" xr:uid="{C45AA071-8105-47BF-8BB7-7DE38FCD2411}"/>
    <cellStyle name="60 % - Akzent5" xfId="5291" hidden="1" xr:uid="{B9F1AF3C-E28A-45EE-878D-0A0C5D34AFA3}"/>
    <cellStyle name="60 % - Akzent5" xfId="4543" hidden="1" xr:uid="{4F053F25-CF9F-447E-8C5B-C03BFA35AC62}"/>
    <cellStyle name="60 % - Akzent5" xfId="4653" hidden="1" xr:uid="{2EA9C7C1-D539-4CC1-BD85-BF9F1EB3590B}"/>
    <cellStyle name="60 % - Akzent5" xfId="5342" hidden="1" xr:uid="{B3E4A096-E771-4439-978E-3F826F823D83}"/>
    <cellStyle name="60 % - Akzent5" xfId="5719" hidden="1" xr:uid="{E2D1A113-B218-4D2F-8752-926DA3012520}"/>
    <cellStyle name="60 % - Akzent5" xfId="5765" hidden="1" xr:uid="{1232AEE2-BB21-4521-8F60-FA5D74DFAEAD}"/>
    <cellStyle name="60 % - Akzent5" xfId="5959" hidden="1" xr:uid="{ED0E56F0-F04F-4886-8346-F8B25F1EA75D}"/>
    <cellStyle name="60 % - Akzent5" xfId="6138" hidden="1" xr:uid="{985B7068-DFBE-43A3-8ACE-DAEE1186AE9C}"/>
    <cellStyle name="60 % - Akzent5" xfId="6802" hidden="1" xr:uid="{478BDDEE-6C36-4BC4-985A-AF4A3F532638}"/>
    <cellStyle name="60 % - Akzent5" xfId="6072" hidden="1" xr:uid="{C648EAF0-8CAC-4803-B3C8-EE59C4FFB414}"/>
    <cellStyle name="60 % - Akzent5" xfId="6182" hidden="1" xr:uid="{D6053B02-ADA3-4EE1-A184-71E452E58026}"/>
    <cellStyle name="60 % - Akzent5" xfId="6850" hidden="1" xr:uid="{395F6904-F812-443F-B897-0BA009FB30ED}"/>
    <cellStyle name="60 % - Akzent5" xfId="6870" hidden="1" xr:uid="{FD8AFCE7-3C42-4713-AD84-683CD30ECA53}"/>
    <cellStyle name="60 % - Akzent5" xfId="6897" hidden="1" xr:uid="{6FF3A02F-3C50-4D57-92D4-D0FAA49EFCA8}"/>
    <cellStyle name="60 % - Akzent5" xfId="7057" hidden="1" xr:uid="{446A6CB7-A73C-4C02-BB5E-FF4AD93D813A}"/>
    <cellStyle name="60 % - Akzent5" xfId="7092" hidden="1" xr:uid="{EFADD7F4-E8A7-472C-BA2C-3B2F39E39161}"/>
    <cellStyle name="60 % - Akzent5" xfId="7167" hidden="1" xr:uid="{E3D1A76C-2844-410C-9C51-5FA9C7415F8C}"/>
    <cellStyle name="60 % - Akzent5" xfId="7079" hidden="1" xr:uid="{24D48C80-FDFC-4C49-AED8-2D875CC5F573}"/>
    <cellStyle name="60 % - Akzent5" xfId="7098" hidden="1" xr:uid="{3076A9DA-09C6-4013-9CAE-E974685F1F31}"/>
    <cellStyle name="60 % - Akzent5" xfId="7174" hidden="1" xr:uid="{D14DB1D5-7B93-4C5F-B34B-C2BD3D7CF42D}"/>
    <cellStyle name="60 % - Akzent5" xfId="7194" hidden="1" xr:uid="{C0068175-3D15-44E9-9B77-67D6F98DB3E4}"/>
    <cellStyle name="60 % - Akzent5" xfId="7221" hidden="1" xr:uid="{1F14C565-8CE1-454A-9A69-45F80CA7EE92}"/>
    <cellStyle name="60 % - Akzent5" xfId="7381" hidden="1" xr:uid="{84D3E962-385F-410A-BBAD-C8C981CA2010}"/>
    <cellStyle name="60 % - Akzent5" xfId="7416" hidden="1" xr:uid="{7BE12247-19B3-45FA-9A14-6C5BA535425D}"/>
    <cellStyle name="60 % - Akzent5" xfId="7491" hidden="1" xr:uid="{35767B6F-5DD7-4B58-9741-0C951D4BE939}"/>
    <cellStyle name="60 % - Akzent5" xfId="7403" hidden="1" xr:uid="{AB795CE4-70B4-44BF-91BC-936289A5E83E}"/>
    <cellStyle name="60 % - Akzent5" xfId="7422" hidden="1" xr:uid="{024EDA83-080B-47EB-8DA6-FCFE0A74AFD9}"/>
    <cellStyle name="60 % - Akzent5" xfId="7498" hidden="1" xr:uid="{8FB13A58-0E7D-49E1-B0BE-499AFAF4282F}"/>
    <cellStyle name="60 % - Akzent5" xfId="7518" hidden="1" xr:uid="{470150F4-AA03-473F-8651-A49F082D750F}"/>
    <cellStyle name="60 % - Akzent5" xfId="4335" hidden="1" xr:uid="{629011E8-6583-49B7-A00C-E95B71B6095E}"/>
    <cellStyle name="60 % - Akzent5" xfId="6595" hidden="1" xr:uid="{BCBA048C-60EB-44A1-A1C4-B5CED763CC06}"/>
    <cellStyle name="60 % - Akzent5" xfId="6820" hidden="1" xr:uid="{F3A088F1-1CC1-4985-86E3-344D577CC5D6}"/>
    <cellStyle name="60 % - Akzent5" xfId="6684" hidden="1" xr:uid="{66AE54B6-0017-43AA-AFCA-F273CA878601}"/>
    <cellStyle name="60 % - Akzent5" xfId="5090" hidden="1" xr:uid="{D1969603-883C-4206-BB0C-0E0B327B8DB0}"/>
    <cellStyle name="60 % - Akzent5" xfId="6090" hidden="1" xr:uid="{07C2E01E-B15D-48CF-B481-5657B2B3E4F7}"/>
    <cellStyle name="60 % - Akzent5" xfId="6755" hidden="1" xr:uid="{E600B37D-8563-4155-B6CD-2AD445C5E278}"/>
    <cellStyle name="60 % - Akzent5" xfId="6456" hidden="1" xr:uid="{2FD60FC5-E767-4B2C-AC9D-3AA3C7DB2EF0}"/>
    <cellStyle name="60 % - Akzent5" xfId="3910" hidden="1" xr:uid="{844E0D25-3DF4-43CF-AA54-DD08021EB072}"/>
    <cellStyle name="60 % - Akzent5" xfId="4689" hidden="1" xr:uid="{0462A592-1CD9-4387-86DA-89A6E6EDFA30}"/>
    <cellStyle name="60 % - Akzent5" xfId="3885" hidden="1" xr:uid="{C9290615-7A50-4F50-B955-3757038C426F}"/>
    <cellStyle name="60 % - Akzent5" xfId="8102" hidden="1" xr:uid="{12CF9DC5-E0EF-4D56-A647-60C7934A8901}"/>
    <cellStyle name="60 % - Akzent5" xfId="3758" hidden="1" xr:uid="{C6709F21-C956-4FDE-90DB-683040A1EC16}"/>
    <cellStyle name="60 % - Akzent5" xfId="6562" hidden="1" xr:uid="{700AE440-09A8-4551-B779-55EAE7DA802C}"/>
    <cellStyle name="60 % - Akzent5" xfId="8150" hidden="1" xr:uid="{97667FB2-2BE4-4963-B399-86CA1927AB7D}"/>
    <cellStyle name="60 % - Akzent5" xfId="8170" hidden="1" xr:uid="{893A306C-1E23-4C9D-A662-E5A5EDA9D28A}"/>
    <cellStyle name="60 % - Akzent5" xfId="8197" hidden="1" xr:uid="{34153970-2F0F-4765-8C73-1BFED2B148E9}"/>
    <cellStyle name="60 % - Akzent5" xfId="8323" hidden="1" xr:uid="{E20FF2AF-3ABD-4D91-AC30-5E9DB538B987}"/>
    <cellStyle name="60 % - Akzent5" xfId="8358" hidden="1" xr:uid="{F2B0CA34-F92F-4E4F-B3D2-723D69ECF2FD}"/>
    <cellStyle name="60 % - Akzent5" xfId="8433" hidden="1" xr:uid="{17E678A7-EB0D-4745-8C70-C09E1013D0D2}"/>
    <cellStyle name="60 % - Akzent5" xfId="8345" hidden="1" xr:uid="{540050C8-5A62-48CA-B8EB-5F638C4998FC}"/>
    <cellStyle name="60 % - Akzent5" xfId="8364" hidden="1" xr:uid="{238EE334-1922-46C8-8F08-5E7EE03B6EA0}"/>
    <cellStyle name="60 % - Akzent5" xfId="8440" hidden="1" xr:uid="{448790F7-7590-43E8-A342-7072A3393653}"/>
    <cellStyle name="60 % - Akzent5" xfId="8460" hidden="1" xr:uid="{D071FD92-0CBC-483B-BDA7-06E440C4334E}"/>
    <cellStyle name="60 % - Akzent5" xfId="8487" hidden="1" xr:uid="{E794CB7B-ABF9-4C7C-88C0-A531CDA1BA14}"/>
    <cellStyle name="60 % - Akzent5" xfId="8612" hidden="1" xr:uid="{12FCACAE-068B-4D01-83AC-31C5584C2B5F}"/>
    <cellStyle name="60 % - Akzent5" xfId="8647" hidden="1" xr:uid="{D48244C5-05F2-4933-B78B-5E95F19EDC7D}"/>
    <cellStyle name="60 % - Akzent5" xfId="8722" hidden="1" xr:uid="{221AF934-6B73-4AA6-B4BC-321DF94A73BA}"/>
    <cellStyle name="60 % - Akzent5" xfId="8634" hidden="1" xr:uid="{CE649377-736D-4BDA-9684-F5883B12437A}"/>
    <cellStyle name="60 % - Akzent5" xfId="8653" hidden="1" xr:uid="{0D29140A-765F-49F6-A43A-B038A2EA5863}"/>
    <cellStyle name="60 % - Akzent5" xfId="8729" hidden="1" xr:uid="{529CD584-C44F-45AE-BB62-29AC2E6E1A7F}"/>
    <cellStyle name="60 % - Akzent5" xfId="8749" hidden="1" xr:uid="{0B878C04-D999-4A98-B383-CF3DF1C0EC9E}"/>
    <cellStyle name="60 % - Akzent5" xfId="5851" hidden="1" xr:uid="{09DA51A3-4901-4E4F-B50D-5C269FB769EF}"/>
    <cellStyle name="60 % - Akzent5" xfId="8827" hidden="1" xr:uid="{1E3427BF-D6ED-4E0A-A1E1-E88458CA9552}"/>
    <cellStyle name="60 % - Akzent5" xfId="9019" hidden="1" xr:uid="{3CBFE949-19C2-4FFF-8EB5-20B542863F84}"/>
    <cellStyle name="60 % - Akzent5" xfId="9722" hidden="1" xr:uid="{D1F4E0C2-F786-42D0-BF2A-E7BD231C04CB}"/>
    <cellStyle name="60 % - Akzent5" xfId="8951" hidden="1" xr:uid="{2A307212-B01E-41FA-AB61-2DAC13B98559}"/>
    <cellStyle name="60 % - Akzent5" xfId="9063" hidden="1" xr:uid="{7E168855-89FE-4E03-B3C7-A14FF331B42C}"/>
    <cellStyle name="60 % - Akzent5" xfId="9773" hidden="1" xr:uid="{71FB2C68-A849-4FE0-9483-9B65F8787A2A}"/>
    <cellStyle name="60 % - Akzent5" xfId="10164" hidden="1" xr:uid="{2ADC6EAA-8C24-4144-A7B5-A14F53373936}"/>
    <cellStyle name="60 % - Akzent5" xfId="10210" hidden="1" xr:uid="{CB391499-9209-43B4-B9D4-7A2784BD5148}"/>
    <cellStyle name="60 % - Akzent5" xfId="10297" hidden="1" xr:uid="{511954EA-F4EA-480C-8AD2-F9999EEA5C78}"/>
    <cellStyle name="60 % - Akzent5" xfId="10479" hidden="1" xr:uid="{3D56EACC-8F38-4AD9-8139-89F4719024EE}"/>
    <cellStyle name="60 % - Akzent5" xfId="11158" hidden="1" xr:uid="{F18097C2-CE70-4BF9-8826-856BB063FC35}"/>
    <cellStyle name="60 % - Akzent5" xfId="10411" hidden="1" xr:uid="{B37E1D32-29D4-4953-8A5F-C09176719F5E}"/>
    <cellStyle name="60 % - Akzent5" xfId="10523" hidden="1" xr:uid="{1FB77DED-4B48-4751-8871-93376A4F9FAE}"/>
    <cellStyle name="60 % - Akzent5" xfId="11206" hidden="1" xr:uid="{6D4C961B-45BF-492C-8636-B59BCA6C1186}"/>
    <cellStyle name="60 % - Akzent5" xfId="11226" hidden="1" xr:uid="{E3ED453E-D5E5-4EBA-9161-FAAD3C8075C4}"/>
    <cellStyle name="60 % - Akzent5" xfId="11251" hidden="1" xr:uid="{EFDC0AA9-7D0B-4928-806C-2811BE1A7DAA}"/>
    <cellStyle name="60 % - Akzent5" xfId="11313" hidden="1" xr:uid="{BBFE7711-98FE-43A2-B1C4-92B07975221B}"/>
    <cellStyle name="60 % - Akzent5" xfId="11348" hidden="1" xr:uid="{E39D92E4-24B7-4253-8CA6-0ECBB203C3EE}"/>
    <cellStyle name="60 % - Akzent5" xfId="11423" hidden="1" xr:uid="{B4C8691A-0AF8-4EA0-8669-E8FCA81354F3}"/>
    <cellStyle name="60 % - Akzent5" xfId="11335" hidden="1" xr:uid="{186092D6-9D1A-4FB3-8CAD-66B426B10D46}"/>
    <cellStyle name="60 % - Akzent5" xfId="11354" hidden="1" xr:uid="{C03AA10D-C06A-43D3-BD2F-A768322E74A9}"/>
    <cellStyle name="60 % - Akzent5" xfId="11430" hidden="1" xr:uid="{60CB8929-E87E-4D4F-984F-DBD0D0F3BB6A}"/>
    <cellStyle name="60 % - Akzent5" xfId="11450" hidden="1" xr:uid="{678E32C9-1860-4F96-9B92-F75ACF612114}"/>
    <cellStyle name="60 % - Akzent5" xfId="11475" hidden="1" xr:uid="{20F04002-9D39-4931-85B2-605046BA4C0A}"/>
    <cellStyle name="60 % - Akzent5" xfId="11536" hidden="1" xr:uid="{A4142B70-3847-4344-938C-03B8DA68C748}"/>
    <cellStyle name="60 % - Akzent5" xfId="11571" hidden="1" xr:uid="{1C76B7FE-4338-4791-B89E-D752D6AEC6CA}"/>
    <cellStyle name="60 % - Akzent5" xfId="11646" hidden="1" xr:uid="{4CF51977-E2ED-4933-8347-A5E3150CB0C1}"/>
    <cellStyle name="60 % - Akzent5" xfId="11558" hidden="1" xr:uid="{CC7EC7ED-9DFD-4A43-A5E9-98F6DF474F69}"/>
    <cellStyle name="60 % - Akzent5" xfId="11577" hidden="1" xr:uid="{BF592FD7-7807-4FE8-8CD2-642E06991A1E}"/>
    <cellStyle name="60 % - Akzent5" xfId="11653" hidden="1" xr:uid="{AEA0E337-3C06-44CF-A634-9F911BAAB651}"/>
    <cellStyle name="60 % - Akzent5" xfId="11673" hidden="1" xr:uid="{D6ADE257-9FC6-4888-844B-EC101ED46E94}"/>
    <cellStyle name="60 % - Akzent5" xfId="6385" hidden="1" xr:uid="{66727D16-EEA9-4F04-B3DF-3C2B911D49D3}"/>
    <cellStyle name="60 % - Akzent5" xfId="11749" hidden="1" xr:uid="{8E0F979F-97CB-4028-96B3-1151DE8F4617}"/>
    <cellStyle name="60 % - Akzent5" xfId="11941" hidden="1" xr:uid="{1AD54FDA-61C1-4A94-B29E-96D4B83C9BFE}"/>
    <cellStyle name="60 % - Akzent5" xfId="12644" hidden="1" xr:uid="{E545A1D8-0A39-44EA-9194-70A876CBF896}"/>
    <cellStyle name="60 % - Akzent5" xfId="11873" hidden="1" xr:uid="{6A1701C1-9388-468D-B1AA-78E98F5A4E71}"/>
    <cellStyle name="60 % - Akzent5" xfId="11985" hidden="1" xr:uid="{31E66577-6BE8-4358-AAE1-33587D3F3041}"/>
    <cellStyle name="60 % - Akzent5" xfId="12695" hidden="1" xr:uid="{2F3E8306-A803-4ABB-A7B8-53FF65F1B496}"/>
    <cellStyle name="60 % - Akzent5" xfId="13086" hidden="1" xr:uid="{D4AF274A-05C0-4251-9311-EFA7A93D53BA}"/>
    <cellStyle name="60 % - Akzent5" xfId="13128" hidden="1" xr:uid="{94AD9417-B463-415B-9FBB-98DA9CB33A83}"/>
    <cellStyle name="60 % - Akzent5" xfId="13179" hidden="1" xr:uid="{0936F447-3FB8-449C-B2B3-06FC81CA4C64}"/>
    <cellStyle name="60 % - Akzent5" xfId="13361" hidden="1" xr:uid="{22676E4F-5DBF-4180-B1AA-A59341BF9DC7}"/>
    <cellStyle name="60 % - Akzent5" xfId="14040" hidden="1" xr:uid="{A0EBB741-AA67-47FC-B33A-028A5E54FDC6}"/>
    <cellStyle name="60 % - Akzent5" xfId="13293" hidden="1" xr:uid="{E4CC86DC-BC1F-4678-B21A-F5D91A663843}"/>
    <cellStyle name="60 % - Akzent5" xfId="13405" hidden="1" xr:uid="{D7E838DA-9B0B-46E9-936F-64D8AD2AB0A6}"/>
    <cellStyle name="60 % - Akzent5" xfId="14088" hidden="1" xr:uid="{BC14E0F0-A47A-4EE0-968E-69548CB53DFD}"/>
    <cellStyle name="60 % - Akzent5" xfId="14108" hidden="1" xr:uid="{FE4E5932-099B-4812-935A-CD6CCC632E4E}"/>
    <cellStyle name="60 % - Akzent5" xfId="14131" hidden="1" xr:uid="{F7E83213-8570-4DDA-9D39-81C1F32F132F}"/>
    <cellStyle name="60 % - Akzent5" xfId="14155" hidden="1" xr:uid="{878F95CE-EE51-4941-9E74-424F36021F4F}"/>
    <cellStyle name="60 % - Akzent5" xfId="14190" hidden="1" xr:uid="{97DB6471-7A6C-4266-B3C9-4A5CECAC21FF}"/>
    <cellStyle name="60 % - Akzent5" xfId="14265" hidden="1" xr:uid="{54C98E12-DCA2-412A-BA16-80D7B9055FC1}"/>
    <cellStyle name="60 % - Akzent5" xfId="14177" hidden="1" xr:uid="{6710559E-0B82-4C05-BE42-3B997726C8F2}"/>
    <cellStyle name="60 % - Akzent5" xfId="14196" hidden="1" xr:uid="{3EF559B0-A6AA-43BE-A7A1-E11EEE4F5AF2}"/>
    <cellStyle name="60 % - Akzent5" xfId="14272" hidden="1" xr:uid="{D5DA1F2D-FBF4-44AB-BB36-6EB2C989AD11}"/>
    <cellStyle name="60 % - Akzent5" xfId="14292" hidden="1" xr:uid="{E0CF0DE2-FADD-4F2F-BEE1-17F0E05BDFE7}"/>
    <cellStyle name="60 % - Akzent5" xfId="14315" hidden="1" xr:uid="{0942EDCF-4F7E-4808-8336-CC002F987B00}"/>
    <cellStyle name="60 % - Akzent5" xfId="14339" hidden="1" xr:uid="{9FD029A6-062A-42CA-B13B-160867657D82}"/>
    <cellStyle name="60 % - Akzent5" xfId="14374" hidden="1" xr:uid="{9A82FAB7-0EBC-4515-B09F-FAFFFF82806E}"/>
    <cellStyle name="60 % - Akzent5" xfId="14449" hidden="1" xr:uid="{58E366C6-B674-4A26-A0BC-E1D90CBF7449}"/>
    <cellStyle name="60 % - Akzent5" xfId="14361" hidden="1" xr:uid="{B38917C8-0B70-42F3-9F09-3B54F0A00C14}"/>
    <cellStyle name="60 % - Akzent5" xfId="14380" hidden="1" xr:uid="{A70FB828-70C3-4855-A34A-C39738D2737D}"/>
    <cellStyle name="60 % - Akzent5" xfId="14456" hidden="1" xr:uid="{9DDA3C40-5F06-4428-9C55-1F02ACAFF567}"/>
    <cellStyle name="60 % - Akzent5" xfId="14476" hidden="1" xr:uid="{E118D828-0DDB-4B4A-85DF-139B44A210EE}"/>
    <cellStyle name="60 % - Akzent5" xfId="14503" hidden="1" xr:uid="{545C49E8-0838-427E-B5F1-21B1AA0F42EB}"/>
    <cellStyle name="60 % - Akzent5" xfId="14663" hidden="1" xr:uid="{C2101DC7-D954-4856-9F0D-39FD5AE7ADBB}"/>
    <cellStyle name="60 % - Akzent5" xfId="14698" hidden="1" xr:uid="{B7F130C5-0467-4A43-A5BB-F8F7E5BC0129}"/>
    <cellStyle name="60 % - Akzent5" xfId="14773" hidden="1" xr:uid="{DE9D676A-8C42-41E8-9563-24DFDD19A19A}"/>
    <cellStyle name="60 % - Akzent5" xfId="14685" hidden="1" xr:uid="{6462DFA1-8B6C-4BA4-AD4F-99696065719C}"/>
    <cellStyle name="60 % - Akzent5" xfId="14704" hidden="1" xr:uid="{E9885F1A-7774-47BC-AA2D-A7B7835DCBA3}"/>
    <cellStyle name="60 % - Akzent5" xfId="14780" hidden="1" xr:uid="{95EE2097-0496-48C4-BE4D-EAC5A0847D7A}"/>
    <cellStyle name="60 % - Akzent5" xfId="14800" hidden="1" xr:uid="{17D169D2-FA09-4CE6-BFAE-026889C9C28F}"/>
    <cellStyle name="60 % - Akzent5" xfId="14827" hidden="1" xr:uid="{D545E9AE-7959-4006-9F0A-4625AE8EB83B}"/>
    <cellStyle name="60 % - Akzent5" xfId="14987" hidden="1" xr:uid="{0294C21C-C75A-47EF-9DF6-0D9FC2906376}"/>
    <cellStyle name="60 % - Akzent5" xfId="15022" hidden="1" xr:uid="{DB22FC2E-72BC-442A-BDC8-46F1E043040C}"/>
    <cellStyle name="60 % - Akzent5" xfId="15097" hidden="1" xr:uid="{216A9FE2-D865-4D8E-846C-A1EEFC69CFDF}"/>
    <cellStyle name="60 % - Akzent5" xfId="15009" hidden="1" xr:uid="{5D63A8D6-A53B-4160-8E43-903D5C37B4A4}"/>
    <cellStyle name="60 % - Akzent5" xfId="15028" hidden="1" xr:uid="{79E3AA25-4EFA-4F6B-AEFC-D0DB706C00AD}"/>
    <cellStyle name="60 % - Akzent5" xfId="15104" hidden="1" xr:uid="{56DBC11F-0317-4E76-B205-55D642E34D9A}"/>
    <cellStyle name="60 % - Akzent5" xfId="15124" hidden="1" xr:uid="{C11A0971-664C-4342-B0F5-CEBAA592E581}"/>
    <cellStyle name="60 % - Akzent5" xfId="15151" hidden="1" xr:uid="{E617E392-32D4-4225-A990-2C5EDCA57196}"/>
    <cellStyle name="60 % - Akzent5" xfId="15311" hidden="1" xr:uid="{250D0214-6CBD-4AEC-8FF7-52399A9DEE4E}"/>
    <cellStyle name="60 % - Akzent5" xfId="15346" hidden="1" xr:uid="{45EDBF80-642F-4EE6-AB81-42C3F932423C}"/>
    <cellStyle name="60 % - Akzent5" xfId="15421" hidden="1" xr:uid="{09764535-3B1E-4373-85DD-5F9E454409A5}"/>
    <cellStyle name="60 % - Akzent5" xfId="15333" hidden="1" xr:uid="{F6DBEC97-8179-4A45-A791-B774769DB2FB}"/>
    <cellStyle name="60 % - Akzent5" xfId="15352" hidden="1" xr:uid="{D6FCC9CA-9FB2-4847-8654-243ADE380A55}"/>
    <cellStyle name="60 % - Akzent5" xfId="15428" hidden="1" xr:uid="{65C040CA-9E42-496B-BA55-0090F88D0E9A}"/>
    <cellStyle name="60 % - Akzent5" xfId="15448" hidden="1" xr:uid="{21D59F11-2797-4F89-B08F-B5A5E7724296}"/>
    <cellStyle name="60 % - Akzent5" xfId="15475" hidden="1" xr:uid="{28DD9732-197B-448F-847D-0C1F1551C8D4}"/>
    <cellStyle name="60 % - Akzent5" xfId="15635" hidden="1" xr:uid="{F46EB69D-B141-4585-BA61-7C5346737E7D}"/>
    <cellStyle name="60 % - Akzent5" xfId="15670" hidden="1" xr:uid="{40C082ED-C7F3-46A1-AE07-D05144461279}"/>
    <cellStyle name="60 % - Akzent5" xfId="15745" hidden="1" xr:uid="{2F6C3663-82EA-416E-AE62-2EFD37D2C629}"/>
    <cellStyle name="60 % - Akzent5" xfId="15657" hidden="1" xr:uid="{1EE38A79-5EF0-4666-A0F5-0B0B5F7DB96E}"/>
    <cellStyle name="60 % - Akzent5" xfId="15676" hidden="1" xr:uid="{268A1EF1-9ED7-4230-AFC1-52611A17320E}"/>
    <cellStyle name="60 % - Akzent5" xfId="15752" hidden="1" xr:uid="{6AA67FE3-D5AF-41B3-8C3A-2922E987C6D3}"/>
    <cellStyle name="60 % - Akzent5" xfId="15772" hidden="1" xr:uid="{98EE22E1-139E-4034-B32F-59A62D15DD7B}"/>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77" hidden="1" xr:uid="{B5A0E05A-9E70-40F6-A2B6-E3C102DC0C35}"/>
    <cellStyle name="60 % - Akzent6" xfId="4426" hidden="1" xr:uid="{837776CB-E9CE-46C7-B5A7-981342AACA3B}"/>
    <cellStyle name="60 % - Akzent6" xfId="4705" hidden="1" xr:uid="{67B14F7E-E5D0-4EE4-A4C1-BA38CDDF9D34}"/>
    <cellStyle name="60 % - Akzent6" xfId="4626" hidden="1" xr:uid="{E21AB1F3-A00C-4181-9227-C786081D7D04}"/>
    <cellStyle name="60 % - Akzent6" xfId="4455" hidden="1" xr:uid="{6B9F2B73-FCD9-45AF-B3DC-121F62D97C64}"/>
    <cellStyle name="60 % - Akzent6" xfId="5107" hidden="1" xr:uid="{7EB27399-EF38-441D-AAC8-EBAD305CE648}"/>
    <cellStyle name="60 % - Akzent6" xfId="4540" hidden="1" xr:uid="{44B15C0D-2BF6-4B79-980C-031DDBBE3D90}"/>
    <cellStyle name="60 % - Akzent6" xfId="5257" hidden="1" xr:uid="{A1240C30-3F54-4172-B481-FDD449181A2A}"/>
    <cellStyle name="60 % - Akzent6" xfId="5769" hidden="1" xr:uid="{8286D870-6D92-4001-9738-637D51419D8E}"/>
    <cellStyle name="60 % - Akzent6" xfId="5962" hidden="1" xr:uid="{4220D63E-07AA-4742-A512-5D4A569FC758}"/>
    <cellStyle name="60 % - Akzent6" xfId="6230" hidden="1" xr:uid="{C1E1EAF2-6A5A-4DAC-980A-19FDEBB10866}"/>
    <cellStyle name="60 % - Akzent6" xfId="6154" hidden="1" xr:uid="{9267CB7C-6C55-40B6-8883-C2F0743B5CE5}"/>
    <cellStyle name="60 % - Akzent6" xfId="5985" hidden="1" xr:uid="{30282921-363A-44E0-8FC5-91D2A2DDB857}"/>
    <cellStyle name="60 % - Akzent6" xfId="6632" hidden="1" xr:uid="{998CD700-DEF7-4EB4-9657-FEB93B52B24A}"/>
    <cellStyle name="60 % - Akzent6" xfId="6069" hidden="1" xr:uid="{9E55FB54-2F79-4944-A088-8238B1320179}"/>
    <cellStyle name="60 % - Akzent6" xfId="6772" hidden="1" xr:uid="{4F44C9AF-AEE1-4A12-96D5-7903626DFD51}"/>
    <cellStyle name="60 % - Akzent6" xfId="6900" hidden="1" xr:uid="{C772BF96-1084-461B-88DD-0CA193000C77}"/>
    <cellStyle name="60 % - Akzent6" xfId="7060" hidden="1" xr:uid="{CCDE3C8C-065D-4D14-BAD6-EB5A1DEF0AE2}"/>
    <cellStyle name="60 % - Akzent6" xfId="7110" hidden="1" xr:uid="{E22A5325-EA0D-4DDF-8860-89B589526684}"/>
    <cellStyle name="60 % - Akzent6" xfId="7095" hidden="1" xr:uid="{4843C4F2-04A1-4B3D-85EE-B51932F19F1E}"/>
    <cellStyle name="60 % - Akzent6" xfId="7066" hidden="1" xr:uid="{3E5B3133-1F19-40C3-BE7B-666C7913D6AB}"/>
    <cellStyle name="60 % - Akzent6" xfId="7121" hidden="1" xr:uid="{533A0AA9-4405-4ABA-9E1D-1EA4A8CCD180}"/>
    <cellStyle name="60 % - Akzent6" xfId="7078" hidden="1" xr:uid="{1BADC4AC-D779-4C5C-AFCD-FC65EBB887CF}"/>
    <cellStyle name="60 % - Akzent6" xfId="7156" hidden="1" xr:uid="{2B54656B-A288-4855-9212-EBF13ECF1036}"/>
    <cellStyle name="60 % - Akzent6" xfId="7224" hidden="1" xr:uid="{05B1DCBE-74AE-4B13-AC7A-65D4CD2AF1A8}"/>
    <cellStyle name="60 % - Akzent6" xfId="7384" hidden="1" xr:uid="{A87288B9-B436-42DB-BA25-8C5ACA560D1C}"/>
    <cellStyle name="60 % - Akzent6" xfId="7434" hidden="1" xr:uid="{2B92EF6F-ABFB-4038-92FF-E5B7E36D55E9}"/>
    <cellStyle name="60 % - Akzent6" xfId="7419" hidden="1" xr:uid="{C9E766B5-698D-4F04-99CD-F78F838A1051}"/>
    <cellStyle name="60 % - Akzent6" xfId="7390" hidden="1" xr:uid="{98791527-158F-44B4-BF41-EEA76B5A7241}"/>
    <cellStyle name="60 % - Akzent6" xfId="7445" hidden="1" xr:uid="{2A1F7FB7-32FD-40F3-B40D-8137E43A222C}"/>
    <cellStyle name="60 % - Akzent6" xfId="7402" hidden="1" xr:uid="{BD44F74E-E6E0-4750-A21F-8D468D30E8BA}"/>
    <cellStyle name="60 % - Akzent6" xfId="7480" hidden="1" xr:uid="{9D739D18-0516-406D-8991-848E06D34DBB}"/>
    <cellStyle name="60 % - Akzent6" xfId="4587" hidden="1" xr:uid="{C0F8B16B-9E89-4C43-B990-A96E59107577}"/>
    <cellStyle name="60 % - Akzent6" xfId="4167" hidden="1" xr:uid="{9C4196C6-6597-47D7-9FA7-B533C0185B6A}"/>
    <cellStyle name="60 % - Akzent6" xfId="6433" hidden="1" xr:uid="{2A4ED095-EAD9-48C3-8DF3-FD04EC1798DB}"/>
    <cellStyle name="60 % - Akzent6" xfId="4168" hidden="1" xr:uid="{F739CF39-677F-46B6-8A0A-CA12EA45B62C}"/>
    <cellStyle name="60 % - Akzent6" xfId="3736" hidden="1" xr:uid="{AB705192-8FD8-4AEE-B026-85CB571D3DD3}"/>
    <cellStyle name="60 % - Akzent6" xfId="5689" hidden="1" xr:uid="{6F33A942-3893-4BFB-807F-A033D2BDE8CB}"/>
    <cellStyle name="60 % - Akzent6" xfId="4740" hidden="1" xr:uid="{7639689F-EBCA-4535-91BE-0B4240D62405}"/>
    <cellStyle name="60 % - Akzent6" xfId="4198" hidden="1" xr:uid="{D6270704-2800-45C9-AB05-99F62E5492CF}"/>
    <cellStyle name="60 % - Akzent6" xfId="3584" hidden="1" xr:uid="{6A3B25BA-5D81-4712-A9A5-4D1420F6D1C9}"/>
    <cellStyle name="60 % - Akzent6" xfId="5496" hidden="1" xr:uid="{B05D80BE-71CF-45AE-9750-931C8EAB6B2F}"/>
    <cellStyle name="60 % - Akzent6" xfId="3877" hidden="1" xr:uid="{09C0390C-CBFB-472F-A170-4C02EE31007D}"/>
    <cellStyle name="60 % - Akzent6" xfId="4736" hidden="1" xr:uid="{9868A74C-837C-478F-BDBA-9C984C9480E8}"/>
    <cellStyle name="60 % - Akzent6" xfId="4165" hidden="1" xr:uid="{891A9F25-D746-4ECB-BE27-56E42FCF1F72}"/>
    <cellStyle name="60 % - Akzent6" xfId="7930" hidden="1" xr:uid="{885FE580-21DA-4CB1-91E8-130A56881678}"/>
    <cellStyle name="60 % - Akzent6" xfId="3890" hidden="1" xr:uid="{E56F7284-A0D9-4BAE-8768-F80F8C8840A5}"/>
    <cellStyle name="60 % - Akzent6" xfId="8072" hidden="1" xr:uid="{9246074E-8422-4906-A04A-74199FAD2163}"/>
    <cellStyle name="60 % - Akzent6" xfId="8200" hidden="1" xr:uid="{961EF08E-C661-4B18-949A-2E4D0D15CC62}"/>
    <cellStyle name="60 % - Akzent6" xfId="8326" hidden="1" xr:uid="{D464B514-4E0B-47CA-9629-C4A5F0C62E27}"/>
    <cellStyle name="60 % - Akzent6" xfId="8376" hidden="1" xr:uid="{DA39A6D2-172F-4368-AC2C-660D8FD2EBB9}"/>
    <cellStyle name="60 % - Akzent6" xfId="8361" hidden="1" xr:uid="{61E4EDCB-85FE-41F5-88C3-987B6D4DEF00}"/>
    <cellStyle name="60 % - Akzent6" xfId="8332" hidden="1" xr:uid="{75A1E6F7-0888-4D80-99C0-9654142EA884}"/>
    <cellStyle name="60 % - Akzent6" xfId="8387" hidden="1" xr:uid="{D0F29236-8CA6-41B2-8AAA-4B0FA8602698}"/>
    <cellStyle name="60 % - Akzent6" xfId="8344" hidden="1" xr:uid="{9DC0D417-A7B5-4633-BE10-C5ADD2B1CEF5}"/>
    <cellStyle name="60 % - Akzent6" xfId="8422" hidden="1" xr:uid="{878A5725-0D67-4618-8820-30D4769E3C25}"/>
    <cellStyle name="60 % - Akzent6" xfId="8490" hidden="1" xr:uid="{9FCF9ACF-51A0-43EB-9AF6-20615FEADD89}"/>
    <cellStyle name="60 % - Akzent6" xfId="8615" hidden="1" xr:uid="{FAA64E36-3328-4CD2-9FB8-537366A79C31}"/>
    <cellStyle name="60 % - Akzent6" xfId="8665" hidden="1" xr:uid="{0443866D-13E6-4004-96B5-EC7B5BF9934F}"/>
    <cellStyle name="60 % - Akzent6" xfId="8650" hidden="1" xr:uid="{27B160B7-6CCA-48DA-B803-B7D99404634C}"/>
    <cellStyle name="60 % - Akzent6" xfId="8621" hidden="1" xr:uid="{18EEDEDD-2297-473F-AB85-D70E912E9258}"/>
    <cellStyle name="60 % - Akzent6" xfId="8676" hidden="1" xr:uid="{9C4DD8D3-8617-43F0-8853-3C2FE3DBCC59}"/>
    <cellStyle name="60 % - Akzent6" xfId="8633" hidden="1" xr:uid="{9F9A029C-3BDF-4928-B235-73C0A65A1274}"/>
    <cellStyle name="60 % - Akzent6" xfId="8711" hidden="1" xr:uid="{A7457282-AB70-406D-9385-879DA5546A8B}"/>
    <cellStyle name="60 % - Akzent6" xfId="3907" hidden="1" xr:uid="{53E08127-DFA7-4A65-A3E9-89CE5429FD68}"/>
    <cellStyle name="60 % - Akzent6" xfId="8830" hidden="1" xr:uid="{19D1B3F0-1262-4967-B33E-7FAA1FC71A9E}"/>
    <cellStyle name="60 % - Akzent6" xfId="9116" hidden="1" xr:uid="{8C7238D1-E43A-47D6-BB9D-FB192608F5AC}"/>
    <cellStyle name="60 % - Akzent6" xfId="9035" hidden="1" xr:uid="{A1979215-FF15-4262-A9EE-C9C956651AE3}"/>
    <cellStyle name="60 % - Akzent6" xfId="8859" hidden="1" xr:uid="{A3573F0C-84DF-42DE-AC76-8BC93C312432}"/>
    <cellStyle name="60 % - Akzent6" xfId="9532" hidden="1" xr:uid="{E27D6D5B-C973-47E4-93CF-DDFDE3855627}"/>
    <cellStyle name="60 % - Akzent6" xfId="8948" hidden="1" xr:uid="{0F138A4F-B5C8-4E29-81CF-A2CB0A1E8414}"/>
    <cellStyle name="60 % - Akzent6" xfId="9687" hidden="1" xr:uid="{74979F52-8445-403C-B52D-5B927C35F82A}"/>
    <cellStyle name="60 % - Akzent6" xfId="10214" hidden="1" xr:uid="{93EF0FDA-F942-46D8-B4F8-758F09F8BCA2}"/>
    <cellStyle name="60 % - Akzent6" xfId="10300" hidden="1" xr:uid="{59D9725E-39F5-45AD-8B04-94135E4FD00D}"/>
    <cellStyle name="60 % - Akzent6" xfId="10572" hidden="1" xr:uid="{F549AF64-4F7A-4F7D-B998-302B7DD6479F}"/>
    <cellStyle name="60 % - Akzent6" xfId="10495" hidden="1" xr:uid="{3631C3F7-B11A-461A-A0B5-F7B7720FEBBA}"/>
    <cellStyle name="60 % - Akzent6" xfId="10323" hidden="1" xr:uid="{AAF306DE-E362-49FA-8A79-F334592F4872}"/>
    <cellStyle name="60 % - Akzent6" xfId="10986" hidden="1" xr:uid="{2CC58779-EECA-45DF-8D1C-CD04B35AAAC9}"/>
    <cellStyle name="60 % - Akzent6" xfId="10408" hidden="1" xr:uid="{7A8C6D3C-EC69-4BBF-A911-4138D3D40686}"/>
    <cellStyle name="60 % - Akzent6" xfId="11128" hidden="1" xr:uid="{8C34FF16-F502-4832-9ED3-F713EB4244B3}"/>
    <cellStyle name="60 % - Akzent6" xfId="11254" hidden="1" xr:uid="{91B48E53-5DE3-44FB-8F11-7358A5622058}"/>
    <cellStyle name="60 % - Akzent6" xfId="11316" hidden="1" xr:uid="{11E326A7-26AE-4621-99A5-57E323EE7486}"/>
    <cellStyle name="60 % - Akzent6" xfId="11366" hidden="1" xr:uid="{FF1FADEE-BB97-4709-A6D3-A2FD0B4868E4}"/>
    <cellStyle name="60 % - Akzent6" xfId="11351" hidden="1" xr:uid="{BE4124D3-2672-45D9-853F-254616EBAA8B}"/>
    <cellStyle name="60 % - Akzent6" xfId="11322" hidden="1" xr:uid="{95CB46D8-C46A-4010-8705-18142B56C2E4}"/>
    <cellStyle name="60 % - Akzent6" xfId="11377" hidden="1" xr:uid="{B1A6CF1F-0AB8-4F4D-BBCE-8F6CB41CC3A5}"/>
    <cellStyle name="60 % - Akzent6" xfId="11334" hidden="1" xr:uid="{788BF899-E150-4A38-82B0-D7771005FFE5}"/>
    <cellStyle name="60 % - Akzent6" xfId="11412" hidden="1" xr:uid="{3A7BBA37-7B57-4A9D-B362-EA5ED416301E}"/>
    <cellStyle name="60 % - Akzent6" xfId="11478" hidden="1" xr:uid="{81709B05-58DA-485D-A4E5-A726677FD097}"/>
    <cellStyle name="60 % - Akzent6" xfId="11539" hidden="1" xr:uid="{DDDBB54A-DE01-4F02-AEFA-680AB46B235F}"/>
    <cellStyle name="60 % - Akzent6" xfId="11589" hidden="1" xr:uid="{B6F61466-F249-481A-AF1C-28FDE77C8931}"/>
    <cellStyle name="60 % - Akzent6" xfId="11574" hidden="1" xr:uid="{91B52798-5620-4E62-80FD-D8DDC2CEAE1A}"/>
    <cellStyle name="60 % - Akzent6" xfId="11545" hidden="1" xr:uid="{4EBC2041-7086-43AA-A841-5A04269BC0AE}"/>
    <cellStyle name="60 % - Akzent6" xfId="11600" hidden="1" xr:uid="{F498A55C-7EA0-4A99-87F9-BA35BC11A2C3}"/>
    <cellStyle name="60 % - Akzent6" xfId="11557" hidden="1" xr:uid="{7664A1C4-BC39-4177-8FF4-F25E6687DCFB}"/>
    <cellStyle name="60 % - Akzent6" xfId="11635" hidden="1" xr:uid="{81700428-761E-43F2-9B7C-FC8A55D26F32}"/>
    <cellStyle name="60 % - Akzent6" xfId="10234" hidden="1" xr:uid="{9756B99F-70B3-4E89-8583-0BB88FD7E7F0}"/>
    <cellStyle name="60 % - Akzent6" xfId="11752" hidden="1" xr:uid="{BAA41E84-A454-477A-A4A0-374EF1F641E9}"/>
    <cellStyle name="60 % - Akzent6" xfId="12038" hidden="1" xr:uid="{A03594B0-0D51-4798-A311-8A7CBFF1BA57}"/>
    <cellStyle name="60 % - Akzent6" xfId="11957" hidden="1" xr:uid="{1659DDFB-30A0-4D74-9A7D-1F81679752BB}"/>
    <cellStyle name="60 % - Akzent6" xfId="11781" hidden="1" xr:uid="{C7E9ED28-FD7E-41CC-8338-8369856069B5}"/>
    <cellStyle name="60 % - Akzent6" xfId="12454" hidden="1" xr:uid="{D9B8943E-0940-4DEC-B20E-4F92FE1F0D11}"/>
    <cellStyle name="60 % - Akzent6" xfId="11870" hidden="1" xr:uid="{9B9206C7-A1CB-4135-95DD-AD46348C5D24}"/>
    <cellStyle name="60 % - Akzent6" xfId="12609" hidden="1" xr:uid="{2439F968-3D8D-447B-9048-ECA82AE169C1}"/>
    <cellStyle name="60 % - Akzent6" xfId="13132" hidden="1" xr:uid="{4EF92B43-D896-4E26-AF94-825EF694281D}"/>
    <cellStyle name="60 % - Akzent6" xfId="13182" hidden="1" xr:uid="{EB666A94-2465-44F6-9D64-C7E2805FBCD5}"/>
    <cellStyle name="60 % - Akzent6" xfId="13454" hidden="1" xr:uid="{79FDE67A-387A-462D-9FD9-63FEFDD6E701}"/>
    <cellStyle name="60 % - Akzent6" xfId="13377" hidden="1" xr:uid="{067D04DE-B9B4-43EB-BC89-C7FFCD35F5D7}"/>
    <cellStyle name="60 % - Akzent6" xfId="13205" hidden="1" xr:uid="{7EA8E0B3-3A78-4134-B517-1583D53533A3}"/>
    <cellStyle name="60 % - Akzent6" xfId="13868" hidden="1" xr:uid="{B83106F7-9FCD-4263-A05C-F0BBC561BAB8}"/>
    <cellStyle name="60 % - Akzent6" xfId="13290" hidden="1" xr:uid="{BF3E936B-D0B5-43E4-808A-B32D1E8B9DEE}"/>
    <cellStyle name="60 % - Akzent6" xfId="14010" hidden="1" xr:uid="{5CED0383-968A-4010-9AA4-277A62987D62}"/>
    <cellStyle name="60 % - Akzent6" xfId="14134" hidden="1" xr:uid="{951E8F15-D434-40A1-B3D4-4B057134A437}"/>
    <cellStyle name="60 % - Akzent6" xfId="14158" hidden="1" xr:uid="{30053AC5-F6F4-42B0-8E37-2EC50C64DAB5}"/>
    <cellStyle name="60 % - Akzent6" xfId="14208" hidden="1" xr:uid="{85899DED-1F26-4784-959D-6139C3E77ADD}"/>
    <cellStyle name="60 % - Akzent6" xfId="14193" hidden="1" xr:uid="{1648E565-F6AE-4721-87A2-BE810084A2A6}"/>
    <cellStyle name="60 % - Akzent6" xfId="14164" hidden="1" xr:uid="{56FB74E6-B76B-4189-B8F0-C472712DF30B}"/>
    <cellStyle name="60 % - Akzent6" xfId="14219" hidden="1" xr:uid="{91576910-CC9E-4ECE-ACDB-D62E7926C5D5}"/>
    <cellStyle name="60 % - Akzent6" xfId="14176" hidden="1" xr:uid="{B8E3D7F5-5C11-4720-9EF0-244E6A345B1D}"/>
    <cellStyle name="60 % - Akzent6" xfId="14254" hidden="1" xr:uid="{513AB603-F90D-4892-AABD-3293E20DB49F}"/>
    <cellStyle name="60 % - Akzent6" xfId="14318" hidden="1" xr:uid="{6EE288CB-9104-4FA6-B0EA-915266DCC0A7}"/>
    <cellStyle name="60 % - Akzent6" xfId="14342" hidden="1" xr:uid="{1AF0BB77-16C1-46C6-AE7D-115DB63ED274}"/>
    <cellStyle name="60 % - Akzent6" xfId="14392" hidden="1" xr:uid="{7435AFD3-F606-4404-A50E-246AEC60FF9F}"/>
    <cellStyle name="60 % - Akzent6" xfId="14377" hidden="1" xr:uid="{01B54C0B-DCFD-4C48-ADEA-E48BE7408082}"/>
    <cellStyle name="60 % - Akzent6" xfId="14348" hidden="1" xr:uid="{A83FB73B-6372-48B9-9695-A2529C66C254}"/>
    <cellStyle name="60 % - Akzent6" xfId="14403" hidden="1" xr:uid="{A63C0D3F-4D13-481E-B1D9-28735175EF12}"/>
    <cellStyle name="60 % - Akzent6" xfId="14360" hidden="1" xr:uid="{0BD9606A-C539-49C9-A9D9-1A01334A525B}"/>
    <cellStyle name="60 % - Akzent6" xfId="14438" hidden="1" xr:uid="{48E6A41C-A0ED-4C39-8C88-3C3BA0D330AB}"/>
    <cellStyle name="60 % - Akzent6" xfId="14506" hidden="1" xr:uid="{5E828D31-6FB4-49D6-BE8A-59DA1B10C30A}"/>
    <cellStyle name="60 % - Akzent6" xfId="14666" hidden="1" xr:uid="{AC3875D3-57EC-44C2-9FD5-E89F93E402B4}"/>
    <cellStyle name="60 % - Akzent6" xfId="14716" hidden="1" xr:uid="{33E017ED-A445-4EE6-9134-1CCA0AE4EDAF}"/>
    <cellStyle name="60 % - Akzent6" xfId="14701" hidden="1" xr:uid="{247D3360-9701-4A57-BA50-B1631C303FB7}"/>
    <cellStyle name="60 % - Akzent6" xfId="14672" hidden="1" xr:uid="{51B15870-EE05-4B45-9D08-214E46C1AC0E}"/>
    <cellStyle name="60 % - Akzent6" xfId="14727" hidden="1" xr:uid="{3CF5F28B-24BE-497F-AB49-B129161CF4D4}"/>
    <cellStyle name="60 % - Akzent6" xfId="14684" hidden="1" xr:uid="{22F3B0F0-DCA7-470A-A25D-509A2FB9848C}"/>
    <cellStyle name="60 % - Akzent6" xfId="14762" hidden="1" xr:uid="{E706C49D-FD6F-47FD-A39A-8A466762AC2E}"/>
    <cellStyle name="60 % - Akzent6" xfId="14830" hidden="1" xr:uid="{DF6A0E3A-4633-45CB-A640-574681EB106D}"/>
    <cellStyle name="60 % - Akzent6" xfId="14990" hidden="1" xr:uid="{A562C1BB-9DCC-45C5-A66E-05955257AA98}"/>
    <cellStyle name="60 % - Akzent6" xfId="15040" hidden="1" xr:uid="{4D5AAE8B-D1AD-43DC-B7ED-9BBEBC5EB915}"/>
    <cellStyle name="60 % - Akzent6" xfId="15025" hidden="1" xr:uid="{8C80803F-5335-4BBA-861F-AA06EB76FC64}"/>
    <cellStyle name="60 % - Akzent6" xfId="14996" hidden="1" xr:uid="{36BF1864-8732-4287-81AC-EE2ED35822B8}"/>
    <cellStyle name="60 % - Akzent6" xfId="15051" hidden="1" xr:uid="{B6647675-7CE5-4FD5-9083-9D90DCE70EA8}"/>
    <cellStyle name="60 % - Akzent6" xfId="15008" hidden="1" xr:uid="{E3281077-49CE-468A-97DC-6B65ACB0C67A}"/>
    <cellStyle name="60 % - Akzent6" xfId="15086" hidden="1" xr:uid="{A00C3881-574D-49BA-988A-96C3E25AF645}"/>
    <cellStyle name="60 % - Akzent6" xfId="15154" hidden="1" xr:uid="{7374F67C-7947-4532-A74A-9975B95B0630}"/>
    <cellStyle name="60 % - Akzent6" xfId="15314" hidden="1" xr:uid="{283B27A7-8C80-44FF-A755-EDD478C6FADE}"/>
    <cellStyle name="60 % - Akzent6" xfId="15364" hidden="1" xr:uid="{5CC24CDF-6043-4724-8E13-EBA295E5011E}"/>
    <cellStyle name="60 % - Akzent6" xfId="15349" hidden="1" xr:uid="{473B8115-07C5-4554-A374-E0A5C963DCC8}"/>
    <cellStyle name="60 % - Akzent6" xfId="15320" hidden="1" xr:uid="{156A9E6D-F39A-4C9F-982D-EAF594318C64}"/>
    <cellStyle name="60 % - Akzent6" xfId="15375" hidden="1" xr:uid="{C300D537-16D1-491B-B4C9-906F304EB8EC}"/>
    <cellStyle name="60 % - Akzent6" xfId="15332" hidden="1" xr:uid="{FD83D8C7-9E56-4588-B425-0E8F953C5C3A}"/>
    <cellStyle name="60 % - Akzent6" xfId="15410" hidden="1" xr:uid="{2936B83D-5493-44F7-B62B-D9418D151A61}"/>
    <cellStyle name="60 % - Akzent6" xfId="15478" hidden="1" xr:uid="{DA50B8AF-1257-49C9-A727-D5C3BC343216}"/>
    <cellStyle name="60 % - Akzent6" xfId="15638" hidden="1" xr:uid="{01466814-C519-40CB-9CD8-10E4928937E0}"/>
    <cellStyle name="60 % - Akzent6" xfId="15688" hidden="1" xr:uid="{05FA441C-67FE-424C-AC1E-F8D544E507EC}"/>
    <cellStyle name="60 % - Akzent6" xfId="15673" hidden="1" xr:uid="{94A6540C-2AFE-4DD6-AD2B-37DA5A6E26A7}"/>
    <cellStyle name="60 % - Akzent6" xfId="15644" hidden="1" xr:uid="{2F032B37-CAE2-4EB9-A4C1-A0F563A358CA}"/>
    <cellStyle name="60 % - Akzent6" xfId="15699" hidden="1" xr:uid="{2CD5060B-8B14-4D5B-9609-95F804CBC90B}"/>
    <cellStyle name="60 % - Akzent6" xfId="15656" hidden="1" xr:uid="{A6C2B396-DC3C-4FD8-8620-37B682C1399E}"/>
    <cellStyle name="60 % - Akzent6" xfId="15734" hidden="1" xr:uid="{B045C3C3-CEAD-4859-8CB0-2C36F7E52B3D}"/>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2 2 2" xfId="7803" xr:uid="{1FE96025-A311-4E5B-9933-A92F490D940B}"/>
    <cellStyle name="AggGreen 2 2 2 2 2 2 3" xfId="10859" xr:uid="{470E5FB1-97EC-43B7-94B8-E26BAE055CD6}"/>
    <cellStyle name="AggGreen 2 2 2 2 2 2 4" xfId="13741" xr:uid="{5E6E27DA-01E8-4EA4-8DA9-B997D2DF5550}"/>
    <cellStyle name="AggGreen 2 2 2 2 2 3" xfId="5845" xr:uid="{E17A845F-2D12-4FDF-B4E1-E7B9A0715179}"/>
    <cellStyle name="AggGreen 2 2 2 2 2 4" xfId="9403" xr:uid="{6D2A245E-6FAA-46E4-9FFA-748A8E296987}"/>
    <cellStyle name="AggGreen 2 2 2 2 2 5" xfId="12325" xr:uid="{68FA8BB9-A2D2-43E5-98FE-4898D1F5404A}"/>
    <cellStyle name="AggGreen 2 2 2 2 3" xfId="1209" xr:uid="{06A1328A-A849-47FF-8942-9E0F97A54D17}"/>
    <cellStyle name="AggGreen 2 2 2 2 3 2" xfId="2777" xr:uid="{EE6FC619-CACB-4177-9CAE-472B95A383E3}"/>
    <cellStyle name="AggGreen 2 2 2 2 3 2 2" xfId="3851" xr:uid="{54DF0EA2-B276-4A76-A2FF-C46C46F50B34}"/>
    <cellStyle name="AggGreen 2 2 2 2 3 2 3" xfId="10527" xr:uid="{CCF6CC35-D3BA-4AFF-8C6E-304932EA0CB8}"/>
    <cellStyle name="AggGreen 2 2 2 2 3 2 4" xfId="13409" xr:uid="{C658EF6E-783D-4A5D-BE6D-0000EEB842A5}"/>
    <cellStyle name="AggGreen 2 2 2 2 3 3" xfId="6419" xr:uid="{41328DDE-A334-47CB-829D-07C710D78145}"/>
    <cellStyle name="AggGreen 2 2 2 2 3 4" xfId="9068" xr:uid="{E5D3AD55-DAFC-483C-BD51-37A2DBBC1F1C}"/>
    <cellStyle name="AggGreen 2 2 2 2 3 5" xfId="11990" xr:uid="{73FFA547-3073-4039-9523-6AD231A5F695}"/>
    <cellStyle name="AggGreen 2 2 2 2 4" xfId="2194" xr:uid="{BC78D326-BB1E-42F8-9C87-08BC8AFE96DE}"/>
    <cellStyle name="AggGreen 2 2 2 2 4 2" xfId="5438" xr:uid="{0240B267-BEB9-4C76-86D2-97570AC270EA}"/>
    <cellStyle name="AggGreen 2 2 2 2 4 3" xfId="10053" xr:uid="{D3212FBE-D625-4B49-B4FB-89E4D92F78B0}"/>
    <cellStyle name="AggGreen 2 2 2 2 4 4" xfId="12975" xr:uid="{5687A41A-4AA5-4E5D-8375-7F0DA856BA7D}"/>
    <cellStyle name="AggGreen 2 2 2 2 5" xfId="3922" xr:uid="{5C61CBC2-99E7-4EAC-BEB8-D8048D11A948}"/>
    <cellStyle name="AggGreen 2 2 2 2 6" xfId="4914" xr:uid="{27DAF1C1-1C63-4122-849E-AB7FFD8D6D33}"/>
    <cellStyle name="AggGreen 2 2 2 2 7" xfId="4600" xr:uid="{2011868A-08FE-444B-909D-41CB5F3E25CF}"/>
    <cellStyle name="AggGreen 2 2 2 3" xfId="1336" xr:uid="{766CC3BF-905A-41D8-B387-6CD07CF5461D}"/>
    <cellStyle name="AggGreen 2 2 2 3 2" xfId="2901" xr:uid="{9D6084CC-0840-4F43-8AD4-6D104265CB7E}"/>
    <cellStyle name="AggGreen 2 2 2 3 2 2" xfId="7595" xr:uid="{6DCBAC16-E3B7-48B8-89EF-C2BDCCA6123D}"/>
    <cellStyle name="AggGreen 2 2 2 3 2 3" xfId="10651" xr:uid="{F79E6C6A-0699-402A-89D8-2EADE332A7C5}"/>
    <cellStyle name="AggGreen 2 2 2 3 2 4" xfId="13533" xr:uid="{2FB69D52-6AE9-41DA-80E2-D062BE98D27D}"/>
    <cellStyle name="AggGreen 2 2 2 3 3" xfId="6768" xr:uid="{467689A7-5822-498C-A8BF-C47637F373FA}"/>
    <cellStyle name="AggGreen 2 2 2 3 4" xfId="9195" xr:uid="{C6804821-6B9B-407D-B2EB-329DAC443B6B}"/>
    <cellStyle name="AggGreen 2 2 2 3 5" xfId="12117" xr:uid="{4225F5DE-DDE5-4050-9D06-A7212C46E819}"/>
    <cellStyle name="AggGreen 2 2 2 4" xfId="1792" xr:uid="{05E5F431-036F-458E-8A9E-FDB5AB8DE877}"/>
    <cellStyle name="AggGreen 2 2 2 4 2" xfId="3345" xr:uid="{E2AA4CD2-A338-456A-B17A-52ADE210E86A}"/>
    <cellStyle name="AggGreen 2 2 2 4 2 2" xfId="8039" xr:uid="{8EFF9B30-CC98-474A-A495-DEA309998D91}"/>
    <cellStyle name="AggGreen 2 2 2 4 2 3" xfId="11095" xr:uid="{B10CA9E2-E0A3-4215-87DB-D2C6CBBF756C}"/>
    <cellStyle name="AggGreen 2 2 2 4 2 4" xfId="13977" xr:uid="{8BA39167-E671-4A6C-8B2D-6FF6FE1E2D50}"/>
    <cellStyle name="AggGreen 2 2 2 4 3" xfId="6697" xr:uid="{B11CDD96-E44F-43BC-8B36-8F0C8E0919AB}"/>
    <cellStyle name="AggGreen 2 2 2 4 4" xfId="9651" xr:uid="{89337CC1-E79C-4470-BC2F-375118E35D3C}"/>
    <cellStyle name="AggGreen 2 2 2 4 5" xfId="12573" xr:uid="{2BEC4620-CC40-4C0A-9758-C67384CD72FD}"/>
    <cellStyle name="AggGreen 2 2 2 5" xfId="1988" xr:uid="{C7026ED7-6DF4-472A-AE4F-E0EE3BC0A170}"/>
    <cellStyle name="AggGreen 2 2 2 5 2" xfId="6000" xr:uid="{3BEBB63A-6768-47FD-B3C0-4DC88F8299B3}"/>
    <cellStyle name="AggGreen 2 2 2 5 3" xfId="9847" xr:uid="{8E6A85CF-E9F7-49B2-8BCA-95317DB0BB40}"/>
    <cellStyle name="AggGreen 2 2 2 5 4" xfId="12769" xr:uid="{9B88AC5A-8149-4040-B9D1-A8780A301D25}"/>
    <cellStyle name="AggGreen 2 2 2 6" xfId="5416" xr:uid="{D98A64C4-3DDB-42F7-8ECF-AA5A2BF1337B}"/>
    <cellStyle name="AggGreen 2 2 2 7" xfId="6484" xr:uid="{6379B33D-4E10-493A-9F3C-EDC5B8BE8756}"/>
    <cellStyle name="AggGreen 2 2 2 8" xfId="8551" xr:uid="{0EE7CF48-416D-4EC0-98A0-9682D5375C68}"/>
    <cellStyle name="AggGreen 2 2 3" xfId="746" xr:uid="{E331CE03-1B24-4508-AB82-758F6CF16C96}"/>
    <cellStyle name="AggGreen 2 2 3 2" xfId="1459" xr:uid="{A2B45E25-8160-4532-B510-43A7E28C4642}"/>
    <cellStyle name="AggGreen 2 2 3 2 2" xfId="3024" xr:uid="{3850AD4A-6C61-453D-83CB-C9DA7146C99C}"/>
    <cellStyle name="AggGreen 2 2 3 2 2 2" xfId="7718" xr:uid="{96B2C4E6-8D8A-409E-BC0E-BA8BEF9F9019}"/>
    <cellStyle name="AggGreen 2 2 3 2 2 3" xfId="10774" xr:uid="{6DF9F5B5-2302-4AD4-AD3B-6927AB4C8CC7}"/>
    <cellStyle name="AggGreen 2 2 3 2 2 4" xfId="13656" xr:uid="{0DA2B37B-26EA-4CD5-B546-A95A58BABC22}"/>
    <cellStyle name="AggGreen 2 2 3 2 3" xfId="5996" xr:uid="{BB867441-7391-47E6-A5DC-16033EA34B12}"/>
    <cellStyle name="AggGreen 2 2 3 2 4" xfId="9318" xr:uid="{1EC3C66B-C2BD-4119-ABA0-30B7AF419889}"/>
    <cellStyle name="AggGreen 2 2 3 2 5" xfId="12240" xr:uid="{90FD907D-61E8-49D7-81BC-192D217A4EB3}"/>
    <cellStyle name="AggGreen 2 2 3 3" xfId="1059" xr:uid="{0E1F6FD5-055F-4B44-A401-3A828ED86AA5}"/>
    <cellStyle name="AggGreen 2 2 3 3 2" xfId="2630" xr:uid="{BD753687-7F5C-4572-9F6E-E8B55C03246D}"/>
    <cellStyle name="AggGreen 2 2 3 3 2 2" xfId="3855" xr:uid="{413DC7DE-AD5F-4A09-A454-93F7E24779B7}"/>
    <cellStyle name="AggGreen 2 2 3 3 2 3" xfId="10380" xr:uid="{CA5A30FF-DB70-4AE8-9946-39A76698C501}"/>
    <cellStyle name="AggGreen 2 2 3 3 2 4" xfId="13262" xr:uid="{736B87F3-4809-4E9F-8DDB-09E20217546E}"/>
    <cellStyle name="AggGreen 2 2 3 3 3" xfId="4957" xr:uid="{D56C7035-83D4-4E75-B005-1FB676BD7AA7}"/>
    <cellStyle name="AggGreen 2 2 3 3 4" xfId="8918" xr:uid="{B65AC6BC-2B06-45FD-831B-982F668F6CF1}"/>
    <cellStyle name="AggGreen 2 2 3 3 5" xfId="11840" xr:uid="{25365445-39F0-48A8-9A70-56336ACDC393}"/>
    <cellStyle name="AggGreen 2 2 3 4" xfId="2109" xr:uid="{C6BE2B4E-CAF2-4599-9091-5BECD22B84FB}"/>
    <cellStyle name="AggGreen 2 2 3 4 2" xfId="5429" xr:uid="{EFA8A29E-E2C9-4BCC-ABFA-A3605F83B65F}"/>
    <cellStyle name="AggGreen 2 2 3 4 3" xfId="9968" xr:uid="{8A805129-EF41-4C6D-BD1D-2E89049C01AE}"/>
    <cellStyle name="AggGreen 2 2 3 4 4" xfId="12890" xr:uid="{9CC84D02-7FB0-4D56-8378-9ADA307FF9B5}"/>
    <cellStyle name="AggGreen 2 2 3 5" xfId="3663" xr:uid="{1FC4508D-8CC7-4AAC-9D30-122C40A60310}"/>
    <cellStyle name="AggGreen 2 2 3 6" xfId="4976" xr:uid="{6F6FBEA1-047B-4A20-9B74-61C436CA426A}"/>
    <cellStyle name="AggGreen 2 2 3 7" xfId="8201" xr:uid="{69416FDA-65A8-4F04-87A1-85E70DC45007}"/>
    <cellStyle name="AggGreen 2 3" xfId="297" xr:uid="{32585F00-0F16-4706-941A-5DA5DFC77CB2}"/>
    <cellStyle name="AggGreen 2 3 10" xfId="11508" xr:uid="{5676DC65-DA94-46A3-BBBA-102F46712F11}"/>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2 2 2" xfId="7823" xr:uid="{FC8C7A50-32FC-4986-B81B-ED4F753E8509}"/>
    <cellStyle name="AggGreen 2 3 2 2 2 2 3" xfId="10879" xr:uid="{E23D538E-BA86-42BE-B57C-8511AF3E0A00}"/>
    <cellStyle name="AggGreen 2 3 2 2 2 2 4" xfId="13761" xr:uid="{0D668461-0EAB-4BBD-8ACD-9D2F7675A6C9}"/>
    <cellStyle name="AggGreen 2 3 2 2 2 3" xfId="6715" xr:uid="{2CFF6031-7160-458C-A757-BD839B6DE19D}"/>
    <cellStyle name="AggGreen 2 3 2 2 2 4" xfId="9423" xr:uid="{C1AFCC27-0EF6-427B-A12F-074FB998F136}"/>
    <cellStyle name="AggGreen 2 3 2 2 2 5" xfId="12345" xr:uid="{C6929AC6-BAC0-489C-BF69-CADDEC922806}"/>
    <cellStyle name="AggGreen 2 3 2 2 3" xfId="1720" xr:uid="{3CF3924D-647C-4861-AEA7-8803232FF47E}"/>
    <cellStyle name="AggGreen 2 3 2 2 3 2" xfId="3280" xr:uid="{493A2169-7802-42DE-92AF-4D9448FB5224}"/>
    <cellStyle name="AggGreen 2 3 2 2 3 2 2" xfId="7974" xr:uid="{F28C36C0-79B7-439A-8D6E-8FE3073A7F84}"/>
    <cellStyle name="AggGreen 2 3 2 2 3 2 3" xfId="11030" xr:uid="{C39264F5-B40A-429E-BE92-55ABA8CB2475}"/>
    <cellStyle name="AggGreen 2 3 2 2 3 2 4" xfId="13912" xr:uid="{B0E1D3CF-1B7F-40FD-B375-B8AC6ED0320F}"/>
    <cellStyle name="AggGreen 2 3 2 2 3 3" xfId="5581" xr:uid="{57BFD6DA-6EF9-4298-BE90-4F263DDC53F7}"/>
    <cellStyle name="AggGreen 2 3 2 2 3 4" xfId="9579" xr:uid="{68C81B46-D48B-45A5-8525-8E0D1BED38A2}"/>
    <cellStyle name="AggGreen 2 3 2 2 3 5" xfId="12501" xr:uid="{85A08B0D-C3B7-402A-A6EC-5AE533209758}"/>
    <cellStyle name="AggGreen 2 3 2 2 4" xfId="2214" xr:uid="{202DE7CC-F014-4042-A7E1-A7D1AC29A21D}"/>
    <cellStyle name="AggGreen 2 3 2 2 4 2" xfId="6694" xr:uid="{AF149198-89D7-42D3-863A-DA92547A670D}"/>
    <cellStyle name="AggGreen 2 3 2 2 4 3" xfId="10073" xr:uid="{50301845-DD92-44D5-A710-74CF34EDEBFE}"/>
    <cellStyle name="AggGreen 2 3 2 2 4 4" xfId="12995" xr:uid="{CB73EA2A-F79D-4670-8A0F-2007F2600DA8}"/>
    <cellStyle name="AggGreen 2 3 2 2 5" xfId="4498" xr:uid="{F8EEB67B-1226-4BCF-A20E-05D72CD80079}"/>
    <cellStyle name="AggGreen 2 3 2 2 6" xfId="4596" xr:uid="{CE74BDF5-470F-4654-9424-731F6FD0C1B7}"/>
    <cellStyle name="AggGreen 2 3 2 2 7" xfId="8226" xr:uid="{074EE219-A360-4515-A89F-20CCBB862AA1}"/>
    <cellStyle name="AggGreen 2 3 2 3" xfId="1356" xr:uid="{022A2CB8-B895-4FF1-9BDE-BC7AC519E5C7}"/>
    <cellStyle name="AggGreen 2 3 2 3 2" xfId="2921" xr:uid="{4905691C-CD42-4B0E-A856-0BDCFC9E7E58}"/>
    <cellStyle name="AggGreen 2 3 2 3 2 2" xfId="7615" xr:uid="{EA0A31B6-D80B-49FE-92DD-2CC4E78420E8}"/>
    <cellStyle name="AggGreen 2 3 2 3 2 3" xfId="10671" xr:uid="{15B3FA46-E27D-4209-B61E-5F5C1C7A1B99}"/>
    <cellStyle name="AggGreen 2 3 2 3 2 4" xfId="13553" xr:uid="{3E205491-AEDF-4904-B29B-43D8A76F2DE6}"/>
    <cellStyle name="AggGreen 2 3 2 3 3" xfId="4763" xr:uid="{F88FFC5B-DFB7-49A7-80FE-4C2CB520C5CA}"/>
    <cellStyle name="AggGreen 2 3 2 3 4" xfId="9215" xr:uid="{DD6DBA49-4CCC-4896-B525-156C02A89D7E}"/>
    <cellStyle name="AggGreen 2 3 2 3 5" xfId="12137" xr:uid="{BB6AE492-9238-407D-B6CA-0F51B6B54EE0}"/>
    <cellStyle name="AggGreen 2 3 2 4" xfId="1040" xr:uid="{F932AE3E-8DCD-4DBB-8147-B28B28FEE3DB}"/>
    <cellStyle name="AggGreen 2 3 2 4 2" xfId="2611" xr:uid="{84457267-7FF0-4EBD-B33E-876358B5E572}"/>
    <cellStyle name="AggGreen 2 3 2 4 2 2" xfId="3622" xr:uid="{5C125E03-D525-46BC-B6B8-4983051D967C}"/>
    <cellStyle name="AggGreen 2 3 2 4 2 3" xfId="10361" xr:uid="{A24010C9-2765-4571-9BC6-4318465D1367}"/>
    <cellStyle name="AggGreen 2 3 2 4 2 4" xfId="13243" xr:uid="{7A396DFB-858A-4C86-B8A5-75516DFC5BB8}"/>
    <cellStyle name="AggGreen 2 3 2 4 3" xfId="4690" xr:uid="{0578BDB9-DDAB-4CC3-9E1A-A6A0C86101B5}"/>
    <cellStyle name="AggGreen 2 3 2 4 4" xfId="8899" xr:uid="{CC3AE0C9-F9D2-4819-9163-FD05A427FAD7}"/>
    <cellStyle name="AggGreen 2 3 2 4 5" xfId="11821" xr:uid="{FBDB7103-F1B5-4D5E-8742-BD2E7AD4229B}"/>
    <cellStyle name="AggGreen 2 3 2 5" xfId="2008" xr:uid="{602A89FA-81B5-45AD-8D31-D65DDCF111BC}"/>
    <cellStyle name="AggGreen 2 3 2 5 2" xfId="3628" xr:uid="{222F3974-2B3B-47C2-B493-E1B8BAB38DAF}"/>
    <cellStyle name="AggGreen 2 3 2 5 3" xfId="9867" xr:uid="{F0405283-DEFB-4E6C-B857-0A5DE5971B1D}"/>
    <cellStyle name="AggGreen 2 3 2 5 4" xfId="12789" xr:uid="{9B71FC18-EA46-46A0-A134-C38BED7C3089}"/>
    <cellStyle name="AggGreen 2 3 2 6" xfId="6566" xr:uid="{CC3FA6E6-14AA-460D-B7B4-B18282176855}"/>
    <cellStyle name="AggGreen 2 3 2 7" xfId="8530" xr:uid="{2C8D15DD-6489-4BE0-A6F8-063CDAF6F885}"/>
    <cellStyle name="AggGreen 2 3 2 8" xfId="11492" xr:uid="{C7CFF1AE-0DD5-4583-B9B0-90FA64E064F3}"/>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2 2 2" xfId="7892" xr:uid="{80387B89-4C6D-4DCD-BA8C-EE2EAC3FAE1B}"/>
    <cellStyle name="AggGreen 2 3 3 2 2 2 3" xfId="10948" xr:uid="{38CC1574-3354-4A99-A299-B4FE56F4D32E}"/>
    <cellStyle name="AggGreen 2 3 3 2 2 2 4" xfId="13830" xr:uid="{1E36E699-C9E6-4B5C-910D-3BC3E1098332}"/>
    <cellStyle name="AggGreen 2 3 3 2 2 3" xfId="4337" xr:uid="{87A8D41B-24AD-46E2-8874-FC9AC40A63EE}"/>
    <cellStyle name="AggGreen 2 3 3 2 2 4" xfId="9492" xr:uid="{BAB73E0E-386A-4A97-9653-A941F808B930}"/>
    <cellStyle name="AggGreen 2 3 3 2 2 5" xfId="12414" xr:uid="{485D697C-2797-43B5-AA1B-B699E92CB067}"/>
    <cellStyle name="AggGreen 2 3 3 2 3" xfId="1905" xr:uid="{7823B0FE-24D7-4818-B263-E8652CB5FDA0}"/>
    <cellStyle name="AggGreen 2 3 3 2 3 2" xfId="3448" xr:uid="{1F8D460B-ADCF-45E2-B5F0-8857A26EFB0F}"/>
    <cellStyle name="AggGreen 2 3 3 2 3 2 2" xfId="8142" xr:uid="{96B50D97-509F-46F6-AE23-6F41D0D1FF19}"/>
    <cellStyle name="AggGreen 2 3 3 2 3 2 3" xfId="11198" xr:uid="{BB499350-FBD1-4008-B269-55427C38F83F}"/>
    <cellStyle name="AggGreen 2 3 3 2 3 2 4" xfId="14080" xr:uid="{8DF3BBC6-CB71-49EC-A231-A9D48F68ED42}"/>
    <cellStyle name="AggGreen 2 3 3 2 3 3" xfId="4859" xr:uid="{C762F84D-BDCD-47C4-A31F-48087AA7A574}"/>
    <cellStyle name="AggGreen 2 3 3 2 3 4" xfId="9764" xr:uid="{E7C7FEA5-9925-493B-BFA6-590C5D246930}"/>
    <cellStyle name="AggGreen 2 3 3 2 3 5" xfId="12686" xr:uid="{35B96DF4-8687-4748-9C87-8E6203F1C874}"/>
    <cellStyle name="AggGreen 2 3 3 2 4" xfId="2283" xr:uid="{5F8B6056-BBEE-491E-9500-B28E90A06A71}"/>
    <cellStyle name="AggGreen 2 3 3 2 4 2" xfId="4843" xr:uid="{708644C7-C7C6-4B62-8D1F-C9A932B9D1C8}"/>
    <cellStyle name="AggGreen 2 3 3 2 4 3" xfId="10142" xr:uid="{EA617AC8-9CBB-40E9-8CA0-7A76080BB3D3}"/>
    <cellStyle name="AggGreen 2 3 3 2 4 4" xfId="13064" xr:uid="{8A1C81CB-3B68-4B47-9FCD-26220C8A0C00}"/>
    <cellStyle name="AggGreen 2 3 3 2 5" xfId="6460" xr:uid="{715534FF-F169-45D1-84AD-67FACEF899C3}"/>
    <cellStyle name="AggGreen 2 3 3 2 6" xfId="8779" xr:uid="{3D4D0E75-900D-4E13-B0BC-A4A6A6397996}"/>
    <cellStyle name="AggGreen 2 3 3 2 7" xfId="11702" xr:uid="{3D110909-ABDA-49B5-A215-04F3052249F8}"/>
    <cellStyle name="AggGreen 2 3 3 3" xfId="1425" xr:uid="{C35FCB06-8F65-4B4A-87D2-ED56A7B53AAD}"/>
    <cellStyle name="AggGreen 2 3 3 3 2" xfId="2990" xr:uid="{AE9CC33A-34C1-4AD8-8B00-1124127B6A0C}"/>
    <cellStyle name="AggGreen 2 3 3 3 2 2" xfId="7684" xr:uid="{5607CC25-A6A8-43E1-AAB4-C1C0CE94789E}"/>
    <cellStyle name="AggGreen 2 3 3 3 2 3" xfId="10740" xr:uid="{D7C68394-0111-483A-8CDF-EC54D75F3906}"/>
    <cellStyle name="AggGreen 2 3 3 3 2 4" xfId="13622" xr:uid="{DA277CCE-866E-47D1-88CD-70AAAEBE2B1E}"/>
    <cellStyle name="AggGreen 2 3 3 3 3" xfId="6199" xr:uid="{D0A1C8A7-CE32-41A9-B18C-550CFB469929}"/>
    <cellStyle name="AggGreen 2 3 3 3 4" xfId="9284" xr:uid="{9F37E692-5334-4597-996F-6550C4FD3D42}"/>
    <cellStyle name="AggGreen 2 3 3 3 5" xfId="12206" xr:uid="{E5CFF178-E0A2-4123-9C3E-85516295D72D}"/>
    <cellStyle name="AggGreen 2 3 3 4" xfId="1789" xr:uid="{9512492F-8C7D-47CB-AC63-222721B34AD7}"/>
    <cellStyle name="AggGreen 2 3 3 4 2" xfId="3343" xr:uid="{AF657649-A959-4F05-A2B0-8253560938D2}"/>
    <cellStyle name="AggGreen 2 3 3 4 2 2" xfId="8037" xr:uid="{BB13CD87-F2BC-46D3-808E-52198731DB84}"/>
    <cellStyle name="AggGreen 2 3 3 4 2 3" xfId="11093" xr:uid="{E7350638-04B5-41DD-AD6F-63483BFBDD2E}"/>
    <cellStyle name="AggGreen 2 3 3 4 2 4" xfId="13975" xr:uid="{DC5E375A-8FD9-4159-84A8-1FF0E3D28FB5}"/>
    <cellStyle name="AggGreen 2 3 3 4 3" xfId="3728" xr:uid="{827BFB68-6D9B-4125-88FD-A959AB45B317}"/>
    <cellStyle name="AggGreen 2 3 3 4 4" xfId="9648" xr:uid="{8797A775-947A-411C-9F03-1D5F37F931E6}"/>
    <cellStyle name="AggGreen 2 3 3 4 5" xfId="12570" xr:uid="{8671077F-6305-4872-B57A-D8164BF140B9}"/>
    <cellStyle name="AggGreen 2 3 3 5" xfId="2077" xr:uid="{B2AA164E-8B37-49C8-B555-A26B4FDBFCAA}"/>
    <cellStyle name="AggGreen 2 3 3 5 2" xfId="4751" xr:uid="{357FB761-478A-470A-BF74-08C88D29514B}"/>
    <cellStyle name="AggGreen 2 3 3 5 3" xfId="9936" xr:uid="{BC392A9F-2AD3-453A-87BB-85191B49833D}"/>
    <cellStyle name="AggGreen 2 3 3 5 4" xfId="12858" xr:uid="{F9773A82-1D01-424B-88A2-939AEB5F896C}"/>
    <cellStyle name="AggGreen 2 3 3 6" xfId="4137" xr:uid="{CCF5A5C2-382E-4452-B51D-4125C2F095A4}"/>
    <cellStyle name="AggGreen 2 3 3 7" xfId="4590" xr:uid="{897A4482-A1F0-4136-846E-EDEDE14861B1}"/>
    <cellStyle name="AggGreen 2 3 3 8" xfId="3766" xr:uid="{DC8D22E3-6CCA-47FF-A677-2285BCBC8D08}"/>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2 2 2" xfId="7888" xr:uid="{491EF5EA-3198-456A-9573-A77BF850EA32}"/>
    <cellStyle name="AggGreen 2 3 4 2 2 2 3" xfId="10944" xr:uid="{F924378C-0866-4ACE-BDE3-7AA4F4BCCA83}"/>
    <cellStyle name="AggGreen 2 3 4 2 2 2 4" xfId="13826" xr:uid="{2DCD2E77-ADF1-4A9D-A298-EF6A402CC18E}"/>
    <cellStyle name="AggGreen 2 3 4 2 2 3" xfId="6625" xr:uid="{77FDF247-ADFA-4EC5-9A5F-100315991345}"/>
    <cellStyle name="AggGreen 2 3 4 2 2 4" xfId="9488" xr:uid="{841628F7-68B1-477A-BF06-523A019307AC}"/>
    <cellStyle name="AggGreen 2 3 4 2 2 5" xfId="12410" xr:uid="{39FEB2AC-7C6F-4107-BD60-6D2C897DEFC1}"/>
    <cellStyle name="AggGreen 2 3 4 2 3" xfId="1901" xr:uid="{715F10C3-9832-47B7-9173-F6DE1D4FA63C}"/>
    <cellStyle name="AggGreen 2 3 4 2 3 2" xfId="3444" xr:uid="{991D7574-419A-4A36-95E1-A6044DD3470A}"/>
    <cellStyle name="AggGreen 2 3 4 2 3 2 2" xfId="8138" xr:uid="{BDC6C086-2DA7-458A-9635-6696B5412B27}"/>
    <cellStyle name="AggGreen 2 3 4 2 3 2 3" xfId="11194" xr:uid="{6AC6FC12-C62A-4124-9B25-B03EFD0EF5D6}"/>
    <cellStyle name="AggGreen 2 3 4 2 3 2 4" xfId="14076" xr:uid="{641E849E-065B-416E-85CD-9B7D689917FA}"/>
    <cellStyle name="AggGreen 2 3 4 2 3 3" xfId="5494" xr:uid="{103293CF-2663-48A1-A98B-977DC08A894A}"/>
    <cellStyle name="AggGreen 2 3 4 2 3 4" xfId="9760" xr:uid="{7E15303E-43BC-47F0-87A3-B1DD7DC57A9D}"/>
    <cellStyle name="AggGreen 2 3 4 2 3 5" xfId="12682" xr:uid="{5C4BF298-2365-48D1-B36E-0C1AEE217919}"/>
    <cellStyle name="AggGreen 2 3 4 2 4" xfId="2279" xr:uid="{EB4AE3BB-C760-48CF-8E72-3435CBBE251E}"/>
    <cellStyle name="AggGreen 2 3 4 2 4 2" xfId="5478" xr:uid="{9C45AE3E-E19C-4919-BB1E-20FAF966EE61}"/>
    <cellStyle name="AggGreen 2 3 4 2 4 3" xfId="10138" xr:uid="{B43A9008-DF99-4487-968B-7D6F527E03B3}"/>
    <cellStyle name="AggGreen 2 3 4 2 4 4" xfId="13060" xr:uid="{76A1F4CC-361C-46E8-B27E-526CFD0E57CF}"/>
    <cellStyle name="AggGreen 2 3 4 2 5" xfId="4734" xr:uid="{48708705-44E0-4F88-B21E-9C4DE96E83D2}"/>
    <cellStyle name="AggGreen 2 3 4 2 6" xfId="8775" xr:uid="{EF978A7A-4EA6-4553-A12A-E3015425D288}"/>
    <cellStyle name="AggGreen 2 3 4 2 7" xfId="11698" xr:uid="{AF9C4960-B936-4B2C-A41F-A9D4724FA01B}"/>
    <cellStyle name="AggGreen 2 3 4 3" xfId="1421" xr:uid="{71ED169F-EFFB-4E3D-A8CE-986E03835BB8}"/>
    <cellStyle name="AggGreen 2 3 4 3 2" xfId="2986" xr:uid="{71CD0FAD-2A98-4E44-A52A-8C6493B5334B}"/>
    <cellStyle name="AggGreen 2 3 4 3 2 2" xfId="7680" xr:uid="{AF6641C4-BFBA-4725-91A1-D16B2A6FA2DC}"/>
    <cellStyle name="AggGreen 2 3 4 3 2 3" xfId="10736" xr:uid="{95D56890-83F8-4023-81E5-9CB703FC5AAA}"/>
    <cellStyle name="AggGreen 2 3 4 3 2 4" xfId="13618" xr:uid="{6496A30B-3E3D-40EC-81C7-8511DB10F3C5}"/>
    <cellStyle name="AggGreen 2 3 4 3 3" xfId="5056" xr:uid="{9C1264B6-E72E-4911-B618-999C87C20AE6}"/>
    <cellStyle name="AggGreen 2 3 4 3 4" xfId="9280" xr:uid="{9F945755-6D21-4C88-8F3C-399D0227BAEC}"/>
    <cellStyle name="AggGreen 2 3 4 3 5" xfId="12202" xr:uid="{8EE03EA6-34D3-41CA-993D-C534566C811B}"/>
    <cellStyle name="AggGreen 2 3 4 4" xfId="1154" xr:uid="{C374309A-7F22-4887-AD9B-28EB93291C13}"/>
    <cellStyle name="AggGreen 2 3 4 4 2" xfId="2723" xr:uid="{2EAE145E-4385-4C2B-9FC9-17EE314A9BA6}"/>
    <cellStyle name="AggGreen 2 3 4 4 2 2" xfId="3597" xr:uid="{8DEA601C-1650-4CA7-B481-6E955FEE36B9}"/>
    <cellStyle name="AggGreen 2 3 4 4 2 3" xfId="10473" xr:uid="{4080CD51-00AB-4A4E-BD21-3E95F0F4F0E5}"/>
    <cellStyle name="AggGreen 2 3 4 4 2 4" xfId="13355" xr:uid="{45E9496A-E909-4A53-BF1A-390BEE09B76D}"/>
    <cellStyle name="AggGreen 2 3 4 4 3" xfId="5047" xr:uid="{7A40B121-F157-45B1-B21E-331CCDB22907}"/>
    <cellStyle name="AggGreen 2 3 4 4 4" xfId="9013" xr:uid="{CA21CEC2-FCF2-4BDB-AE62-3AAAB6DEABA8}"/>
    <cellStyle name="AggGreen 2 3 4 4 5" xfId="11935" xr:uid="{319F0EA9-1E13-4A19-8AEC-79A36CFEC6A3}"/>
    <cellStyle name="AggGreen 2 3 4 5" xfId="2073" xr:uid="{D68EDB94-EC6C-4DEA-90A0-28CFA4D95770}"/>
    <cellStyle name="AggGreen 2 3 4 5 2" xfId="5384" xr:uid="{E96D7EFD-B12B-433E-B502-DE82E1367CF3}"/>
    <cellStyle name="AggGreen 2 3 4 5 3" xfId="9932" xr:uid="{1620B0AB-130B-4A9D-B6F5-08B799386324}"/>
    <cellStyle name="AggGreen 2 3 4 5 4" xfId="12854" xr:uid="{C7876718-E426-4896-8D63-9B968F646225}"/>
    <cellStyle name="AggGreen 2 3 4 6" xfId="5100" xr:uid="{A34FE9AB-0B15-4CC9-A050-568959329555}"/>
    <cellStyle name="AggGreen 2 3 4 7" xfId="6353" xr:uid="{6EE746BC-CDF0-4620-88E1-E81E439D43D7}"/>
    <cellStyle name="AggGreen 2 3 4 8" xfId="8259" xr:uid="{2437BB1C-862D-4504-B69C-6DF1A72D301A}"/>
    <cellStyle name="AggGreen 2 3 5" xfId="1094" xr:uid="{C583967E-8052-435D-A94D-4D9980E6F84C}"/>
    <cellStyle name="AggGreen 2 3 5 2" xfId="2663" xr:uid="{91FFFC75-EF97-4F9A-AF9E-5E25DA5AD6D2}"/>
    <cellStyle name="AggGreen 2 3 5 2 2" xfId="3696" xr:uid="{8DE99F16-70BE-4162-873E-235C6B57F620}"/>
    <cellStyle name="AggGreen 2 3 5 2 3" xfId="10413" xr:uid="{085D24E4-34AB-4B9A-ADFF-8104E406CA9B}"/>
    <cellStyle name="AggGreen 2 3 5 2 4" xfId="13295" xr:uid="{825AE8DA-5023-4829-B2AC-00363D469376}"/>
    <cellStyle name="AggGreen 2 3 5 3" xfId="4941" xr:uid="{B362EDD4-56CF-4515-941D-768F6D33174A}"/>
    <cellStyle name="AggGreen 2 3 5 4" xfId="8953" xr:uid="{59581C7A-739E-4B79-8EC3-2B54A31C2D9B}"/>
    <cellStyle name="AggGreen 2 3 5 5" xfId="11875" xr:uid="{177F5E9B-D25D-4A14-95A4-C2680D819796}"/>
    <cellStyle name="AggGreen 2 3 6" xfId="1241" xr:uid="{A8FA67B3-C227-4925-A9D8-9CA4DE588492}"/>
    <cellStyle name="AggGreen 2 3 6 2" xfId="2808" xr:uid="{EE7505FB-CC8D-4E38-8652-F8EB018B69A3}"/>
    <cellStyle name="AggGreen 2 3 6 2 2" xfId="3590" xr:uid="{77EE9ADE-68E6-42DB-9D39-8ED40439E9D7}"/>
    <cellStyle name="AggGreen 2 3 6 2 3" xfId="10558" xr:uid="{858A8E3D-B9E7-402B-B683-10353AC7D870}"/>
    <cellStyle name="AggGreen 2 3 6 2 4" xfId="13440" xr:uid="{42E68368-28AC-4D40-9D3E-1A2E5A26DCB9}"/>
    <cellStyle name="AggGreen 2 3 6 3" xfId="5644" xr:uid="{CBD7998C-36D0-485A-B427-AB9ED1BF7001}"/>
    <cellStyle name="AggGreen 2 3 6 4" xfId="9100" xr:uid="{62ECA48B-2D8C-4F4F-9C16-763912F9D082}"/>
    <cellStyle name="AggGreen 2 3 6 5" xfId="12022" xr:uid="{F9779E25-D5F9-473D-8BBF-2DDD0C177B01}"/>
    <cellStyle name="AggGreen 2 3 7" xfId="1912" xr:uid="{0A2B69AE-144B-42F9-8ECA-ECED5D2EA962}"/>
    <cellStyle name="AggGreen 2 3 7 2" xfId="4160" xr:uid="{F50DCDCB-A935-42A8-8E9E-3F6CC03090C9}"/>
    <cellStyle name="AggGreen 2 3 7 3" xfId="9771" xr:uid="{08A92ED6-5B1F-4638-8DA0-3CA46B4210AF}"/>
    <cellStyle name="AggGreen 2 3 7 4" xfId="12693" xr:uid="{7B7F9203-D672-48AB-A583-3E58F1E808FB}"/>
    <cellStyle name="AggGreen 2 3 8" xfId="4218" xr:uid="{6D4B9F12-CEB1-4D15-A54E-8501BC651FCF}"/>
    <cellStyle name="AggGreen 2 3 9" xfId="8566" xr:uid="{DBDA158E-F893-4C1E-8286-C27349059561}"/>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2 2 2" xfId="7752" xr:uid="{4F14EBD9-D96B-47F7-9405-8FDE00D314A8}"/>
    <cellStyle name="AggGreen 3 2 2 2 2 3" xfId="10808" xr:uid="{00C7E0E1-909B-44BB-805E-371684C2F9EB}"/>
    <cellStyle name="AggGreen 3 2 2 2 2 4" xfId="13690" xr:uid="{A63A7F9D-5EB2-4198-8119-B2BB6EE227D7}"/>
    <cellStyle name="AggGreen 3 2 2 2 3" xfId="5703" xr:uid="{E6758C9C-619E-4915-96E5-57C6496921B6}"/>
    <cellStyle name="AggGreen 3 2 2 2 4" xfId="9352" xr:uid="{54261FF1-1CFD-4FF1-997A-70D4A101B461}"/>
    <cellStyle name="AggGreen 3 2 2 2 5" xfId="12274" xr:uid="{3E4EB85D-B15B-4FE8-8A35-59BAEAA2D46B}"/>
    <cellStyle name="AggGreen 3 2 2 3" xfId="1234" xr:uid="{3F5391DC-193E-4FDC-B489-565AF9C9412B}"/>
    <cellStyle name="AggGreen 3 2 2 3 2" xfId="2802" xr:uid="{AB03BC1A-8CDE-4B6E-BD54-477EF9D4D392}"/>
    <cellStyle name="AggGreen 3 2 2 3 2 2" xfId="3593" xr:uid="{FD8FD267-B45C-4281-A530-92B793BECBD3}"/>
    <cellStyle name="AggGreen 3 2 2 3 2 3" xfId="10552" xr:uid="{D2FD4C0A-4BA6-4CEC-BAAF-16D82074581D}"/>
    <cellStyle name="AggGreen 3 2 2 3 2 4" xfId="13434" xr:uid="{4543D454-FB15-44C0-8B5F-86793C5FFA56}"/>
    <cellStyle name="AggGreen 3 2 2 3 3" xfId="4251" xr:uid="{F0F5E1F9-3DDE-4977-B4FE-D1F93E9B2E7F}"/>
    <cellStyle name="AggGreen 3 2 2 3 4" xfId="9093" xr:uid="{E6892E04-E8D0-4667-A644-221189AFF5BA}"/>
    <cellStyle name="AggGreen 3 2 2 3 5" xfId="12015" xr:uid="{0CF8A0A4-E50A-4920-8D82-E6FB92BEA729}"/>
    <cellStyle name="AggGreen 3 2 2 4" xfId="2143" xr:uid="{97E23AC8-2DD1-4E5F-8F22-672A0EF044D6}"/>
    <cellStyle name="AggGreen 3 2 2 4 2" xfId="4313" xr:uid="{B3239566-3873-4900-98AA-7DC5BE8E3A22}"/>
    <cellStyle name="AggGreen 3 2 2 4 3" xfId="10002" xr:uid="{C05A2D60-5199-4903-BA26-394306A278F3}"/>
    <cellStyle name="AggGreen 3 2 2 4 4" xfId="12924" xr:uid="{7FE661D0-CC79-46CC-B0F1-A2DBC6FB2587}"/>
    <cellStyle name="AggGreen 3 2 2 5" xfId="4719" xr:uid="{3F70DDD7-7778-445D-9D0E-1F658CAD9D99}"/>
    <cellStyle name="AggGreen 3 2 2 6" xfId="5294" xr:uid="{AF04FB6B-886B-4DB1-86F9-2C369032615E}"/>
    <cellStyle name="AggGreen 3 2 2 7" xfId="5457" xr:uid="{073829D2-8719-446F-862D-04D107497F5E}"/>
    <cellStyle name="AggGreen 3 2 3" xfId="1285" xr:uid="{CDE3F04F-5BD7-427A-9536-05E04A3C774C}"/>
    <cellStyle name="AggGreen 3 2 3 2" xfId="2850" xr:uid="{5A6A7157-4159-471F-A73C-9CA7883C21D2}"/>
    <cellStyle name="AggGreen 3 2 3 2 2" xfId="7544" xr:uid="{13302B82-8044-496E-88A6-D07C3DF0E1C0}"/>
    <cellStyle name="AggGreen 3 2 3 2 3" xfId="10600" xr:uid="{61044248-02B6-4FFE-9326-289FE55F8610}"/>
    <cellStyle name="AggGreen 3 2 3 2 4" xfId="13482" xr:uid="{DB01C051-D0D5-4811-8427-66DAA9C75EF1}"/>
    <cellStyle name="AggGreen 3 2 3 3" xfId="6764" xr:uid="{30083713-B827-413F-A1B2-9C0429CE4BE4}"/>
    <cellStyle name="AggGreen 3 2 3 4" xfId="9144" xr:uid="{D20F5F15-D23A-4146-9643-B062923950B7}"/>
    <cellStyle name="AggGreen 3 2 3 5" xfId="12066" xr:uid="{34B74183-84B8-472C-8D7E-2AE3E064E290}"/>
    <cellStyle name="AggGreen 3 2 4" xfId="1731" xr:uid="{10B4CD14-FAF6-4D5F-8DC9-8DBB46344394}"/>
    <cellStyle name="AggGreen 3 2 4 2" xfId="3291" xr:uid="{71C96F7E-303E-448A-BA6A-896EE1661832}"/>
    <cellStyle name="AggGreen 3 2 4 2 2" xfId="7985" xr:uid="{1F1CB94F-B9F3-4439-82DE-AD2F34E5F344}"/>
    <cellStyle name="AggGreen 3 2 4 2 3" xfId="11041" xr:uid="{736DAEDD-E377-4383-8A84-1A328F7CE45C}"/>
    <cellStyle name="AggGreen 3 2 4 2 4" xfId="13923" xr:uid="{11F94460-DB49-4F73-9C7E-8C3CDCFDCC81}"/>
    <cellStyle name="AggGreen 3 2 4 3" xfId="4809" xr:uid="{8B342469-7BB7-47C5-8017-88F6C324ED27}"/>
    <cellStyle name="AggGreen 3 2 4 4" xfId="9590" xr:uid="{0E859E37-523B-451E-B8A3-B528CE36A337}"/>
    <cellStyle name="AggGreen 3 2 4 5" xfId="12512" xr:uid="{B7B57C0E-ECD4-4EA7-9E74-9D91F98BB938}"/>
    <cellStyle name="AggGreen 3 2 5" xfId="1937" xr:uid="{9816B01A-FBDC-4B54-85CE-A8FFBC10F00E}"/>
    <cellStyle name="AggGreen 3 2 5 2" xfId="3773" xr:uid="{DC3EEB46-3A6B-4C41-934B-1BB239F52141}"/>
    <cellStyle name="AggGreen 3 2 5 3" xfId="9796" xr:uid="{B05C8E32-96DA-447A-B0A9-DE9E6F841AAB}"/>
    <cellStyle name="AggGreen 3 2 5 4" xfId="12718" xr:uid="{2DF1A9F0-D2EB-4F6A-B888-A82286A52012}"/>
    <cellStyle name="AggGreen 3 2 6" xfId="4042" xr:uid="{2C89CA20-D5C8-4DFE-A7C9-58658718212F}"/>
    <cellStyle name="AggGreen 3 2 7" xfId="5623" xr:uid="{B7A0FC3A-BF2A-48B3-A097-AD14A3FCF415}"/>
    <cellStyle name="AggGreen 3 2 8" xfId="4307" xr:uid="{9E7D0946-BBC0-4707-9526-E8D724C6B0FC}"/>
    <cellStyle name="AggGreen 3 3" xfId="745" xr:uid="{4CCE280C-7FCC-4BAA-81F8-C53E5CB03905}"/>
    <cellStyle name="AggGreen 3 3 2" xfId="1458" xr:uid="{CDEF4177-E6EB-4E58-B9F9-A6FA3442A86E}"/>
    <cellStyle name="AggGreen 3 3 2 2" xfId="3023" xr:uid="{28CFC41B-0065-4757-8704-A6CB86DB4934}"/>
    <cellStyle name="AggGreen 3 3 2 2 2" xfId="7717" xr:uid="{4CAD162E-AC07-41A7-8FF1-D67D5421F226}"/>
    <cellStyle name="AggGreen 3 3 2 2 3" xfId="10773" xr:uid="{34DB9B68-F410-4FA7-BFD9-205617C52698}"/>
    <cellStyle name="AggGreen 3 3 2 2 4" xfId="13655" xr:uid="{7E795481-B420-4E97-A362-5BFF6DA8D259}"/>
    <cellStyle name="AggGreen 3 3 2 3" xfId="5381" xr:uid="{DF12E9B4-75B2-4E1E-B27F-7EBB32BAB8F4}"/>
    <cellStyle name="AggGreen 3 3 2 4" xfId="9317" xr:uid="{8EA879A1-C617-4067-9B18-C3A81F59D5A9}"/>
    <cellStyle name="AggGreen 3 3 2 5" xfId="12239" xr:uid="{E3B83005-CE56-4C2C-8821-26EF5BF37BE5}"/>
    <cellStyle name="AggGreen 3 3 3" xfId="1842" xr:uid="{FAF9C88F-AB08-4562-B8C8-6EACB59F77A6}"/>
    <cellStyle name="AggGreen 3 3 3 2" xfId="3391" xr:uid="{38EFB8CE-E4A9-4ECF-957D-386440865F87}"/>
    <cellStyle name="AggGreen 3 3 3 2 2" xfId="8085" xr:uid="{81AF19CD-CB54-4D9C-96A2-E8E0076F6AFB}"/>
    <cellStyle name="AggGreen 3 3 3 2 3" xfId="11141" xr:uid="{2D06DB38-9233-468C-80BD-2F59143E6677}"/>
    <cellStyle name="AggGreen 3 3 3 2 4" xfId="14023" xr:uid="{C3194D03-207D-4CE2-9FB6-94FCA2FE14F0}"/>
    <cellStyle name="AggGreen 3 3 3 3" xfId="6734" xr:uid="{96CAA572-3996-4B24-BE0E-790A88F6861A}"/>
    <cellStyle name="AggGreen 3 3 3 4" xfId="9701" xr:uid="{9DA7FE80-0E9B-41D0-9045-85DC9185AE97}"/>
    <cellStyle name="AggGreen 3 3 3 5" xfId="12623" xr:uid="{338F5136-4BD5-4405-BDB4-CE3ADD917478}"/>
    <cellStyle name="AggGreen 3 3 4" xfId="2108" xr:uid="{21C04123-A6FC-4EFE-9BD3-FBB319F82EF4}"/>
    <cellStyle name="AggGreen 3 3 4 2" xfId="4550" xr:uid="{8690C22A-2CE0-4AF5-90E6-B278D26FDF87}"/>
    <cellStyle name="AggGreen 3 3 4 3" xfId="9967" xr:uid="{487C7F32-0C94-4BCC-83F0-21DF50AF3A95}"/>
    <cellStyle name="AggGreen 3 3 4 4" xfId="12889" xr:uid="{CB850885-CA9D-4689-93E9-7D6788ED3EFC}"/>
    <cellStyle name="AggGreen 3 3 5" xfId="3536" xr:uid="{8A768573-3C63-4DFC-B370-DAB66E42E2D5}"/>
    <cellStyle name="AggGreen 3 3 6" xfId="3931" xr:uid="{E8E07AE4-C8BF-4FAA-9713-0BEA4D2BC674}"/>
    <cellStyle name="AggGreen 3 3 7" xfId="3787" xr:uid="{97B6366A-D05A-4FF1-8718-CD9EA8B81551}"/>
    <cellStyle name="AggGreen 4" xfId="296" xr:uid="{8F5F6FA6-87C5-4F1B-9DEF-C8FBAC60D099}"/>
    <cellStyle name="AggGreen 4 10" xfId="11285" xr:uid="{051E7CC0-F5F7-46DE-BE6D-5F2EF8CBEC7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2 2 2" xfId="7822" xr:uid="{27A07CDE-78B0-49D4-B37F-0EBDAA9F5590}"/>
    <cellStyle name="AggGreen 4 2 2 2 2 3" xfId="10878" xr:uid="{0E33F76F-433B-4D0A-B8F7-87E037309F65}"/>
    <cellStyle name="AggGreen 4 2 2 2 2 4" xfId="13760" xr:uid="{3A18B1F1-C1B8-4EF8-B315-15C788CBC1FF}"/>
    <cellStyle name="AggGreen 4 2 2 2 3" xfId="5486" xr:uid="{DD78F679-E26E-41F4-98CB-1ECB1E7C0984}"/>
    <cellStyle name="AggGreen 4 2 2 2 4" xfId="9422" xr:uid="{E3762716-8381-4051-87FC-7E36A967C4EA}"/>
    <cellStyle name="AggGreen 4 2 2 2 5" xfId="12344" xr:uid="{484AE5CA-DB07-406C-BD3B-FADD2A5CE9DB}"/>
    <cellStyle name="AggGreen 4 2 2 3" xfId="1662" xr:uid="{68496940-CF8B-4DCF-807C-64AA55E49A98}"/>
    <cellStyle name="AggGreen 4 2 2 3 2" xfId="3227" xr:uid="{73C07426-9C6E-4F28-8422-75D78304C918}"/>
    <cellStyle name="AggGreen 4 2 2 3 2 2" xfId="7921" xr:uid="{041FA72A-70C5-41F8-A9E9-0234D1E390A8}"/>
    <cellStyle name="AggGreen 4 2 2 3 2 3" xfId="10977" xr:uid="{DFA9D539-D85B-4E4C-8B54-A1547020DCCC}"/>
    <cellStyle name="AggGreen 4 2 2 3 2 4" xfId="13859" xr:uid="{0043D551-EA06-4AB0-9AB8-09DE5F550265}"/>
    <cellStyle name="AggGreen 4 2 2 3 3" xfId="6845" xr:uid="{44684FD6-0219-4E9B-90BA-F4E17F172D44}"/>
    <cellStyle name="AggGreen 4 2 2 3 4" xfId="9521" xr:uid="{CA61C67C-735E-437B-AF46-5A0A1DD3B1EF}"/>
    <cellStyle name="AggGreen 4 2 2 3 5" xfId="12443" xr:uid="{146375ED-39B0-4E39-8938-4A04C5EACA82}"/>
    <cellStyle name="AggGreen 4 2 2 4" xfId="2213" xr:uid="{3F0A5057-5152-4572-94F7-8F5214032DD3}"/>
    <cellStyle name="AggGreen 4 2 2 4 2" xfId="5477" xr:uid="{F453E1B8-C2C7-4843-8BCA-E3A572D75F3D}"/>
    <cellStyle name="AggGreen 4 2 2 4 3" xfId="10072" xr:uid="{0F881A95-5CF0-49D1-88B7-6A19FA2FC890}"/>
    <cellStyle name="AggGreen 4 2 2 4 4" xfId="12994" xr:uid="{5617A423-3E95-4CF9-B3AF-FB5D295A5A43}"/>
    <cellStyle name="AggGreen 4 2 2 5" xfId="6028" xr:uid="{F140282F-9100-4838-AF7A-FA6E65C5E93B}"/>
    <cellStyle name="AggGreen 4 2 2 6" xfId="4328" xr:uid="{2D5F1746-1F5D-4C6F-8009-F3166806EF33}"/>
    <cellStyle name="AggGreen 4 2 2 7" xfId="8568" xr:uid="{C14E73CC-F1B4-486D-8F70-B89BCC44B469}"/>
    <cellStyle name="AggGreen 4 2 3" xfId="1355" xr:uid="{1022DC08-113F-4C1C-8CC6-35334E30A8CA}"/>
    <cellStyle name="AggGreen 4 2 3 2" xfId="2920" xr:uid="{16D65682-626E-4748-A4C4-A121EE01E10C}"/>
    <cellStyle name="AggGreen 4 2 3 2 2" xfId="7614" xr:uid="{1481283F-7E5E-4D82-9FE0-AA1FDE6F6C2D}"/>
    <cellStyle name="AggGreen 4 2 3 2 3" xfId="10670" xr:uid="{0DC68040-D0D6-4431-BDB7-C3CE704EDABF}"/>
    <cellStyle name="AggGreen 4 2 3 2 4" xfId="13552" xr:uid="{314AF6FD-9030-4126-A41F-7A5DD995A573}"/>
    <cellStyle name="AggGreen 4 2 3 3" xfId="6288" xr:uid="{ED1494A4-FAE4-4165-81C8-1CFA927CCAD1}"/>
    <cellStyle name="AggGreen 4 2 3 4" xfId="9214" xr:uid="{55096E74-D886-4FE4-AA48-A2CD32AAB032}"/>
    <cellStyle name="AggGreen 4 2 3 5" xfId="12136" xr:uid="{21A0657C-7A2C-4F29-A395-1811B9547F53}"/>
    <cellStyle name="AggGreen 4 2 4" xfId="1850" xr:uid="{2BA5E206-FB81-41E9-AE60-038F9C529CFE}"/>
    <cellStyle name="AggGreen 4 2 4 2" xfId="3396" xr:uid="{013404D0-C334-4E9A-97F6-596328F1CA4E}"/>
    <cellStyle name="AggGreen 4 2 4 2 2" xfId="8090" xr:uid="{FEB832DE-17B7-45D9-95AE-7448E75F20FF}"/>
    <cellStyle name="AggGreen 4 2 4 2 3" xfId="11146" xr:uid="{1D2BAFE1-D554-441A-B88E-A7DD2D1F21EE}"/>
    <cellStyle name="AggGreen 4 2 4 2 4" xfId="14028" xr:uid="{5179A38E-AD5C-4038-8CD8-E3ADF79347B7}"/>
    <cellStyle name="AggGreen 4 2 4 3" xfId="5020" xr:uid="{2B6C510F-40DF-450A-B5AA-ED25B814D199}"/>
    <cellStyle name="AggGreen 4 2 4 4" xfId="9709" xr:uid="{F8FB7486-F14B-4125-A5C0-868FBC2746F7}"/>
    <cellStyle name="AggGreen 4 2 4 5" xfId="12631" xr:uid="{DDF02CAB-7558-47D8-A4FF-1FC494C4947F}"/>
    <cellStyle name="AggGreen 4 2 5" xfId="2007" xr:uid="{6FEF31D6-A366-497A-AA70-955B4B0B15F5}"/>
    <cellStyle name="AggGreen 4 2 5 2" xfId="3916" xr:uid="{6949D810-6A6E-48DD-B50B-0510A2BE8063}"/>
    <cellStyle name="AggGreen 4 2 5 3" xfId="9866" xr:uid="{57FC9DCB-608C-42E8-893E-8E64AA4D773B}"/>
    <cellStyle name="AggGreen 4 2 5 4" xfId="12788" xr:uid="{61FF7F38-B4DC-46C2-B724-89DC47F96EF4}"/>
    <cellStyle name="AggGreen 4 2 6" xfId="5255" xr:uid="{387A68DF-2698-40DE-A0D5-808FA998C1E5}"/>
    <cellStyle name="AggGreen 4 2 7" xfId="8242" xr:uid="{A7515CE0-00D2-476D-8A57-20CB16786283}"/>
    <cellStyle name="AggGreen 4 2 8" xfId="11269" xr:uid="{A00DB128-2EC7-457D-84B6-8C9855294432}"/>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2 2 2" xfId="7737" xr:uid="{A7F807C0-24F5-4454-93DB-DB1DEF4AAC9E}"/>
    <cellStyle name="AggGreen 4 3 2 2 2 3" xfId="10793" xr:uid="{D3F27B75-ED73-4701-939F-4EA912792C9A}"/>
    <cellStyle name="AggGreen 4 3 2 2 2 4" xfId="13675" xr:uid="{59287847-8C7A-4EBD-8B2F-BB7E4F0FCA8D}"/>
    <cellStyle name="AggGreen 4 3 2 2 3" xfId="6539" xr:uid="{D9334C88-966F-41CB-BB4A-A001DC0CD319}"/>
    <cellStyle name="AggGreen 4 3 2 2 4" xfId="9337" xr:uid="{0B29D231-824C-4B33-A80B-1C40F0BC99F5}"/>
    <cellStyle name="AggGreen 4 3 2 2 5" xfId="12259" xr:uid="{2AEE33F8-D998-4736-94D5-3D6B80BB9709}"/>
    <cellStyle name="AggGreen 4 3 2 3" xfId="1783" xr:uid="{572F7E37-E08F-44BD-86EC-B881D6A4E265}"/>
    <cellStyle name="AggGreen 4 3 2 3 2" xfId="3338" xr:uid="{371AF77E-D3A0-4A80-B35E-A41919157911}"/>
    <cellStyle name="AggGreen 4 3 2 3 2 2" xfId="8032" xr:uid="{38226555-7769-41AE-80A0-EE0DB47BAB87}"/>
    <cellStyle name="AggGreen 4 3 2 3 2 3" xfId="11088" xr:uid="{D7F13B31-3902-46C6-BF69-02C5AD94FE2A}"/>
    <cellStyle name="AggGreen 4 3 2 3 2 4" xfId="13970" xr:uid="{0B499731-C558-47C9-81B3-1EAC17534E38}"/>
    <cellStyle name="AggGreen 4 3 2 3 3" xfId="6574" xr:uid="{5044A7AA-9B2F-4F74-A62A-DFCE13A6A99C}"/>
    <cellStyle name="AggGreen 4 3 2 3 4" xfId="9642" xr:uid="{3AA8386D-8DC0-43AA-A63E-18D6A4C3A71C}"/>
    <cellStyle name="AggGreen 4 3 2 3 5" xfId="12564" xr:uid="{4E394C07-52C9-4903-A6E5-EB9D7A975AA6}"/>
    <cellStyle name="AggGreen 4 3 2 4" xfId="2128" xr:uid="{C8ED28A2-385F-42A1-AA4B-1D4DC99B9642}"/>
    <cellStyle name="AggGreen 4 3 2 4 2" xfId="4396" xr:uid="{5EA358D9-B60D-44AE-B398-94DFCBEF4687}"/>
    <cellStyle name="AggGreen 4 3 2 4 3" xfId="9987" xr:uid="{0065971F-591B-45E1-B32E-5BFE1B2D6FEB}"/>
    <cellStyle name="AggGreen 4 3 2 4 4" xfId="12909" xr:uid="{3D8377A2-FE16-413E-A985-CE3D3F385554}"/>
    <cellStyle name="AggGreen 4 3 2 5" xfId="3738" xr:uid="{74405628-EDE8-4E69-819C-F6B7D8A8FE9B}"/>
    <cellStyle name="AggGreen 4 3 2 6" xfId="4774" xr:uid="{D2AA0521-6F53-4E41-8676-C940A29871A8}"/>
    <cellStyle name="AggGreen 4 3 2 7" xfId="6352" xr:uid="{CFCBCB34-0D3F-4F35-8A4E-4FE28BCDB63F}"/>
    <cellStyle name="AggGreen 4 3 3" xfId="1270" xr:uid="{6810ECF9-28FB-45A8-A450-98DC66AE8E3E}"/>
    <cellStyle name="AggGreen 4 3 3 2" xfId="2835" xr:uid="{A9BBA660-4047-493B-9CF9-56C307D46701}"/>
    <cellStyle name="AggGreen 4 3 3 2 2" xfId="7529" xr:uid="{03656EAF-4FB2-4024-BEE6-BCACA096A832}"/>
    <cellStyle name="AggGreen 4 3 3 2 3" xfId="10585" xr:uid="{2015CCF3-A25A-48F6-AC84-20CFDDFE6A6D}"/>
    <cellStyle name="AggGreen 4 3 3 2 4" xfId="13467" xr:uid="{E74F1B53-7624-49C1-8528-297C40B3FE97}"/>
    <cellStyle name="AggGreen 4 3 3 3" xfId="4243" xr:uid="{77164D3C-33C3-4C41-9E7F-A95A89F8533B}"/>
    <cellStyle name="AggGreen 4 3 3 4" xfId="9129" xr:uid="{B11A69CC-5DCC-45EA-9DBE-653D0ADF6E07}"/>
    <cellStyle name="AggGreen 4 3 3 5" xfId="12051" xr:uid="{5DD96625-19D5-44DD-A88B-DBAB0675DC37}"/>
    <cellStyle name="AggGreen 4 3 4" xfId="1756" xr:uid="{309E43B6-4AAE-4C36-B413-E1D59C9558A2}"/>
    <cellStyle name="AggGreen 4 3 4 2" xfId="3314" xr:uid="{2D5C3337-8AE3-41D6-A751-E6439D9DB942}"/>
    <cellStyle name="AggGreen 4 3 4 2 2" xfId="8008" xr:uid="{1260775D-321C-4F67-8DA1-64BA7DF4A6EB}"/>
    <cellStyle name="AggGreen 4 3 4 2 3" xfId="11064" xr:uid="{A7D579E5-15AC-4009-BC64-13BFA25E8B3F}"/>
    <cellStyle name="AggGreen 4 3 4 2 4" xfId="13946" xr:uid="{E5D982C7-6F67-4153-A506-5A7D3FA7CE9E}"/>
    <cellStyle name="AggGreen 4 3 4 3" xfId="5602" xr:uid="{5019CEAE-27B7-47A3-BF27-1119C59E0F0E}"/>
    <cellStyle name="AggGreen 4 3 4 4" xfId="9615" xr:uid="{101E9213-7B20-40F3-AF19-34E323F2768F}"/>
    <cellStyle name="AggGreen 4 3 4 5" xfId="12537" xr:uid="{F15EE05A-9A79-4DB4-80F3-36EFEF698365}"/>
    <cellStyle name="AggGreen 4 3 5" xfId="1922" xr:uid="{A5772272-ECC2-41DF-8D33-EABC688CD593}"/>
    <cellStyle name="AggGreen 4 3 5 2" xfId="5040" xr:uid="{3C302D96-0F4D-4D99-BC76-87967E5FFD42}"/>
    <cellStyle name="AggGreen 4 3 5 3" xfId="9781" xr:uid="{38AF1898-73E6-4F87-89A8-27E8D3B84247}"/>
    <cellStyle name="AggGreen 4 3 5 4" xfId="12703" xr:uid="{301D6B59-E22A-4CF6-888A-59AB3AD80195}"/>
    <cellStyle name="AggGreen 4 3 6" xfId="6553" xr:uid="{80E39876-D5DD-4699-A380-338152F19F37}"/>
    <cellStyle name="AggGreen 4 3 7" xfId="8210" xr:uid="{D2C074F6-4E7E-409C-B1FC-B9F7B7EDB49F}"/>
    <cellStyle name="AggGreen 4 3 8" xfId="11258" xr:uid="{744D4C61-5CBA-44AD-9B1F-A82C6B469EE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2 2 2" xfId="7855" xr:uid="{98B5F6B4-4E37-47E6-AC90-3A53F70EB95E}"/>
    <cellStyle name="AggGreen 4 4 2 2 2 3" xfId="10911" xr:uid="{8B444311-872A-469A-89D6-55B824ADF331}"/>
    <cellStyle name="AggGreen 4 4 2 2 2 4" xfId="13793" xr:uid="{C4948A1F-A4E7-465A-AFD1-C115739BD27D}"/>
    <cellStyle name="AggGreen 4 4 2 2 3" xfId="4988" xr:uid="{3B66DE72-E213-4B3C-827C-A2DECCBB2BC1}"/>
    <cellStyle name="AggGreen 4 4 2 2 4" xfId="9455" xr:uid="{42AD62F4-2EE9-44D9-ACFF-FEA87FF62C99}"/>
    <cellStyle name="AggGreen 4 4 2 2 5" xfId="12377" xr:uid="{EE29B66D-EF5D-48F7-8C3B-AFEE8C0BE945}"/>
    <cellStyle name="AggGreen 4 4 2 3" xfId="994" xr:uid="{2347EDB4-F9EA-483E-8065-112D1739D421}"/>
    <cellStyle name="AggGreen 4 4 2 3 2" xfId="2567" xr:uid="{42D87408-2E0E-4EEA-B844-846E9B5CCF31}"/>
    <cellStyle name="AggGreen 4 4 2 3 2 2" xfId="5697" xr:uid="{77EFED13-CD07-4EA6-B037-C48A1205CB65}"/>
    <cellStyle name="AggGreen 4 4 2 3 2 3" xfId="10317" xr:uid="{2A0E5881-08F6-4AA9-A288-EEA3F50765A5}"/>
    <cellStyle name="AggGreen 4 4 2 3 2 4" xfId="13199" xr:uid="{BFB16C7D-DF94-486F-821E-6E06DE3E3010}"/>
    <cellStyle name="AggGreen 4 4 2 3 3" xfId="4265" xr:uid="{1D8447F3-65C1-4053-92B2-156F7E52CDD1}"/>
    <cellStyle name="AggGreen 4 4 2 3 4" xfId="8853" xr:uid="{83FEC26D-58DF-418E-BD64-6AD30E735BB0}"/>
    <cellStyle name="AggGreen 4 4 2 3 5" xfId="11775" xr:uid="{C99F38E5-22B8-46B4-9EA5-566188D9BD25}"/>
    <cellStyle name="AggGreen 4 4 2 4" xfId="2246" xr:uid="{2C1BC71F-AB7A-4FBA-88DE-04A33AFD7548}"/>
    <cellStyle name="AggGreen 4 4 2 4 2" xfId="4275" xr:uid="{D43FB735-6E77-434D-A8E3-7EAD853F50E6}"/>
    <cellStyle name="AggGreen 4 4 2 4 3" xfId="10105" xr:uid="{587F7E63-AA11-492C-92EB-2C421ECE7DEC}"/>
    <cellStyle name="AggGreen 4 4 2 4 4" xfId="13027" xr:uid="{8BBCA375-A900-49EA-8940-CDE9E63D1BF4}"/>
    <cellStyle name="AggGreen 4 4 2 5" xfId="6321" xr:uid="{EAEC44A3-8794-4A0B-B26A-F65C2C878DD3}"/>
    <cellStyle name="AggGreen 4 4 2 6" xfId="5122" xr:uid="{6C46896A-B131-4AD6-BCA6-9D47547EAB51}"/>
    <cellStyle name="AggGreen 4 4 2 7" xfId="8276" xr:uid="{1DFDA446-23FD-4F7C-B8EC-1A033A44E1C7}"/>
    <cellStyle name="AggGreen 4 4 3" xfId="1388" xr:uid="{B429D70A-AFCC-4D8B-8C6A-D5B89F576D9F}"/>
    <cellStyle name="AggGreen 4 4 3 2" xfId="2953" xr:uid="{9B46DB69-D54C-409F-A9C1-0A587BB96710}"/>
    <cellStyle name="AggGreen 4 4 3 2 2" xfId="7647" xr:uid="{9DBC21B1-0B84-4D73-B4A7-FCC2FB9E6D4F}"/>
    <cellStyle name="AggGreen 4 4 3 2 3" xfId="10703" xr:uid="{C683B331-F2B2-4315-B3F8-FCF75CACC7F2}"/>
    <cellStyle name="AggGreen 4 4 3 2 4" xfId="13585" xr:uid="{F70D1BD9-27A3-4381-8FFD-58AFE476B960}"/>
    <cellStyle name="AggGreen 4 4 3 3" xfId="3777" xr:uid="{460A6561-603A-4D66-B412-E0A3C2D6BE58}"/>
    <cellStyle name="AggGreen 4 4 3 4" xfId="9247" xr:uid="{37AE9154-FF81-46E8-BE91-B38A390C29DF}"/>
    <cellStyle name="AggGreen 4 4 3 5" xfId="12169" xr:uid="{79789EB6-7B47-404F-B538-F6448C7AE832}"/>
    <cellStyle name="AggGreen 4 4 4" xfId="1023" xr:uid="{8E57BC26-D49B-439B-B280-0C4982DF9291}"/>
    <cellStyle name="AggGreen 4 4 4 2" xfId="2595" xr:uid="{217EC2DD-FED5-47AA-AAF8-95950945DCAB}"/>
    <cellStyle name="AggGreen 4 4 4 2 2" xfId="5222" xr:uid="{3EC8CF8B-E0D9-42D1-B559-E50592892EE7}"/>
    <cellStyle name="AggGreen 4 4 4 2 3" xfId="10345" xr:uid="{24B3DCB2-467C-40C2-A00F-92439A577812}"/>
    <cellStyle name="AggGreen 4 4 4 2 4" xfId="13227" xr:uid="{B089BA45-D0BD-4C0A-96E1-577E8F595FC9}"/>
    <cellStyle name="AggGreen 4 4 4 3" xfId="6408" xr:uid="{35028A4B-F178-45D6-A184-58958301DB3B}"/>
    <cellStyle name="AggGreen 4 4 4 4" xfId="8882" xr:uid="{29FE6E81-B08A-4FAC-BB44-39AC9758E2F8}"/>
    <cellStyle name="AggGreen 4 4 4 5" xfId="11804" xr:uid="{8E81F662-D543-4F1F-8EB3-DA2FA2C68C6E}"/>
    <cellStyle name="AggGreen 4 4 5" xfId="2040" xr:uid="{EAE91412-1194-4131-822C-982DCDCEF1DE}"/>
    <cellStyle name="AggGreen 4 4 5 2" xfId="4052" xr:uid="{7509001C-E856-43EF-9392-11BECBB1010D}"/>
    <cellStyle name="AggGreen 4 4 5 3" xfId="9899" xr:uid="{8BDD623D-8415-4CF0-82C6-6C2F01830F59}"/>
    <cellStyle name="AggGreen 4 4 5 4" xfId="12821" xr:uid="{7C4D3F7A-6C15-4052-BEBF-9015743E519F}"/>
    <cellStyle name="AggGreen 4 4 6" xfId="6151" xr:uid="{2E001C8E-FC22-47A8-8730-D61B64F7A7DC}"/>
    <cellStyle name="AggGreen 4 4 7" xfId="5355" xr:uid="{3FC0FD49-4059-486F-9B2C-BBE98CD02FAB}"/>
    <cellStyle name="AggGreen 4 4 8" xfId="5776" xr:uid="{14223C31-04F5-4725-8910-39CF5C578834}"/>
    <cellStyle name="AggGreen 4 5" xfId="1093" xr:uid="{55B14524-22BB-4D11-BBE3-C3A7D78EC00D}"/>
    <cellStyle name="AggGreen 4 5 2" xfId="2662" xr:uid="{010CCB30-1BC2-4C8A-999A-B83782D3BDA2}"/>
    <cellStyle name="AggGreen 4 5 2 2" xfId="3888" xr:uid="{50193657-E907-4934-8B3A-9A9E2B326412}"/>
    <cellStyle name="AggGreen 4 5 2 3" xfId="10412" xr:uid="{28C68592-3B92-4819-9EA6-363BBE3E7F38}"/>
    <cellStyle name="AggGreen 4 5 2 4" xfId="13294" xr:uid="{E039DA95-F393-4EA6-85EC-EAD625CFCAF4}"/>
    <cellStyle name="AggGreen 4 5 3" xfId="6466" xr:uid="{5E2BF064-A9D9-4E71-9F5F-3F1B0993A859}"/>
    <cellStyle name="AggGreen 4 5 4" xfId="8952" xr:uid="{14901E5B-D050-4A72-B296-0A9AD2D3A4A3}"/>
    <cellStyle name="AggGreen 4 5 5" xfId="11874" xr:uid="{2F42CA42-58A2-46F6-B7E9-8182CA4D964A}"/>
    <cellStyle name="AggGreen 4 6" xfId="1084" xr:uid="{C0E3DEDA-FF74-4297-9819-5BB1DBD09504}"/>
    <cellStyle name="AggGreen 4 6 2" xfId="2653" xr:uid="{A774A6C4-6DBF-4627-9635-EA7972246C25}"/>
    <cellStyle name="AggGreen 4 6 2 2" xfId="3762" xr:uid="{4D80FE4B-ADCA-4685-A410-FC9194D39373}"/>
    <cellStyle name="AggGreen 4 6 2 3" xfId="10403" xr:uid="{9BBDA02B-9801-4ECB-9827-2D9BA13FE1CF}"/>
    <cellStyle name="AggGreen 4 6 2 4" xfId="13285" xr:uid="{C160D147-BB4C-4EE9-AB08-A820F707D367}"/>
    <cellStyle name="AggGreen 4 6 3" xfId="4067" xr:uid="{970B6F07-C860-4656-A7B0-4F7905B852A6}"/>
    <cellStyle name="AggGreen 4 6 4" xfId="8943" xr:uid="{896F6615-7BDB-4756-8A53-CD0702C7280F}"/>
    <cellStyle name="AggGreen 4 6 5" xfId="11865" xr:uid="{BC94CE9B-A1EF-4407-8384-50FE40E5FB25}"/>
    <cellStyle name="AggGreen 4 7" xfId="1843" xr:uid="{51A7B829-4D8A-48CD-9655-E35F3FF056C9}"/>
    <cellStyle name="AggGreen 4 7 2" xfId="5216" xr:uid="{91401468-5B87-4ED8-BA02-15E04EC7781E}"/>
    <cellStyle name="AggGreen 4 7 3" xfId="9702" xr:uid="{C1F0697A-6639-4697-8DFC-36E499D2F369}"/>
    <cellStyle name="AggGreen 4 7 4" xfId="12624" xr:uid="{40F3C6A5-A53D-4F56-A7C7-206C2A1B0B83}"/>
    <cellStyle name="AggGreen 4 8" xfId="4912" xr:uid="{1BD2D4F6-C720-427A-9B3A-3D5FE2129CD2}"/>
    <cellStyle name="AggGreen 4 9" xfId="8277" xr:uid="{281F9412-8097-4005-BD46-2B7DAE55F12A}"/>
    <cellStyle name="AggGreen 5" xfId="112" xr:uid="{F11B0F9C-0615-47E1-8437-7766F1FF0418}"/>
    <cellStyle name="AggGreen 5 2" xfId="2363" xr:uid="{BA172471-1B08-45A7-8786-CF6ED36FF713}"/>
    <cellStyle name="AggGreen 5 2 2" xfId="6052" xr:uid="{81419566-F3C2-4439-BFAD-ABF3D5F36B45}"/>
    <cellStyle name="AggGreen 5 2 3" xfId="10221" xr:uid="{26D0EE65-C994-4150-BD16-5490668AECEF}"/>
    <cellStyle name="AggGreen 5 2 4" xfId="13139" xr:uid="{24C8A79A-60E6-4D32-82BF-F091C7DBFC49}"/>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2 2 2" xfId="7821" xr:uid="{D1C3212C-E40A-49A1-B14D-60E77CF156BC}"/>
    <cellStyle name="AggGreen12 2 2 2 2 2 2 3" xfId="10877" xr:uid="{A93B3663-1771-4F9F-B55E-3DDA1F2A9810}"/>
    <cellStyle name="AggGreen12 2 2 2 2 2 2 4" xfId="13759" xr:uid="{0DF3C250-6091-4A46-861F-FE1DB2FCEE6B}"/>
    <cellStyle name="AggGreen12 2 2 2 2 2 3" xfId="4184" xr:uid="{15F32630-B1A8-4A03-9DC9-567200EFB8B2}"/>
    <cellStyle name="AggGreen12 2 2 2 2 2 4" xfId="9421" xr:uid="{FD39A6DF-3011-4DC1-9AAE-D28537D9E784}"/>
    <cellStyle name="AggGreen12 2 2 2 2 2 5" xfId="12343" xr:uid="{7FBDD1A2-3240-46F6-9C11-E7D0A9D8908B}"/>
    <cellStyle name="AggGreen12 2 2 2 2 3" xfId="1015" xr:uid="{5DCB1AC4-83DC-4822-8A80-7373C7F4CA9B}"/>
    <cellStyle name="AggGreen12 2 2 2 2 3 2" xfId="2587" xr:uid="{71E25BC5-B6A6-4AA0-89E8-63975E2AC35E}"/>
    <cellStyle name="AggGreen12 2 2 2 2 3 2 2" xfId="5530" xr:uid="{241B76C2-556A-47B4-BAD6-AC932A09621F}"/>
    <cellStyle name="AggGreen12 2 2 2 2 3 2 3" xfId="10337" xr:uid="{F71BBADB-0ED1-4517-8966-59B0B3C85FCF}"/>
    <cellStyle name="AggGreen12 2 2 2 2 3 2 4" xfId="13219" xr:uid="{85DB0B71-34A8-4335-8F58-1AA9415B9E16}"/>
    <cellStyle name="AggGreen12 2 2 2 2 3 3" xfId="3645" xr:uid="{816C1163-B5F4-4347-9401-2299B1D151D5}"/>
    <cellStyle name="AggGreen12 2 2 2 2 3 4" xfId="8874" xr:uid="{C79B8181-3C8E-4304-BEF2-630DEC5E4797}"/>
    <cellStyle name="AggGreen12 2 2 2 2 3 5" xfId="11796" xr:uid="{4C6A53A7-EF34-4236-B5CA-AA4270BAC2D3}"/>
    <cellStyle name="AggGreen12 2 2 2 2 4" xfId="2212" xr:uid="{F7BE7028-4B80-47F2-9D4A-4B9A79E86588}"/>
    <cellStyle name="AggGreen12 2 2 2 2 4 2" xfId="4211" xr:uid="{228B01AE-76F3-434E-B5C2-06D47FE5B253}"/>
    <cellStyle name="AggGreen12 2 2 2 2 4 3" xfId="10071" xr:uid="{7336176D-79C9-4E30-859C-FF2016649A87}"/>
    <cellStyle name="AggGreen12 2 2 2 2 4 4" xfId="12993" xr:uid="{237E1B63-07F6-487B-9FB3-16FB52D0B68B}"/>
    <cellStyle name="AggGreen12 2 2 2 2 5" xfId="5376" xr:uid="{BE450714-EA6A-4363-88E8-94DCC8802A2C}"/>
    <cellStyle name="AggGreen12 2 2 2 2 6" xfId="5348" xr:uid="{AE58CEC8-3A79-46B9-AF62-EFA574F6A791}"/>
    <cellStyle name="AggGreen12 2 2 2 2 7" xfId="4490" xr:uid="{F1A22668-4040-49FB-99F0-B7ACD9E698A2}"/>
    <cellStyle name="AggGreen12 2 2 2 3" xfId="1354" xr:uid="{87E5F22A-B8F8-43F9-AF0B-5A05F72332A5}"/>
    <cellStyle name="AggGreen12 2 2 2 3 2" xfId="2919" xr:uid="{D7B61C75-7730-42AB-AAB4-C13A84CE682F}"/>
    <cellStyle name="AggGreen12 2 2 2 3 2 2" xfId="7613" xr:uid="{AA6715C6-A07A-4096-8449-A1309FEC932B}"/>
    <cellStyle name="AggGreen12 2 2 2 3 2 3" xfId="10669" xr:uid="{48294FA0-057F-44EE-B10B-7AED9B7B49EF}"/>
    <cellStyle name="AggGreen12 2 2 2 3 2 4" xfId="13551" xr:uid="{1B386C01-3FE7-479B-9D57-980D634FEAFF}"/>
    <cellStyle name="AggGreen12 2 2 2 3 3" xfId="4537" xr:uid="{C7267413-DCED-47FE-B6AB-D3165C2B4083}"/>
    <cellStyle name="AggGreen12 2 2 2 3 4" xfId="9213" xr:uid="{BF1913AF-3D74-4AF6-B54C-3918E9B8C002}"/>
    <cellStyle name="AggGreen12 2 2 2 3 5" xfId="12135" xr:uid="{FBA89496-EE73-4266-B743-E8EC90E41B9C}"/>
    <cellStyle name="AggGreen12 2 2 2 4" xfId="1709" xr:uid="{A4A0DDC5-B633-499D-B979-548786C3D16B}"/>
    <cellStyle name="AggGreen12 2 2 2 4 2" xfId="3270" xr:uid="{6498E8E6-C5A4-484C-B741-F2099BB3CD81}"/>
    <cellStyle name="AggGreen12 2 2 2 4 2 2" xfId="7964" xr:uid="{6FC1C2FB-9706-4096-8B77-89EDE5F88BF7}"/>
    <cellStyle name="AggGreen12 2 2 2 4 2 3" xfId="11020" xr:uid="{F3592FA0-77A5-463D-A115-00527F490DFD}"/>
    <cellStyle name="AggGreen12 2 2 2 4 2 4" xfId="13902" xr:uid="{3FBFA914-B0A0-4962-9507-9A53C53E34F0}"/>
    <cellStyle name="AggGreen12 2 2 2 4 3" xfId="6620" xr:uid="{7DEEDFEF-3B41-4D33-846C-09CA23D6C113}"/>
    <cellStyle name="AggGreen12 2 2 2 4 4" xfId="9568" xr:uid="{EDDDA9BC-8173-40D8-8454-E8D1F6F60A27}"/>
    <cellStyle name="AggGreen12 2 2 2 4 5" xfId="12490" xr:uid="{10E8D923-4E66-4F5E-AE88-9959FD4F04F4}"/>
    <cellStyle name="AggGreen12 2 2 2 5" xfId="2006" xr:uid="{C105D39D-060C-41F6-93B5-A7A39C92F8B4}"/>
    <cellStyle name="AggGreen12 2 2 2 5 2" xfId="4028" xr:uid="{75F68CBB-BE87-4544-B983-4C34F1CDFB98}"/>
    <cellStyle name="AggGreen12 2 2 2 5 3" xfId="9865" xr:uid="{4FDF0E2D-076F-4F27-9FEC-DFD3D7461338}"/>
    <cellStyle name="AggGreen12 2 2 2 5 4" xfId="12787" xr:uid="{A7166FA4-368A-468F-AE7C-FD45C8ADE76F}"/>
    <cellStyle name="AggGreen12 2 2 2 6" xfId="6770" xr:uid="{45BFCBB3-DCE2-494D-A5A3-1A7EBD67FB61}"/>
    <cellStyle name="AggGreen12 2 2 2 7" xfId="4886" xr:uid="{980D192B-44D6-41FE-B193-1BD41409260D}"/>
    <cellStyle name="AggGreen12 2 2 2 8" xfId="8227" xr:uid="{69AABF29-73C3-42E5-96D6-1F49D66EA132}"/>
    <cellStyle name="AggGreen12 2 2 3" xfId="748" xr:uid="{65D0D2D2-FDF4-41B2-B783-AEAB776DB28C}"/>
    <cellStyle name="AggGreen12 2 2 3 2" xfId="1461" xr:uid="{03FECFC3-4FDF-41D5-95C3-7C01AF3114EF}"/>
    <cellStyle name="AggGreen12 2 2 3 2 2" xfId="3026" xr:uid="{2F3A8506-4C89-4AFE-BB47-97643786684D}"/>
    <cellStyle name="AggGreen12 2 2 3 2 2 2" xfId="7720" xr:uid="{F0A28CE9-66F0-4A98-AA1C-3CF5061F8632}"/>
    <cellStyle name="AggGreen12 2 2 3 2 2 3" xfId="10776" xr:uid="{E19BFA06-78D4-4667-821E-229B54A04363}"/>
    <cellStyle name="AggGreen12 2 2 3 2 2 4" xfId="13658" xr:uid="{8B912BF7-EA1A-4E2A-AA24-229AA8D7E45A}"/>
    <cellStyle name="AggGreen12 2 2 3 2 3" xfId="6273" xr:uid="{B8DC776C-B94C-42E8-89DE-18B032DB3E31}"/>
    <cellStyle name="AggGreen12 2 2 3 2 4" xfId="9320" xr:uid="{52C26378-1368-4CFB-A5F1-575A361260E3}"/>
    <cellStyle name="AggGreen12 2 2 3 2 5" xfId="12242" xr:uid="{A0DD0D9A-0C1F-408A-AE36-298ABC48FF60}"/>
    <cellStyle name="AggGreen12 2 2 3 3" xfId="1075" xr:uid="{95C54E3F-9583-4876-A466-0932DAF99696}"/>
    <cellStyle name="AggGreen12 2 2 3 3 2" xfId="2644" xr:uid="{45730C21-11EB-4F3F-A562-8E7914CE9A1A}"/>
    <cellStyle name="AggGreen12 2 2 3 3 2 2" xfId="3609" xr:uid="{001489AC-02F2-4928-BC3F-E3AE0F290CCE}"/>
    <cellStyle name="AggGreen12 2 2 3 3 2 3" xfId="10394" xr:uid="{D88CE8A4-8335-468E-8414-4E22E7634327}"/>
    <cellStyle name="AggGreen12 2 2 3 3 2 4" xfId="13276" xr:uid="{B8063499-6A9D-4506-AE50-9C49BAB2DD64}"/>
    <cellStyle name="AggGreen12 2 2 3 3 3" xfId="5211" xr:uid="{CFE1EC72-891A-4D6C-A938-F9BA695CDD27}"/>
    <cellStyle name="AggGreen12 2 2 3 3 4" xfId="8934" xr:uid="{A3D021A5-FFED-4663-AE61-ADDB0E1029E9}"/>
    <cellStyle name="AggGreen12 2 2 3 3 5" xfId="11856" xr:uid="{C19BB73A-D561-43B8-B11E-5A28F52E6D4F}"/>
    <cellStyle name="AggGreen12 2 2 3 4" xfId="2111" xr:uid="{69C25DFD-C434-4DE3-81AC-D6977DA4E242}"/>
    <cellStyle name="AggGreen12 2 2 3 4 2" xfId="4404" xr:uid="{4900C7BA-58BA-4FA7-88C2-E80FB0DBFA25}"/>
    <cellStyle name="AggGreen12 2 2 3 4 3" xfId="9970" xr:uid="{E97496D7-B1C6-4FC1-9886-9385F2B05471}"/>
    <cellStyle name="AggGreen12 2 2 3 4 4" xfId="12892" xr:uid="{8F0F002D-9FDC-452A-BA59-5ED1CF46F9F8}"/>
    <cellStyle name="AggGreen12 2 2 3 5" xfId="3500" xr:uid="{FE92FB47-C6FB-41E2-9EC7-3E8EFC0F023C}"/>
    <cellStyle name="AggGreen12 2 2 3 6" xfId="4282" xr:uid="{266B5B1F-67A3-4D08-94A9-02408E6E3615}"/>
    <cellStyle name="AggGreen12 2 2 3 7" xfId="8491" xr:uid="{69ECD5FC-BDCD-40BD-A8FB-39AE1AFA7763}"/>
    <cellStyle name="AggGreen12 2 3" xfId="299" xr:uid="{BB871724-C59C-4C4B-BD51-DFE0D7A5A08E}"/>
    <cellStyle name="AggGreen12 2 3 10" xfId="6215" xr:uid="{2B208DBC-9D26-46D5-9221-B88539542C02}"/>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2 2 2" xfId="7825" xr:uid="{CB7FE653-1411-4953-BC20-80295C0927E9}"/>
    <cellStyle name="AggGreen12 2 3 2 2 2 2 3" xfId="10881" xr:uid="{160E3AEA-E335-4046-B3F0-D8FF534DC02D}"/>
    <cellStyle name="AggGreen12 2 3 2 2 2 2 4" xfId="13763" xr:uid="{CEDB21AA-2DC9-42DC-A6A1-2A96A496727E}"/>
    <cellStyle name="AggGreen12 2 3 2 2 2 3" xfId="6381" xr:uid="{DF860470-C0A7-4CCC-B877-4CC6CE6F163A}"/>
    <cellStyle name="AggGreen12 2 3 2 2 2 4" xfId="9425" xr:uid="{FA8F6F14-4FCE-43FA-B87D-02E5B6DC415E}"/>
    <cellStyle name="AggGreen12 2 3 2 2 2 5" xfId="12347" xr:uid="{34245A86-F35C-4D41-A68D-48918E2CA700}"/>
    <cellStyle name="AggGreen12 2 3 2 2 3" xfId="1239" xr:uid="{7DF2BD0E-EF84-4398-A894-68C7C0E68547}"/>
    <cellStyle name="AggGreen12 2 3 2 2 3 2" xfId="2806" xr:uid="{2D7B0501-9AA8-4DE0-8AA3-34272FD7D494}"/>
    <cellStyle name="AggGreen12 2 3 2 2 3 2 2" xfId="3591" xr:uid="{D4092404-6F9C-4570-8DCA-6EB97C1C774E}"/>
    <cellStyle name="AggGreen12 2 3 2 2 3 2 3" xfId="10556" xr:uid="{A100BF6C-234A-4A33-9470-D3FB279C1316}"/>
    <cellStyle name="AggGreen12 2 3 2 2 3 2 4" xfId="13438" xr:uid="{0C8E6656-D7EC-4A6F-B2F6-CF6D000307F0}"/>
    <cellStyle name="AggGreen12 2 3 2 2 3 3" xfId="6342" xr:uid="{27283C37-86BE-4900-A892-F08AAF5D21E7}"/>
    <cellStyle name="AggGreen12 2 3 2 2 3 4" xfId="9098" xr:uid="{9F7CA440-57CE-42BD-B3A4-9C67D141EBC2}"/>
    <cellStyle name="AggGreen12 2 3 2 2 3 5" xfId="12020" xr:uid="{066DAC75-A542-4F6D-843F-0E896970B08E}"/>
    <cellStyle name="AggGreen12 2 3 2 2 4" xfId="2216" xr:uid="{D9BEC650-BE85-4339-ACA2-ADC899A579D5}"/>
    <cellStyle name="AggGreen12 2 3 2 2 4 2" xfId="6371" xr:uid="{C581A441-343A-4F60-9DB3-BE0460FAD4CD}"/>
    <cellStyle name="AggGreen12 2 3 2 2 4 3" xfId="10075" xr:uid="{20BA5BB1-53E3-4BDF-AAB6-1FB8BBC12D4F}"/>
    <cellStyle name="AggGreen12 2 3 2 2 4 4" xfId="12997" xr:uid="{113735EB-A6FE-40C1-9AEE-96D315130F81}"/>
    <cellStyle name="AggGreen12 2 3 2 2 5" xfId="4743" xr:uid="{D8D141D0-DC91-4A2B-945D-46E8C490BDDF}"/>
    <cellStyle name="AggGreen12 2 3 2 2 6" xfId="6125" xr:uid="{E88B2326-0AC9-4616-9756-D50EF3C891BD}"/>
    <cellStyle name="AggGreen12 2 3 2 2 7" xfId="6753" xr:uid="{4F985C6A-5759-4732-84BD-306364311278}"/>
    <cellStyle name="AggGreen12 2 3 2 3" xfId="1358" xr:uid="{DDC4F145-F714-4C18-9FFD-0392C9F9D3D9}"/>
    <cellStyle name="AggGreen12 2 3 2 3 2" xfId="2923" xr:uid="{CA348DA3-9B22-453C-BAD3-8DB2713D18C9}"/>
    <cellStyle name="AggGreen12 2 3 2 3 2 2" xfId="7617" xr:uid="{489A5991-BA62-4CB7-B4B6-C6B84C906806}"/>
    <cellStyle name="AggGreen12 2 3 2 3 2 3" xfId="10673" xr:uid="{2520B5AD-E025-4862-B69C-EF6929F55653}"/>
    <cellStyle name="AggGreen12 2 3 2 3 2 4" xfId="13555" xr:uid="{62C7165F-899D-473C-B340-2F60C3D8E565}"/>
    <cellStyle name="AggGreen12 2 3 2 3 3" xfId="6024" xr:uid="{864702F0-8F77-457B-9DEF-C99C76D0A91A}"/>
    <cellStyle name="AggGreen12 2 3 2 3 4" xfId="9217" xr:uid="{BFAF8A2C-AAA3-4BC9-A9E0-061F37446D35}"/>
    <cellStyle name="AggGreen12 2 3 2 3 5" xfId="12139" xr:uid="{67B764E6-36A2-45AF-B09B-366879BC2B8A}"/>
    <cellStyle name="AggGreen12 2 3 2 4" xfId="1748" xr:uid="{78B63A49-DE70-48E1-B6B4-BCC25881FF67}"/>
    <cellStyle name="AggGreen12 2 3 2 4 2" xfId="3307" xr:uid="{D6AF9671-646D-44D4-8E0E-98394BA379C4}"/>
    <cellStyle name="AggGreen12 2 3 2 4 2 2" xfId="8001" xr:uid="{ACBD5374-51CF-4178-B6D1-6A1A6BBC2C1F}"/>
    <cellStyle name="AggGreen12 2 3 2 4 2 3" xfId="11057" xr:uid="{B0628AD4-6D2E-4B2B-A5C1-F241B97FEC9F}"/>
    <cellStyle name="AggGreen12 2 3 2 4 2 4" xfId="13939" xr:uid="{D4992108-497E-43CC-8EED-BE6E857D8CBF}"/>
    <cellStyle name="AggGreen12 2 3 2 4 3" xfId="6424" xr:uid="{B1692D93-86B3-4507-9280-8144D61DEAD2}"/>
    <cellStyle name="AggGreen12 2 3 2 4 4" xfId="9607" xr:uid="{088D0DCC-CB3B-4ECB-8C5A-31BEBE507C08}"/>
    <cellStyle name="AggGreen12 2 3 2 4 5" xfId="12529" xr:uid="{EA11E7B9-DEB9-48CC-B437-08346B9067A6}"/>
    <cellStyle name="AggGreen12 2 3 2 5" xfId="2010" xr:uid="{DC01FFE7-1A6C-4E68-AA14-6EB686B4D5BB}"/>
    <cellStyle name="AggGreen12 2 3 2 5 2" xfId="3586" xr:uid="{99099A70-2D60-40F8-9FA4-075E8765D950}"/>
    <cellStyle name="AggGreen12 2 3 2 5 3" xfId="9869" xr:uid="{72D6C8DB-33E2-4A3A-87E2-91131CF1B827}"/>
    <cellStyle name="AggGreen12 2 3 2 5 4" xfId="12791" xr:uid="{A64E3E38-E508-4EA0-A0C0-EAA81D983E98}"/>
    <cellStyle name="AggGreen12 2 3 2 6" xfId="4346" xr:uid="{22AA3D22-700A-4DD3-8062-475F42CBDD0C}"/>
    <cellStyle name="AggGreen12 2 3 2 7" xfId="8250" xr:uid="{E21283B8-0A22-4D73-9EF9-146AE248BBD9}"/>
    <cellStyle name="AggGreen12 2 3 2 8" xfId="11273" xr:uid="{42600DCC-3FAE-433F-82BF-DEE70411AA03}"/>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2 2 2" xfId="7774" xr:uid="{D246B2F5-255A-4C24-A579-4C82D917EDE5}"/>
    <cellStyle name="AggGreen12 2 3 3 2 2 2 3" xfId="10830" xr:uid="{D2C8E575-B94B-4799-9CB6-82E8A0E0D112}"/>
    <cellStyle name="AggGreen12 2 3 3 2 2 2 4" xfId="13712" xr:uid="{039250DD-EC95-4B50-9661-6187BCA6C034}"/>
    <cellStyle name="AggGreen12 2 3 3 2 2 3" xfId="6383" xr:uid="{7FDB1842-4DDE-46B3-BD37-34A3EB8A424A}"/>
    <cellStyle name="AggGreen12 2 3 3 2 2 4" xfId="9374" xr:uid="{DA2449EB-F982-4EBD-84BB-0473962CCACD}"/>
    <cellStyle name="AggGreen12 2 3 3 2 2 5" xfId="12296" xr:uid="{E734CD65-1CE3-411E-BBAA-B5FDF772FB41}"/>
    <cellStyle name="AggGreen12 2 3 3 2 3" xfId="64" xr:uid="{AE9A4EA9-39C5-4627-9062-B7864692C0CC}"/>
    <cellStyle name="AggGreen12 2 3 3 2 3 2" xfId="2321" xr:uid="{E566362B-3139-4BC3-9509-F356F93E6B3B}"/>
    <cellStyle name="AggGreen12 2 3 3 2 3 2 2" xfId="5436" xr:uid="{FFC61EC9-7C66-4573-99F1-5529FA6CF646}"/>
    <cellStyle name="AggGreen12 2 3 3 2 3 2 3" xfId="10179" xr:uid="{352FDF22-5A80-4D43-9255-1BDBDC3719E1}"/>
    <cellStyle name="AggGreen12 2 3 3 2 3 2 4" xfId="13097" xr:uid="{668D0ED6-042A-4125-A0FB-70BF4BBDFA57}"/>
    <cellStyle name="AggGreen12 2 3 3 2 3 3" xfId="4093" xr:uid="{7C12CDBE-98E7-4EF1-9A19-18CA0455BC10}"/>
    <cellStyle name="AggGreen12 2 3 3 2 3 4" xfId="4726" xr:uid="{0D034CDB-57BB-4C9C-B203-B211C0CE6FBD}"/>
    <cellStyle name="AggGreen12 2 3 3 2 3 5" xfId="8285" xr:uid="{B0A60C5D-A36D-439A-8C4B-FCBE7D0D5DFC}"/>
    <cellStyle name="AggGreen12 2 3 3 2 4" xfId="2165" xr:uid="{FD5AD58D-3ACE-4501-AEE5-283E784BDCD5}"/>
    <cellStyle name="AggGreen12 2 3 3 2 4 2" xfId="5277" xr:uid="{5D3715CA-D754-4155-A9DD-7590EBD6D638}"/>
    <cellStyle name="AggGreen12 2 3 3 2 4 3" xfId="10024" xr:uid="{11435ECB-A189-42D9-BD80-A553433E93A4}"/>
    <cellStyle name="AggGreen12 2 3 3 2 4 4" xfId="12946" xr:uid="{B41BCB51-41B1-4892-A17B-3E117980657D}"/>
    <cellStyle name="AggGreen12 2 3 3 2 5" xfId="4641" xr:uid="{DBF21596-A01B-4BC4-9FEC-6FF2077AE9C7}"/>
    <cellStyle name="AggGreen12 2 3 3 2 6" xfId="4567" xr:uid="{F4D1A7A1-FB25-4471-9635-923FB99A5754}"/>
    <cellStyle name="AggGreen12 2 3 3 2 7" xfId="8224" xr:uid="{01FB4E7A-FB26-4DE8-BFED-1338CABB3285}"/>
    <cellStyle name="AggGreen12 2 3 3 3" xfId="1307" xr:uid="{3C476B87-AB88-4210-A147-BBAEB3CE0C8C}"/>
    <cellStyle name="AggGreen12 2 3 3 3 2" xfId="2872" xr:uid="{D9FD6FC1-D52F-4FE3-81D0-EE72A0CFFE6B}"/>
    <cellStyle name="AggGreen12 2 3 3 3 2 2" xfId="7566" xr:uid="{54206111-C8D6-45DB-9699-B33F396D0FC9}"/>
    <cellStyle name="AggGreen12 2 3 3 3 2 3" xfId="10622" xr:uid="{4611070A-F57B-4DE5-BFDC-BE2ED5065784}"/>
    <cellStyle name="AggGreen12 2 3 3 3 2 4" xfId="13504" xr:uid="{DC7485EE-686E-409D-A528-8C26D817EC58}"/>
    <cellStyle name="AggGreen12 2 3 3 3 3" xfId="6146" xr:uid="{277E53DA-582D-4787-B628-49CB44488164}"/>
    <cellStyle name="AggGreen12 2 3 3 3 4" xfId="9166" xr:uid="{D3DAE5AE-602D-46FA-84FE-DF9E58462B81}"/>
    <cellStyle name="AggGreen12 2 3 3 3 5" xfId="12088" xr:uid="{38FE27DB-5E12-412E-BF87-BBC37066442C}"/>
    <cellStyle name="AggGreen12 2 3 3 4" xfId="1246" xr:uid="{3A80495D-DE88-4295-912B-D6690152C909}"/>
    <cellStyle name="AggGreen12 2 3 3 4 2" xfId="2813" xr:uid="{0DC0D8B6-5CBB-4F5F-AA5B-1F3956BC53FB}"/>
    <cellStyle name="AggGreen12 2 3 3 4 2 2" xfId="3751" xr:uid="{F8E59894-D3E3-45EB-A1A7-B8A991C83931}"/>
    <cellStyle name="AggGreen12 2 3 3 4 2 3" xfId="10563" xr:uid="{F14C8DEB-BA4F-48C6-9B5C-9BB64C97F442}"/>
    <cellStyle name="AggGreen12 2 3 3 4 2 4" xfId="13445" xr:uid="{DF1CD8FF-D6F0-4EAA-B1A4-E2AA55C93089}"/>
    <cellStyle name="AggGreen12 2 3 3 4 3" xfId="4323" xr:uid="{D70E4296-383D-4709-849E-EC1233AF9841}"/>
    <cellStyle name="AggGreen12 2 3 3 4 4" xfId="9105" xr:uid="{1576BE92-2B7F-4A59-85EE-592A1C5483FC}"/>
    <cellStyle name="AggGreen12 2 3 3 4 5" xfId="12027" xr:uid="{FA3E871E-F25E-4BD6-A16B-EE5CB3E7F41A}"/>
    <cellStyle name="AggGreen12 2 3 3 5" xfId="1959" xr:uid="{6A8579D0-E759-4B5B-9B7F-4F3E860FCDA4}"/>
    <cellStyle name="AggGreen12 2 3 3 5 2" xfId="6038" xr:uid="{AD6FA11A-D851-443D-AF23-CA9181025909}"/>
    <cellStyle name="AggGreen12 2 3 3 5 3" xfId="9818" xr:uid="{BDFC50C4-A291-444C-BC23-D000230BA520}"/>
    <cellStyle name="AggGreen12 2 3 3 5 4" xfId="12740" xr:uid="{1A07D060-16A7-46E6-831E-EE58548C4ADC}"/>
    <cellStyle name="AggGreen12 2 3 3 6" xfId="5221" xr:uid="{FF4BAAA1-82AA-467E-A4EB-6F745EAE2F14}"/>
    <cellStyle name="AggGreen12 2 3 3 7" xfId="4630" xr:uid="{735023E2-28E2-4AE4-872A-A76C5381DED7}"/>
    <cellStyle name="AggGreen12 2 3 3 8" xfId="5051" xr:uid="{3820D6CC-D8A4-4082-B175-96097BD63990}"/>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2 2 2" xfId="7854" xr:uid="{7C9CBC33-8E5E-4AF9-8B27-FA591C1C0A77}"/>
    <cellStyle name="AggGreen12 2 3 4 2 2 2 3" xfId="10910" xr:uid="{4A265761-85B1-4226-ADCE-4C96FAFF7C1D}"/>
    <cellStyle name="AggGreen12 2 3 4 2 2 2 4" xfId="13792" xr:uid="{FC6373BD-CB0D-4B6D-BF4B-C47298C66E4D}"/>
    <cellStyle name="AggGreen12 2 3 4 2 2 3" xfId="6513" xr:uid="{8CACE976-A1CA-4410-B422-85556D7C59FB}"/>
    <cellStyle name="AggGreen12 2 3 4 2 2 4" xfId="9454" xr:uid="{E71F73F6-E960-4C16-9931-E499B5265FBB}"/>
    <cellStyle name="AggGreen12 2 3 4 2 2 5" xfId="12376" xr:uid="{D60C919D-3D6B-4A42-A662-59D4CCE85CD8}"/>
    <cellStyle name="AggGreen12 2 3 4 2 3" xfId="1832" xr:uid="{F2317132-24BF-4C3F-A131-E37C35683ED1}"/>
    <cellStyle name="AggGreen12 2 3 4 2 3 2" xfId="3382" xr:uid="{FF0EE2E1-7213-43F4-A2EF-495643502882}"/>
    <cellStyle name="AggGreen12 2 3 4 2 3 2 2" xfId="8076" xr:uid="{363C03CF-1FB9-42DF-8836-07970AD4085B}"/>
    <cellStyle name="AggGreen12 2 3 4 2 3 2 3" xfId="11132" xr:uid="{9A7A04AC-898A-4216-B60F-5C22594FF9C9}"/>
    <cellStyle name="AggGreen12 2 3 4 2 3 2 4" xfId="14014" xr:uid="{4B35D377-D0F9-44A6-91CD-55EC341ACEF3}"/>
    <cellStyle name="AggGreen12 2 3 4 2 3 3" xfId="6266" xr:uid="{34F65BCC-8EA4-4DAD-B958-D4EA7A6D335D}"/>
    <cellStyle name="AggGreen12 2 3 4 2 3 4" xfId="9691" xr:uid="{EBE123BF-B2E9-4101-B853-78178BACCE7F}"/>
    <cellStyle name="AggGreen12 2 3 4 2 3 5" xfId="12613" xr:uid="{AFA5B174-A03D-43DA-8ADD-7665111326D2}"/>
    <cellStyle name="AggGreen12 2 3 4 2 4" xfId="2245" xr:uid="{5F7FC0B2-CD9C-413A-A74C-141320F465E5}"/>
    <cellStyle name="AggGreen12 2 3 4 2 4 2" xfId="4969" xr:uid="{B8726676-CE6E-4FC0-979A-8CF6A9E8641A}"/>
    <cellStyle name="AggGreen12 2 3 4 2 4 3" xfId="10104" xr:uid="{37843506-AB82-4446-910C-E3CE58089611}"/>
    <cellStyle name="AggGreen12 2 3 4 2 4 4" xfId="13026" xr:uid="{CBA4A533-2C61-4ECB-AFCD-A264F2B669F7}"/>
    <cellStyle name="AggGreen12 2 3 4 2 5" xfId="4636" xr:uid="{4A1305CB-0616-436D-82D6-6E1040473F9E}"/>
    <cellStyle name="AggGreen12 2 3 4 2 6" xfId="5397" xr:uid="{DA9E825A-746D-4447-86C0-C8F98FA5EF42}"/>
    <cellStyle name="AggGreen12 2 3 4 2 7" xfId="8208" xr:uid="{A774680F-9475-447A-B411-3E0EF2D9A27D}"/>
    <cellStyle name="AggGreen12 2 3 4 3" xfId="1387" xr:uid="{7BA695ED-1371-4E04-8518-443DD31CBE7F}"/>
    <cellStyle name="AggGreen12 2 3 4 3 2" xfId="2952" xr:uid="{D317C827-6738-4DE2-B252-26B4F605F588}"/>
    <cellStyle name="AggGreen12 2 3 4 3 2 2" xfId="7646" xr:uid="{69B1FFA7-D83D-44E3-BAE4-07A33B681597}"/>
    <cellStyle name="AggGreen12 2 3 4 3 2 3" xfId="10702" xr:uid="{992A2C57-8272-4A42-87A5-8E8CFC5E699F}"/>
    <cellStyle name="AggGreen12 2 3 4 3 2 4" xfId="13584" xr:uid="{E9E777C6-A5DA-4E63-BF61-6DDCEF190F70}"/>
    <cellStyle name="AggGreen12 2 3 4 3 3" xfId="4115" xr:uid="{C20CFF09-9013-4325-BCDC-24D3507396DD}"/>
    <cellStyle name="AggGreen12 2 3 4 3 4" xfId="9246" xr:uid="{A8750047-3142-49FE-AA2D-B87A42E9D12A}"/>
    <cellStyle name="AggGreen12 2 3 4 3 5" xfId="12168" xr:uid="{64963C40-CD56-426A-BE32-1D6465F2481E}"/>
    <cellStyle name="AggGreen12 2 3 4 4" xfId="1788" xr:uid="{0881A207-10A4-453C-B1F4-712CE2398912}"/>
    <cellStyle name="AggGreen12 2 3 4 4 2" xfId="3342" xr:uid="{0705E346-B5F8-452E-A98C-F7DB08CF362F}"/>
    <cellStyle name="AggGreen12 2 3 4 4 2 2" xfId="8036" xr:uid="{BB484634-0B59-4E4C-84B8-D67CE4283158}"/>
    <cellStyle name="AggGreen12 2 3 4 4 2 3" xfId="11092" xr:uid="{48C78545-0C70-4847-8101-C770F12E1962}"/>
    <cellStyle name="AggGreen12 2 3 4 4 2 4" xfId="13974" xr:uid="{A65EAFEF-5AEB-4587-AE3A-9C4BEF5ABBE6}"/>
    <cellStyle name="AggGreen12 2 3 4 4 3" xfId="3866" xr:uid="{2962B916-0DE8-413B-BCC5-C32436A0F949}"/>
    <cellStyle name="AggGreen12 2 3 4 4 4" xfId="9647" xr:uid="{0E0FB2A8-E760-42FB-8BB4-A5C17A0AF49E}"/>
    <cellStyle name="AggGreen12 2 3 4 4 5" xfId="12569" xr:uid="{47DC2B59-4D9C-4654-95AF-BD0B86BFEBAF}"/>
    <cellStyle name="AggGreen12 2 3 4 5" xfId="2039" xr:uid="{6A66A989-8955-46D3-BD2A-2930FE5F3791}"/>
    <cellStyle name="AggGreen12 2 3 4 5 2" xfId="4258" xr:uid="{7672B49C-7B83-4395-9EA5-9638CA7EB619}"/>
    <cellStyle name="AggGreen12 2 3 4 5 3" xfId="9898" xr:uid="{5156C378-07E8-4C73-98FA-C9E49BF5BF42}"/>
    <cellStyle name="AggGreen12 2 3 4 5 4" xfId="12820" xr:uid="{24DA4CF7-AD5D-4E19-B564-023D877F260C}"/>
    <cellStyle name="AggGreen12 2 3 4 6" xfId="5123" xr:uid="{58AEA9A8-8C98-4C2E-A9DB-6F7BFBFDAB29}"/>
    <cellStyle name="AggGreen12 2 3 4 7" xfId="4622" xr:uid="{96D3AD43-0A94-4707-A561-3BF7D9105D88}"/>
    <cellStyle name="AggGreen12 2 3 4 8" xfId="5654" xr:uid="{4EC9968C-C056-4131-B74A-F92090C33EF0}"/>
    <cellStyle name="AggGreen12 2 3 5" xfId="1096" xr:uid="{626127D5-3FD8-4A7F-A6E9-A1E278147F2B}"/>
    <cellStyle name="AggGreen12 2 3 5 2" xfId="2665" xr:uid="{D35C863C-86D3-43AE-A244-B71C4D801803}"/>
    <cellStyle name="AggGreen12 2 3 5 2 2" xfId="5938" xr:uid="{33DC2F3D-CF45-4322-9967-6FCF0C251D3D}"/>
    <cellStyle name="AggGreen12 2 3 5 2 3" xfId="10415" xr:uid="{5E5009BB-A6BA-48CA-B910-977579248963}"/>
    <cellStyle name="AggGreen12 2 3 5 2 4" xfId="13297" xr:uid="{17F7A35E-307C-4FE7-B81D-6523003A0342}"/>
    <cellStyle name="AggGreen12 2 3 5 3" xfId="4040" xr:uid="{399C4EDD-4EBE-4620-B46E-E14FF02A0060}"/>
    <cellStyle name="AggGreen12 2 3 5 4" xfId="8955" xr:uid="{C751442F-0190-494A-B7B3-28F9488FB41B}"/>
    <cellStyle name="AggGreen12 2 3 5 5" xfId="11877" xr:uid="{307E4046-AF5A-45A5-9C5F-1BDF991FDE66}"/>
    <cellStyle name="AggGreen12 2 3 6" xfId="1148" xr:uid="{1B2DADB5-B6E7-4723-9261-2C05191F49B8}"/>
    <cellStyle name="AggGreen12 2 3 6 2" xfId="2717" xr:uid="{7E095442-ED1B-4B35-8054-AB8C1257B1C2}"/>
    <cellStyle name="AggGreen12 2 3 6 2 2" xfId="3600" xr:uid="{F08A1009-7992-4282-91F9-3768E221284C}"/>
    <cellStyle name="AggGreen12 2 3 6 2 3" xfId="10467" xr:uid="{43909C41-2E58-474F-BBCD-6B17A16A21AF}"/>
    <cellStyle name="AggGreen12 2 3 6 2 4" xfId="13349" xr:uid="{C378B859-583E-4A73-AFB0-F0BCC54EC510}"/>
    <cellStyle name="AggGreen12 2 3 6 3" xfId="6375" xr:uid="{0BC2C233-AE46-4802-9E71-951E50B922F4}"/>
    <cellStyle name="AggGreen12 2 3 6 4" xfId="9007" xr:uid="{24349AC5-8E37-4B95-9F9E-C67965440E14}"/>
    <cellStyle name="AggGreen12 2 3 6 5" xfId="11929" xr:uid="{A977F001-7F1A-4FAE-BDF3-A1F3C445771F}"/>
    <cellStyle name="AggGreen12 2 3 7" xfId="1061" xr:uid="{12926C46-3FD1-45DE-9CC3-994FBB5A75EF}"/>
    <cellStyle name="AggGreen12 2 3 7 2" xfId="4056" xr:uid="{E3CD956A-52E1-4225-9EA4-AFE2DB2AC9B0}"/>
    <cellStyle name="AggGreen12 2 3 7 3" xfId="8920" xr:uid="{B1494103-7107-40A2-8D1D-FED5000CD2D3}"/>
    <cellStyle name="AggGreen12 2 3 7 4" xfId="11842" xr:uid="{2607CB75-16E4-4104-895D-C1C8C8C4C34A}"/>
    <cellStyle name="AggGreen12 2 3 8" xfId="6819" xr:uid="{3FF301F5-11BA-462B-9F70-023B23C0BB30}"/>
    <cellStyle name="AggGreen12 2 3 9" xfId="5923" xr:uid="{5983BCF6-65FD-482B-934B-2871236DD3C6}"/>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2 2 2" xfId="7751" xr:uid="{9C2FDC3F-98CC-4806-88A6-438729F48F45}"/>
    <cellStyle name="AggGreen12 3 2 2 2 2 3" xfId="10807" xr:uid="{81961E43-AF26-416E-B392-65FB90AB3E3E}"/>
    <cellStyle name="AggGreen12 3 2 2 2 2 4" xfId="13689" xr:uid="{1B6D3DE3-6BCC-4413-BD7E-431F4E248991}"/>
    <cellStyle name="AggGreen12 3 2 2 2 3" xfId="4872" xr:uid="{023DEF97-7B4B-49D6-93C0-9FD89BA3BC8C}"/>
    <cellStyle name="AggGreen12 3 2 2 2 4" xfId="9351" xr:uid="{E2459854-80C0-4D77-87DE-C08DF5CB341F}"/>
    <cellStyle name="AggGreen12 3 2 2 2 5" xfId="12273" xr:uid="{B3026045-408B-4F0F-8FB0-797C321D319C}"/>
    <cellStyle name="AggGreen12 3 2 2 3" xfId="1706" xr:uid="{11FE432E-7355-432B-B040-D14212C8A362}"/>
    <cellStyle name="AggGreen12 3 2 2 3 2" xfId="3267" xr:uid="{D28A4676-2C8C-4893-8AB6-8D165B39F38E}"/>
    <cellStyle name="AggGreen12 3 2 2 3 2 2" xfId="7961" xr:uid="{D1B49C91-E5FF-461C-87D7-FE7632786C66}"/>
    <cellStyle name="AggGreen12 3 2 2 3 2 3" xfId="11017" xr:uid="{4899F150-FD2B-4E01-9C16-1E1BA7C16F38}"/>
    <cellStyle name="AggGreen12 3 2 2 3 2 4" xfId="13899" xr:uid="{23402297-B648-4C51-9E8B-AEA755E63F02}"/>
    <cellStyle name="AggGreen12 3 2 2 3 3" xfId="6287" xr:uid="{E09EF148-A932-413D-99DC-F9978F0F354B}"/>
    <cellStyle name="AggGreen12 3 2 2 3 4" xfId="9565" xr:uid="{70766093-E912-4206-B9DF-B946015DB5CD}"/>
    <cellStyle name="AggGreen12 3 2 2 3 5" xfId="12487" xr:uid="{FFC4A1BB-E76C-4083-ADAF-2CE414666FAC}"/>
    <cellStyle name="AggGreen12 3 2 2 4" xfId="2142" xr:uid="{D57B5DDA-C01D-4E5D-8F82-A8EDF0120225}"/>
    <cellStyle name="AggGreen12 3 2 2 4 2" xfId="5006" xr:uid="{695F58EA-5F22-4AA6-B4AD-7D8366631CB8}"/>
    <cellStyle name="AggGreen12 3 2 2 4 3" xfId="10001" xr:uid="{16A485D5-6485-44A4-99E5-0C24D49C3305}"/>
    <cellStyle name="AggGreen12 3 2 2 4 4" xfId="12923" xr:uid="{CA5E264B-A304-4D6F-867E-A2BBD153B242}"/>
    <cellStyle name="AggGreen12 3 2 2 5" xfId="6244" xr:uid="{76BA3107-F770-45A5-875A-EE3472E19C8A}"/>
    <cellStyle name="AggGreen12 3 2 2 6" xfId="3691" xr:uid="{921C0A74-2C27-4572-9A06-45E6318E997E}"/>
    <cellStyle name="AggGreen12 3 2 2 7" xfId="3788" xr:uid="{943A0F9D-AE37-4AB5-8EF8-4C915908E81D}"/>
    <cellStyle name="AggGreen12 3 2 3" xfId="1284" xr:uid="{CCDA0512-008E-47E5-9C08-2231AAD5A6B5}"/>
    <cellStyle name="AggGreen12 3 2 3 2" xfId="2849" xr:uid="{49CEA785-422C-4CB8-84DF-D8CEFD1F3978}"/>
    <cellStyle name="AggGreen12 3 2 3 2 2" xfId="7543" xr:uid="{8FD1512C-4856-46DE-9B14-248061939ABC}"/>
    <cellStyle name="AggGreen12 3 2 3 2 3" xfId="10599" xr:uid="{456DC880-AA5C-4409-BE02-19313CBF4320}"/>
    <cellStyle name="AggGreen12 3 2 3 2 4" xfId="13481" xr:uid="{6D2BF93E-FF61-49A2-A44B-D521D7E79C52}"/>
    <cellStyle name="AggGreen12 3 2 3 3" xfId="5485" xr:uid="{21C1975E-BD03-4280-8F83-DABE4AAD0B36}"/>
    <cellStyle name="AggGreen12 3 2 3 4" xfId="9143" xr:uid="{58041F65-B541-43A9-B136-6CF9364C22D6}"/>
    <cellStyle name="AggGreen12 3 2 3 5" xfId="12065" xr:uid="{C0DD5869-3B14-452E-B66B-5A2A0C110C60}"/>
    <cellStyle name="AggGreen12 3 2 4" xfId="1880" xr:uid="{9AAC1FBD-FA37-4180-AF19-F66CE8D2D0A7}"/>
    <cellStyle name="AggGreen12 3 2 4 2" xfId="3423" xr:uid="{B93CAAE2-92BB-47E8-B569-46CD0DA59778}"/>
    <cellStyle name="AggGreen12 3 2 4 2 2" xfId="8117" xr:uid="{1570A9C5-C0BC-43BF-935E-66523FA91E93}"/>
    <cellStyle name="AggGreen12 3 2 4 2 3" xfId="11173" xr:uid="{88F2E1A1-C230-44EC-A447-AE745381BBB3}"/>
    <cellStyle name="AggGreen12 3 2 4 2 4" xfId="14055" xr:uid="{B4FF4D4E-5ADF-48F8-89FE-19A64895E9B4}"/>
    <cellStyle name="AggGreen12 3 2 4 3" xfId="5952" xr:uid="{6B665041-6CA7-4D65-9C4E-3F3CF9F46295}"/>
    <cellStyle name="AggGreen12 3 2 4 4" xfId="9739" xr:uid="{C903A965-E3E5-409C-9E3E-CDE74AED81F0}"/>
    <cellStyle name="AggGreen12 3 2 4 5" xfId="12661" xr:uid="{8B9D1AEE-A4A0-4E12-9B45-06D9930F384C}"/>
    <cellStyle name="AggGreen12 3 2 5" xfId="1936" xr:uid="{86C7AC83-58E4-4C1B-9C4D-03F78AE5AE49}"/>
    <cellStyle name="AggGreen12 3 2 5 2" xfId="4111" xr:uid="{FAB36019-8BE9-4A87-AB0D-E80852C11200}"/>
    <cellStyle name="AggGreen12 3 2 5 3" xfId="9795" xr:uid="{17FAE0C3-03A1-4621-B28E-9AA1F1686A53}"/>
    <cellStyle name="AggGreen12 3 2 5 4" xfId="12717" xr:uid="{F6AD08F4-8E3C-4F2C-9375-E01FD3430A83}"/>
    <cellStyle name="AggGreen12 3 2 6" xfId="4248" xr:uid="{2295A0C2-6CB3-4FB4-A487-4DE6161BAEE2}"/>
    <cellStyle name="AggGreen12 3 2 7" xfId="6674" xr:uid="{D9597FDC-5478-4C24-AA1D-0CD88DE4E153}"/>
    <cellStyle name="AggGreen12 3 2 8" xfId="6161" xr:uid="{DB847940-EC06-4897-AFAD-F7A1A18E59D0}"/>
    <cellStyle name="AggGreen12 3 3" xfId="747" xr:uid="{062232AB-1A51-453B-8CCD-B70C436D8FB7}"/>
    <cellStyle name="AggGreen12 3 3 2" xfId="1460" xr:uid="{E1C72C3D-92A1-4B4D-88B3-4E90FE89048F}"/>
    <cellStyle name="AggGreen12 3 3 2 2" xfId="3025" xr:uid="{2C8E8B0A-B118-40D3-8751-5E26F3200DD9}"/>
    <cellStyle name="AggGreen12 3 3 2 2 2" xfId="7719" xr:uid="{5683AB2A-B078-4CAD-A6D6-E539393DF786}"/>
    <cellStyle name="AggGreen12 3 3 2 2 3" xfId="10775" xr:uid="{202EFFC5-62B0-4B86-AEBE-7839223745EA}"/>
    <cellStyle name="AggGreen12 3 3 2 2 4" xfId="13657" xr:uid="{94C2917C-A0A7-4478-82AD-E2DD541FEF70}"/>
    <cellStyle name="AggGreen12 3 3 2 3" xfId="4466" xr:uid="{80B19B2B-6880-4A5D-9BF7-A8229C729381}"/>
    <cellStyle name="AggGreen12 3 3 2 4" xfId="9319" xr:uid="{0D90C7CE-ADCA-4E3D-9AA6-2B31EB13EBB3}"/>
    <cellStyle name="AggGreen12 3 3 2 5" xfId="12241" xr:uid="{A940D63D-E46D-4361-9EA2-3EE0AED2262A}"/>
    <cellStyle name="AggGreen12 3 3 3" xfId="1717" xr:uid="{A57DC4CF-A968-414C-A40A-993AB441CC23}"/>
    <cellStyle name="AggGreen12 3 3 3 2" xfId="3278" xr:uid="{6EA1ED9F-1029-4B4B-8FC0-FB536065AAE2}"/>
    <cellStyle name="AggGreen12 3 3 3 2 2" xfId="7972" xr:uid="{349B7DCC-EEED-49FF-A6CB-F12D81719ABC}"/>
    <cellStyle name="AggGreen12 3 3 3 2 3" xfId="11028" xr:uid="{EC31B2E2-F226-49FC-A2BB-158D7F111B18}"/>
    <cellStyle name="AggGreen12 3 3 3 2 4" xfId="13910" xr:uid="{84780336-5B0F-48F4-950D-6CA849E559AB}"/>
    <cellStyle name="AggGreen12 3 3 3 3" xfId="4395" xr:uid="{34F147D8-32A7-4336-8474-A30787FB7A1D}"/>
    <cellStyle name="AggGreen12 3 3 3 4" xfId="9576" xr:uid="{63EDA520-FEB1-4AC7-A6AA-6785E91892E3}"/>
    <cellStyle name="AggGreen12 3 3 3 5" xfId="12498" xr:uid="{22CE8EAC-8638-49DD-8E68-39B3D1DC995E}"/>
    <cellStyle name="AggGreen12 3 3 4" xfId="2110" xr:uid="{348C5994-A39A-432A-B10D-65D7DA7CFB30}"/>
    <cellStyle name="AggGreen12 3 3 4 2" xfId="5940" xr:uid="{590CA0FB-F4FC-42D9-A643-ED7E2FAE5682}"/>
    <cellStyle name="AggGreen12 3 3 4 3" xfId="9969" xr:uid="{81D16F4A-79C0-45F8-9051-E2102C5A1089}"/>
    <cellStyle name="AggGreen12 3 3 4 4" xfId="12891" xr:uid="{56F13D61-7446-40B9-A23B-E775AA8D0A1E}"/>
    <cellStyle name="AggGreen12 3 3 5" xfId="3495" xr:uid="{FF832649-0913-4A70-B395-65057ADC5194}"/>
    <cellStyle name="AggGreen12 3 3 6" xfId="3932" xr:uid="{E3663B81-F49D-4759-8AA5-4DDC4605D491}"/>
    <cellStyle name="AggGreen12 3 3 7" xfId="3539" xr:uid="{8F676285-F7AD-458C-BC31-557D43E45A8B}"/>
    <cellStyle name="AggGreen12 4" xfId="298" xr:uid="{437667ED-AB08-448B-9445-6C081B98D8AB}"/>
    <cellStyle name="AggGreen12 4 10" xfId="10251" xr:uid="{FC1BD97B-5716-4525-B3D8-75EEBA6B5F5F}"/>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2 2 2" xfId="7824" xr:uid="{AA3F91E8-7699-429C-8E18-09A2FBC9C796}"/>
    <cellStyle name="AggGreen12 4 2 2 2 2 3" xfId="10880" xr:uid="{3ABFEA93-671A-4C91-9DA0-A1628B0DA8B0}"/>
    <cellStyle name="AggGreen12 4 2 2 2 2 4" xfId="13762" xr:uid="{49DA7561-018F-4AFC-86B9-1CF645E4E660}"/>
    <cellStyle name="AggGreen12 4 2 2 2 3" xfId="5193" xr:uid="{CC363DFE-E58C-4BC7-B20A-3461B003F5CF}"/>
    <cellStyle name="AggGreen12 4 2 2 2 4" xfId="9424" xr:uid="{9EF2C9C9-BA0E-4CE5-9C95-873CDF706D57}"/>
    <cellStyle name="AggGreen12 4 2 2 2 5" xfId="12346" xr:uid="{624E16E5-E8EF-4AA6-B407-1C189CB99A2E}"/>
    <cellStyle name="AggGreen12 4 2 2 3" xfId="71" xr:uid="{B54DEFBD-2FED-4C97-B5F1-678D915F3874}"/>
    <cellStyle name="AggGreen12 4 2 2 3 2" xfId="2325" xr:uid="{17A651A7-542C-4455-846B-49193A1C89DB}"/>
    <cellStyle name="AggGreen12 4 2 2 3 2 2" xfId="4802" xr:uid="{76F8D41D-DBC8-4E66-ACBF-E7ED8370FDFF}"/>
    <cellStyle name="AggGreen12 4 2 2 3 2 3" xfId="10183" xr:uid="{08B18CB6-1609-4809-B23D-EC473FCE8FD5}"/>
    <cellStyle name="AggGreen12 4 2 2 3 2 4" xfId="13101" xr:uid="{45203BC9-D702-4110-82AD-394A2336A30F}"/>
    <cellStyle name="AggGreen12 4 2 2 3 3" xfId="5515" xr:uid="{DA0885E5-387D-46BE-BB57-6A0886F64B13}"/>
    <cellStyle name="AggGreen12 4 2 2 3 4" xfId="4795" xr:uid="{0A4B6F11-2885-4532-8475-1424A8B6A832}"/>
    <cellStyle name="AggGreen12 4 2 2 3 5" xfId="6119" xr:uid="{4FDE5458-7095-49F1-996F-196461F214BA}"/>
    <cellStyle name="AggGreen12 4 2 2 4" xfId="2215" xr:uid="{BBB163EE-4E3B-49AA-A6BA-C1278DA32BBD}"/>
    <cellStyle name="AggGreen12 4 2 2 4 2" xfId="5171" xr:uid="{310E3FEC-57CA-4461-A185-3F3964BF2E50}"/>
    <cellStyle name="AggGreen12 4 2 2 4 3" xfId="10074" xr:uid="{A3BCE9FC-E948-4343-849C-3722FE99B4E1}"/>
    <cellStyle name="AggGreen12 4 2 2 4 4" xfId="12996" xr:uid="{B1F96448-B8CD-4BD2-83FB-8308437D4AE5}"/>
    <cellStyle name="AggGreen12 4 2 2 5" xfId="6268" xr:uid="{0B167471-42D9-434F-8E47-F6EEEB2F4ED2}"/>
    <cellStyle name="AggGreen12 4 2 2 6" xfId="5021" xr:uid="{7E6FD226-B884-403A-93E7-6EB80E9F2F75}"/>
    <cellStyle name="AggGreen12 4 2 2 7" xfId="8279" xr:uid="{E11EE225-D3B4-4885-907B-6AF8A2A2BA36}"/>
    <cellStyle name="AggGreen12 4 2 3" xfId="1357" xr:uid="{08008CA4-53B9-4658-BC48-160B9B767A74}"/>
    <cellStyle name="AggGreen12 4 2 3 2" xfId="2922" xr:uid="{B69697FF-E8EB-4C99-B148-63FDA34EA3C2}"/>
    <cellStyle name="AggGreen12 4 2 3 2 2" xfId="7616" xr:uid="{60E8C122-3A84-46CE-9BFD-D15169DFD2BD}"/>
    <cellStyle name="AggGreen12 4 2 3 2 3" xfId="10672" xr:uid="{04000527-65AC-44EE-8B79-EDD01E1F8F09}"/>
    <cellStyle name="AggGreen12 4 2 3 2 4" xfId="13554" xr:uid="{A58B1FE0-D9A4-4A51-9CFA-6E199CED5767}"/>
    <cellStyle name="AggGreen12 4 2 3 3" xfId="5594" xr:uid="{063A7CFD-9BCF-4364-AD2A-6195FF2B5323}"/>
    <cellStyle name="AggGreen12 4 2 3 4" xfId="9216" xr:uid="{4F661494-02B4-47E2-B9C1-8007EEE961FD}"/>
    <cellStyle name="AggGreen12 4 2 3 5" xfId="12138" xr:uid="{6976BB89-DFF6-464B-87AF-8E2812160A86}"/>
    <cellStyle name="AggGreen12 4 2 4" xfId="1855" xr:uid="{885C3EBF-9E56-4023-BFAD-38515656A501}"/>
    <cellStyle name="AggGreen12 4 2 4 2" xfId="3401" xr:uid="{48094CB8-B804-4751-BE55-DF3B7A39A6CD}"/>
    <cellStyle name="AggGreen12 4 2 4 2 2" xfId="8095" xr:uid="{A4DA57D9-2656-4B3D-B266-D1EECB39A1A2}"/>
    <cellStyle name="AggGreen12 4 2 4 2 3" xfId="11151" xr:uid="{D231383C-3D6E-4CA8-9439-DFE943BFEB93}"/>
    <cellStyle name="AggGreen12 4 2 4 2 4" xfId="14033" xr:uid="{B772C580-576F-4452-AD28-9BB24676D052}"/>
    <cellStyle name="AggGreen12 4 2 4 3" xfId="4642" xr:uid="{C19A1742-9E80-4E8A-B062-C7006069E9B1}"/>
    <cellStyle name="AggGreen12 4 2 4 4" xfId="9714" xr:uid="{37B9DCE3-B70B-47A1-B631-5055D975CAC9}"/>
    <cellStyle name="AggGreen12 4 2 4 5" xfId="12636" xr:uid="{B4A3DCEA-2632-40FD-BCB8-2AD6849E6653}"/>
    <cellStyle name="AggGreen12 4 2 5" xfId="2009" xr:uid="{001EC33C-4A04-40D7-B7CA-B599E2718588}"/>
    <cellStyle name="AggGreen12 4 2 5 2" xfId="3514" xr:uid="{1DADBCA7-0E08-4527-A48C-ED4F4F21861A}"/>
    <cellStyle name="AggGreen12 4 2 5 3" xfId="9868" xr:uid="{F825EE0D-B6B6-459D-A693-92B67C1BB824}"/>
    <cellStyle name="AggGreen12 4 2 5 4" xfId="12790" xr:uid="{539C7550-FFAA-4E7E-A75E-0409D3E5AC56}"/>
    <cellStyle name="AggGreen12 4 2 6" xfId="5038" xr:uid="{2C40F2D9-5AEB-49D9-B88B-D01D35343FFD}"/>
    <cellStyle name="AggGreen12 4 2 7" xfId="4828" xr:uid="{53E06F2A-72C9-4A60-8B7A-E6EBD0EC39D0}"/>
    <cellStyle name="AggGreen12 4 2 8" xfId="10236" xr:uid="{E18985AA-85D2-4A20-9E30-D9C6739B216F}"/>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2 2 2" xfId="7876" xr:uid="{40AE2CBE-F7A2-49BF-BCBC-FDF269FD71F0}"/>
    <cellStyle name="AggGreen12 4 3 2 2 2 3" xfId="10932" xr:uid="{6652AB9B-6607-4C42-B232-FEAD2073B491}"/>
    <cellStyle name="AggGreen12 4 3 2 2 2 4" xfId="13814" xr:uid="{3EF73452-1DB5-433B-A017-8C7D2CC2FB12}"/>
    <cellStyle name="AggGreen12 4 3 2 2 3" xfId="6008" xr:uid="{ACB26851-C253-45CD-A1B1-E6979FC082AE}"/>
    <cellStyle name="AggGreen12 4 3 2 2 4" xfId="9476" xr:uid="{2AE75E3D-DCAD-4F3B-B34A-033FA8D9C983}"/>
    <cellStyle name="AggGreen12 4 3 2 2 5" xfId="12398" xr:uid="{63703E76-8082-4938-B359-29DA890E731B}"/>
    <cellStyle name="AggGreen12 4 3 2 3" xfId="1254" xr:uid="{6E515307-1874-43CF-98AB-EC94E1FAD8AF}"/>
    <cellStyle name="AggGreen12 4 3 2 3 2" xfId="2820" xr:uid="{9ED41111-AF26-4D8B-96DE-D538269BB5EB}"/>
    <cellStyle name="AggGreen12 4 3 2 3 2 2" xfId="3878" xr:uid="{9CFB66FC-404F-48E2-95B7-178FD253381C}"/>
    <cellStyle name="AggGreen12 4 3 2 3 2 3" xfId="10570" xr:uid="{968281E1-4211-49B7-8B43-4E3870F95E04}"/>
    <cellStyle name="AggGreen12 4 3 2 3 2 4" xfId="13452" xr:uid="{C25B1EDC-783D-475C-8A16-A3EE53EA2910}"/>
    <cellStyle name="AggGreen12 4 3 2 3 3" xfId="5537" xr:uid="{FF6E4593-660F-4F60-95FF-E433C21996EF}"/>
    <cellStyle name="AggGreen12 4 3 2 3 4" xfId="9113" xr:uid="{42F63607-90CD-4304-9A3B-96EF2432DA07}"/>
    <cellStyle name="AggGreen12 4 3 2 3 5" xfId="12035" xr:uid="{A50EE089-56C2-44F5-A590-DCDA155E3AAE}"/>
    <cellStyle name="AggGreen12 4 3 2 4" xfId="2267" xr:uid="{8BE75226-642D-44B5-B845-8E6CFAB236B7}"/>
    <cellStyle name="AggGreen12 4 3 2 4 2" xfId="5082" xr:uid="{38239FC4-F127-4F03-861B-F54F28B1619B}"/>
    <cellStyle name="AggGreen12 4 3 2 4 3" xfId="10126" xr:uid="{D9E42412-EC41-4BBC-9265-B46E03B0775C}"/>
    <cellStyle name="AggGreen12 4 3 2 4 4" xfId="13048" xr:uid="{A783843A-3289-4271-A752-4DA6F66D29B2}"/>
    <cellStyle name="AggGreen12 4 3 2 5" xfId="6054" xr:uid="{C603A44B-FA46-4CF3-B08B-575EFDADCE60}"/>
    <cellStyle name="AggGreen12 4 3 2 6" xfId="8763" xr:uid="{7618760B-CDD9-4C0A-9A6E-19705919A8FA}"/>
    <cellStyle name="AggGreen12 4 3 2 7" xfId="11686" xr:uid="{D8A4E98C-2431-4F76-B69F-8E42D65CFF14}"/>
    <cellStyle name="AggGreen12 4 3 3" xfId="1409" xr:uid="{9BE9315E-9F7E-4477-804E-603CAECA0338}"/>
    <cellStyle name="AggGreen12 4 3 3 2" xfId="2974" xr:uid="{00BDCB12-EAF1-4FC2-983A-679B9AC3AB21}"/>
    <cellStyle name="AggGreen12 4 3 3 2 2" xfId="7668" xr:uid="{704EE0C3-25E2-4BAE-8E23-ACF7C8A82C5D}"/>
    <cellStyle name="AggGreen12 4 3 3 2 3" xfId="10724" xr:uid="{914571FE-3801-427D-A907-633AE6A0D231}"/>
    <cellStyle name="AggGreen12 4 3 3 2 4" xfId="13606" xr:uid="{4491E6BC-255F-4399-91D3-9C50C452AE15}"/>
    <cellStyle name="AggGreen12 4 3 3 3" xfId="4925" xr:uid="{8F152B0D-0A2A-47FF-8EFC-BCB421F8CBBF}"/>
    <cellStyle name="AggGreen12 4 3 3 4" xfId="9268" xr:uid="{D39616C3-BA81-4958-9707-3E6DD29F620F}"/>
    <cellStyle name="AggGreen12 4 3 3 5" xfId="12190" xr:uid="{5322A4DE-11DB-4CD6-9F69-18337473FFC7}"/>
    <cellStyle name="AggGreen12 4 3 4" xfId="1063" xr:uid="{881ACBE1-5B4F-4024-A7CC-7D92E3BB1F69}"/>
    <cellStyle name="AggGreen12 4 3 4 2" xfId="2633" xr:uid="{94CE45DF-33BB-4C31-AA84-9C2A29BF4C4C}"/>
    <cellStyle name="AggGreen12 4 3 4 2 2" xfId="3854" xr:uid="{ABB4C0E7-A7F2-4295-9042-30614A268B50}"/>
    <cellStyle name="AggGreen12 4 3 4 2 3" xfId="10383" xr:uid="{7C209236-2F2D-4B58-AA4B-79D3E5E8B234}"/>
    <cellStyle name="AggGreen12 4 3 4 2 4" xfId="13265" xr:uid="{0D17225B-33EF-4D49-ACDF-AD89610E568A}"/>
    <cellStyle name="AggGreen12 4 3 4 3" xfId="6155" xr:uid="{B5B1BF50-5079-4F01-92FC-D406C6C2E729}"/>
    <cellStyle name="AggGreen12 4 3 4 4" xfId="8922" xr:uid="{4C48FF64-D28D-4F21-9319-581E103C7C8A}"/>
    <cellStyle name="AggGreen12 4 3 4 5" xfId="11844" xr:uid="{9A5E7581-62DC-47B0-8B7B-0A374A670786}"/>
    <cellStyle name="AggGreen12 4 3 5" xfId="2061" xr:uid="{92AF1D0E-5862-4A08-825B-FB964C69FF4F}"/>
    <cellStyle name="AggGreen12 4 3 5 2" xfId="5408" xr:uid="{B63B56D1-94BB-462E-BC6A-87EC30026B2E}"/>
    <cellStyle name="AggGreen12 4 3 5 3" xfId="9920" xr:uid="{BE22261D-5C5C-4013-B05E-2BA15D2DE184}"/>
    <cellStyle name="AggGreen12 4 3 5 4" xfId="12842" xr:uid="{4C2D4EB3-8B02-4803-85FC-83AD71D9A451}"/>
    <cellStyle name="AggGreen12 4 3 6" xfId="4448" xr:uid="{9E8080C9-D0DE-471B-94E2-E39D44D734BA}"/>
    <cellStyle name="AggGreen12 4 3 7" xfId="5269" xr:uid="{886BCABF-CC07-4A1C-A71F-1DF27C0624B0}"/>
    <cellStyle name="AggGreen12 4 3 8" xfId="8557" xr:uid="{3F92DA21-BC17-457B-818C-6BB8E955FB2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2 2 2" xfId="7887" xr:uid="{33405FE4-DD4B-4F83-A037-E983D44C7EE8}"/>
    <cellStyle name="AggGreen12 4 4 2 2 2 3" xfId="10943" xr:uid="{9EC1B760-2766-42C9-835B-32709A407C81}"/>
    <cellStyle name="AggGreen12 4 4 2 2 2 4" xfId="13825" xr:uid="{0366C749-216F-4007-BF3E-F73EB9826040}"/>
    <cellStyle name="AggGreen12 4 4 2 2 3" xfId="5659" xr:uid="{9B19D415-96F4-4044-BFF6-F1360A1D8BFA}"/>
    <cellStyle name="AggGreen12 4 4 2 2 4" xfId="9487" xr:uid="{D32F67E0-F15E-4EBD-9B8C-8F43AD84056A}"/>
    <cellStyle name="AggGreen12 4 4 2 2 5" xfId="12409" xr:uid="{A9D30FB0-1AEA-4CF7-84DC-41E84C18591B}"/>
    <cellStyle name="AggGreen12 4 4 2 3" xfId="1900" xr:uid="{7F4C2BA3-1260-4F89-8527-E47FEEFE1230}"/>
    <cellStyle name="AggGreen12 4 4 2 3 2" xfId="3443" xr:uid="{AEFBDF5F-85F6-4A71-A508-B1050896A4D2}"/>
    <cellStyle name="AggGreen12 4 4 2 3 2 2" xfId="8137" xr:uid="{32CC023D-66BF-4964-9D45-30B88A539CB6}"/>
    <cellStyle name="AggGreen12 4 4 2 3 2 3" xfId="11193" xr:uid="{2FB4F183-96F4-4447-A3FC-071421A7CCC2}"/>
    <cellStyle name="AggGreen12 4 4 2 3 2 4" xfId="14075" xr:uid="{D53CE03F-83DE-4C84-8B76-02ED3A9DF587}"/>
    <cellStyle name="AggGreen12 4 4 2 3 3" xfId="4191" xr:uid="{70543A13-1E05-4EEC-9EC2-3F9BA7F9D0DC}"/>
    <cellStyle name="AggGreen12 4 4 2 3 4" xfId="9759" xr:uid="{8D5D7DC6-EF82-4679-985F-DCDBBE882D71}"/>
    <cellStyle name="AggGreen12 4 4 2 3 5" xfId="12681" xr:uid="{561321FF-0869-45C6-ABF5-7E992B2CB3EC}"/>
    <cellStyle name="AggGreen12 4 4 2 4" xfId="2278" xr:uid="{A13E20BB-414C-4BA4-8DF0-9CF8DBB53B1E}"/>
    <cellStyle name="AggGreen12 4 4 2 4 2" xfId="4208" xr:uid="{DD1E21F2-99FB-4217-9DCC-2571861BC90E}"/>
    <cellStyle name="AggGreen12 4 4 2 4 3" xfId="10137" xr:uid="{0A20252A-5770-466D-BEB3-EBDDF8560673}"/>
    <cellStyle name="AggGreen12 4 4 2 4 4" xfId="13059" xr:uid="{ECFFAC34-79FB-4C38-8589-2FF4C1E8B6AA}"/>
    <cellStyle name="AggGreen12 4 4 2 5" xfId="6259" xr:uid="{C5AEED6D-AF4F-4FA9-B82F-DCDEFBCA3EF7}"/>
    <cellStyle name="AggGreen12 4 4 2 6" xfId="8774" xr:uid="{9021DC4A-A9B2-44A9-91AE-1E5D2386C269}"/>
    <cellStyle name="AggGreen12 4 4 2 7" xfId="11697" xr:uid="{64DE706D-BB3B-42E2-82CA-909C819FCBC3}"/>
    <cellStyle name="AggGreen12 4 4 3" xfId="1420" xr:uid="{BA65BC79-5EE8-4C41-A82E-E74A7368123E}"/>
    <cellStyle name="AggGreen12 4 4 3 2" xfId="2985" xr:uid="{2B25C36F-61C6-4224-AB20-2D6CDFE43F72}"/>
    <cellStyle name="AggGreen12 4 4 3 2 2" xfId="7679" xr:uid="{E6C05396-BD38-4D25-9470-4A14A42526CE}"/>
    <cellStyle name="AggGreen12 4 4 3 2 3" xfId="10735" xr:uid="{4C487481-9E5E-4A32-B14D-94C37AA89319}"/>
    <cellStyle name="AggGreen12 4 4 3 2 4" xfId="13617" xr:uid="{44111D47-2E28-4CEE-8025-F213500AFD5B}"/>
    <cellStyle name="AggGreen12 4 4 3 3" xfId="6583" xr:uid="{89032605-D994-4DE5-8B59-A2861DAEDC9D}"/>
    <cellStyle name="AggGreen12 4 4 3 4" xfId="9279" xr:uid="{86ADEACE-8D7F-4E69-B0BD-930EF3ABFB8E}"/>
    <cellStyle name="AggGreen12 4 4 3 5" xfId="12201" xr:uid="{0CA0FEBF-9267-4E8A-984D-3FD71208F655}"/>
    <cellStyle name="AggGreen12 4 4 4" xfId="1071" xr:uid="{1717CB86-0AEC-40FE-85C3-B9C02CCBEF55}"/>
    <cellStyle name="AggGreen12 4 4 4 2" xfId="2641" xr:uid="{30122308-C602-43D9-A8F1-BDF55A132F24}"/>
    <cellStyle name="AggGreen12 4 4 4 2 2" xfId="3720" xr:uid="{0D2C0540-26D1-4E44-8D5C-03063F3FB34F}"/>
    <cellStyle name="AggGreen12 4 4 4 2 3" xfId="10391" xr:uid="{3580E425-C011-4619-9434-C34173AFB50A}"/>
    <cellStyle name="AggGreen12 4 4 4 2 4" xfId="13273" xr:uid="{3C08B3F7-A287-4650-AE71-A47B7ED0B4EB}"/>
    <cellStyle name="AggGreen12 4 4 4 3" xfId="4892" xr:uid="{28840A6B-85EB-47DA-B8C4-D1000EFA19EA}"/>
    <cellStyle name="AggGreen12 4 4 4 4" xfId="8930" xr:uid="{DD24A7C1-2870-4707-8090-6FF5E12E8E4F}"/>
    <cellStyle name="AggGreen12 4 4 4 5" xfId="11852" xr:uid="{31B31C53-263B-43B1-9AB1-097A9F44A6DF}"/>
    <cellStyle name="AggGreen12 4 4 5" xfId="2072" xr:uid="{073D9846-811B-49A6-A19B-59DA522546AC}"/>
    <cellStyle name="AggGreen12 4 4 5 2" xfId="4077" xr:uid="{7DB858EE-C8A8-4622-A4EB-64287253BF4E}"/>
    <cellStyle name="AggGreen12 4 4 5 3" xfId="9931" xr:uid="{76BC5BC7-2C95-4D9A-A658-1E13BCDD9C01}"/>
    <cellStyle name="AggGreen12 4 4 5 4" xfId="12853" xr:uid="{3050938E-A4F2-4FC5-889E-FEE41D2DD34A}"/>
    <cellStyle name="AggGreen12 4 4 6" xfId="6627" xr:uid="{EC16044B-D877-4AB3-84B8-F53595F4F6B3}"/>
    <cellStyle name="AggGreen12 4 4 7" xfId="6315" xr:uid="{4FC3C64B-710B-4FA2-A68D-34314CC8EF54}"/>
    <cellStyle name="AggGreen12 4 4 8" xfId="8786" xr:uid="{D04C812C-CF56-4E91-9CDB-9D723ABFC228}"/>
    <cellStyle name="AggGreen12 4 5" xfId="1095" xr:uid="{752B5672-4B27-452C-88FE-3081BEF9479E}"/>
    <cellStyle name="AggGreen12 4 5 2" xfId="2664" xr:uid="{4CE247C2-EC55-45CB-9483-D2DE61AC87DD}"/>
    <cellStyle name="AggGreen12 4 5 2 2" xfId="4437" xr:uid="{05EA125E-6AA2-424C-9C99-34E907113439}"/>
    <cellStyle name="AggGreen12 4 5 2 3" xfId="10414" xr:uid="{CC5EF0C8-EEEE-42E5-94D8-1341A637EF8D}"/>
    <cellStyle name="AggGreen12 4 5 2 4" xfId="13296" xr:uid="{FF1116D0-E845-4F97-883E-3274A6CA70C4}"/>
    <cellStyle name="AggGreen12 4 5 3" xfId="4246" xr:uid="{AB5C20B8-E79E-4AF3-9B89-FE2FB6BABEDB}"/>
    <cellStyle name="AggGreen12 4 5 4" xfId="8954" xr:uid="{86177ED0-7695-4B33-9DD8-3D0404878199}"/>
    <cellStyle name="AggGreen12 4 5 5" xfId="11876" xr:uid="{0EFCAE69-0358-4499-A076-3ADA1D0C3C78}"/>
    <cellStyle name="AggGreen12 4 6" xfId="1144" xr:uid="{80186868-CD9B-476D-846B-912250735832}"/>
    <cellStyle name="AggGreen12 4 6 2" xfId="2713" xr:uid="{50D294CF-E5E5-4C57-BDC3-4931A89D4A70}"/>
    <cellStyle name="AggGreen12 4 6 2 2" xfId="3602" xr:uid="{0283ACF7-3E1C-43AA-841B-F2BA4D497651}"/>
    <cellStyle name="AggGreen12 4 6 2 3" xfId="10463" xr:uid="{724AFD69-6B16-4A58-A25F-B675EF01BD72}"/>
    <cellStyle name="AggGreen12 4 6 2 4" xfId="13345" xr:uid="{465D3FAA-626F-4FCB-BB95-7EC33EE1B345}"/>
    <cellStyle name="AggGreen12 4 6 3" xfId="4084" xr:uid="{E548B041-9238-47D9-A2A9-80AE1B327FF6}"/>
    <cellStyle name="AggGreen12 4 6 4" xfId="9003" xr:uid="{1D9106FB-8759-4D08-A0DE-796D10383C2D}"/>
    <cellStyle name="AggGreen12 4 6 5" xfId="11925" xr:uid="{B8B7F35B-B43B-4AF9-A350-1DCEC6B40131}"/>
    <cellStyle name="AggGreen12 4 7" xfId="1877" xr:uid="{015B4B86-B481-414E-B232-8AB4A1BF2356}"/>
    <cellStyle name="AggGreen12 4 7 2" xfId="6373" xr:uid="{399EC4AE-E37F-44B8-979C-B252ADA83DC3}"/>
    <cellStyle name="AggGreen12 4 7 3" xfId="9736" xr:uid="{7BC270B1-F952-452C-B7AD-6BF6722BCB34}"/>
    <cellStyle name="AggGreen12 4 7 4" xfId="12658" xr:uid="{748C1938-5D7D-4D84-85CE-13E4DBE006F4}"/>
    <cellStyle name="AggGreen12 4 8" xfId="5411" xr:uid="{D4356A94-7229-4BAA-91B7-D567A3AD033A}"/>
    <cellStyle name="AggGreen12 4 9" xfId="3624" xr:uid="{17D56562-25D8-44E6-9347-595C727C7E48}"/>
    <cellStyle name="AggGreen12 5" xfId="110" xr:uid="{CB86DE8A-8871-4E3F-BAF1-F2D54064941D}"/>
    <cellStyle name="AggGreen12 5 2" xfId="2361" xr:uid="{BB0898F3-67CE-4417-9CAE-DA4332797682}"/>
    <cellStyle name="AggGreen12 5 2 2" xfId="4546" xr:uid="{D8DB94C5-ED1F-4141-93F1-8585C561FB38}"/>
    <cellStyle name="AggGreen12 5 2 3" xfId="10219" xr:uid="{EBC71275-2BEA-489D-92D3-A6E9C3DF9FC3}"/>
    <cellStyle name="AggGreen12 5 2 4" xfId="13137" xr:uid="{E38E0EAB-EB7A-4071-9ACE-53C88C1A2DE3}"/>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2 2 2" xfId="7750" xr:uid="{6CEB39C3-8BCF-4C41-89B9-861FBCB2BD0C}"/>
    <cellStyle name="AggOrange 2 2 2 2 2 2 3" xfId="10806" xr:uid="{36C93CC1-8450-4A67-9787-8951EC9E8A51}"/>
    <cellStyle name="AggOrange 2 2 2 2 2 2 4" xfId="13688" xr:uid="{B7952BB3-2375-452D-B07B-4DAEDEDFF771}"/>
    <cellStyle name="AggOrange 2 2 2 2 2 3" xfId="6402" xr:uid="{6257BE48-668F-43A5-B7DB-9DF9A351893D}"/>
    <cellStyle name="AggOrange 2 2 2 2 2 4" xfId="9350" xr:uid="{F5A00F07-3899-4F78-B485-B7641E5CE8F5}"/>
    <cellStyle name="AggOrange 2 2 2 2 2 5" xfId="12272" xr:uid="{547CA3AE-9A96-4725-B22D-B45288068F77}"/>
    <cellStyle name="AggOrange 2 2 2 2 3" xfId="1215" xr:uid="{B27E5544-00A2-410E-B2F0-E228192F271D}"/>
    <cellStyle name="AggOrange 2 2 2 2 3 2" xfId="2783" xr:uid="{C0AC1C19-BCAD-4490-AEA8-B15D7946D9C9}"/>
    <cellStyle name="AggOrange 2 2 2 2 3 2 2" xfId="4204" xr:uid="{12633522-8606-4CAC-925E-B6B80D5F720B}"/>
    <cellStyle name="AggOrange 2 2 2 2 3 2 3" xfId="10533" xr:uid="{A6E6DA52-D9A8-4992-BC63-616478713861}"/>
    <cellStyle name="AggOrange 2 2 2 2 3 2 4" xfId="13415" xr:uid="{BDEFA304-8616-4840-8C3D-204F07E1B37D}"/>
    <cellStyle name="AggOrange 2 2 2 2 3 3" xfId="6247" xr:uid="{9A9F1129-649A-4E07-82D1-2AD488C14447}"/>
    <cellStyle name="AggOrange 2 2 2 2 3 4" xfId="9074" xr:uid="{E3927B1A-723D-43ED-98BD-18B948907BE0}"/>
    <cellStyle name="AggOrange 2 2 2 2 3 5" xfId="11996" xr:uid="{6E9651B5-2920-45CA-B32E-E06E48EDF11C}"/>
    <cellStyle name="AggOrange 2 2 2 2 4" xfId="2141" xr:uid="{A24AE636-CBC3-43F4-8D01-542FBD102BE7}"/>
    <cellStyle name="AggOrange 2 2 2 2 4 2" xfId="6532" xr:uid="{94263977-763C-4FE4-859B-3DFE897A07FE}"/>
    <cellStyle name="AggOrange 2 2 2 2 4 3" xfId="10000" xr:uid="{5488E0BC-5C65-4864-8227-30F9594753A4}"/>
    <cellStyle name="AggOrange 2 2 2 2 4 4" xfId="12922" xr:uid="{F7A3A7BA-EC26-400F-B444-551F8B2FB8A4}"/>
    <cellStyle name="AggOrange 2 2 2 2 5" xfId="5088" xr:uid="{05939A32-4144-470E-A048-1DFEDD2D68CA}"/>
    <cellStyle name="AggOrange 2 2 2 2 6" xfId="6200" xr:uid="{FD95C36F-C7AF-41BE-9F74-2F8799F49703}"/>
    <cellStyle name="AggOrange 2 2 2 2 7" xfId="5463" xr:uid="{751C392C-F556-4320-B0F7-5A864F1FB78C}"/>
    <cellStyle name="AggOrange 2 2 2 3" xfId="1283" xr:uid="{C57B3DFD-00A4-4B81-82EE-26AC770AF1C8}"/>
    <cellStyle name="AggOrange 2 2 2 3 2" xfId="2848" xr:uid="{5EF0E37B-FBB1-4422-B61D-EEAB3496FBB8}"/>
    <cellStyle name="AggOrange 2 2 2 3 2 2" xfId="7542" xr:uid="{C86A199F-00D2-4AAF-A8A3-CBEFEBBD5BA0}"/>
    <cellStyle name="AggOrange 2 2 2 3 2 3" xfId="10598" xr:uid="{0E1FBDED-F6F9-4C28-90E2-0B7A8BFEAEC8}"/>
    <cellStyle name="AggOrange 2 2 2 3 2 4" xfId="13480" xr:uid="{C1FE05BE-4688-4BA9-9BB9-E1AD5C1A7059}"/>
    <cellStyle name="AggOrange 2 2 2 3 3" xfId="4141" xr:uid="{E2520292-D737-4AFF-8985-208F50A9C239}"/>
    <cellStyle name="AggOrange 2 2 2 3 4" xfId="9142" xr:uid="{B13C8015-804D-497E-95E4-484F1D03C741}"/>
    <cellStyle name="AggOrange 2 2 2 3 5" xfId="12064" xr:uid="{8E8CA088-4731-4950-AC5E-303450C7ED64}"/>
    <cellStyle name="AggOrange 2 2 2 4" xfId="1210" xr:uid="{2DBBEEA4-7632-447E-9FC6-592EAAF51B28}"/>
    <cellStyle name="AggOrange 2 2 2 4 2" xfId="2778" xr:uid="{1743E3BF-6676-4E75-A1F8-211E8CB8FE55}"/>
    <cellStyle name="AggOrange 2 2 2 4 2 2" xfId="5528" xr:uid="{EDCC2D24-70FD-4274-B573-A1CD2B4886C7}"/>
    <cellStyle name="AggOrange 2 2 2 4 2 3" xfId="10528" xr:uid="{F8D991D0-A560-4481-B86D-779EDDCB2097}"/>
    <cellStyle name="AggOrange 2 2 2 4 2 4" xfId="13410" xr:uid="{5FCAD52C-4A00-4B0C-BC7D-2B8B8B2E85F4}"/>
    <cellStyle name="AggOrange 2 2 2 4 3" xfId="4890" xr:uid="{140A8808-55AA-486D-84C6-5E0E3AF6649C}"/>
    <cellStyle name="AggOrange 2 2 2 4 4" xfId="9069" xr:uid="{D4B5092E-E13C-48E6-AE57-33096A0BB3FA}"/>
    <cellStyle name="AggOrange 2 2 2 4 5" xfId="11991" xr:uid="{F91F3137-8051-4D0A-94FE-5543889088AE}"/>
    <cellStyle name="AggOrange 2 2 2 5" xfId="1935" xr:uid="{D0EA2998-8583-4310-B747-B560FBCF6232}"/>
    <cellStyle name="AggOrange 2 2 2 5 2" xfId="4317" xr:uid="{BB18796A-6669-42FD-8F38-8D86B5855A09}"/>
    <cellStyle name="AggOrange 2 2 2 5 3" xfId="9794" xr:uid="{F81AEC51-481B-4007-9FF0-4BADB7DD1E3C}"/>
    <cellStyle name="AggOrange 2 2 2 5 4" xfId="12716" xr:uid="{A76C9F2F-15B9-4A0C-850F-8C299E111C22}"/>
    <cellStyle name="AggOrange 2 2 2 6" xfId="4943" xr:uid="{837C3164-750E-4697-9B46-12315A39F06B}"/>
    <cellStyle name="AggOrange 2 2 2 7" xfId="5356" xr:uid="{A3BD7851-5F22-4DE7-B651-6300E0E13991}"/>
    <cellStyle name="AggOrange 2 2 2 8" xfId="4399" xr:uid="{DE1CAB47-0FDA-45AD-A55F-03F7DC1EFF4B}"/>
    <cellStyle name="AggOrange 2 2 3" xfId="750" xr:uid="{1A09DC41-510A-4402-87FE-B2E7B270F7CC}"/>
    <cellStyle name="AggOrange 2 2 3 2" xfId="1463" xr:uid="{01D65B2C-817E-42A3-99AC-D60FDC7CCA41}"/>
    <cellStyle name="AggOrange 2 2 3 2 2" xfId="3028" xr:uid="{FF29FFFA-4CAD-41EE-B60E-FB7C3CE8C4C3}"/>
    <cellStyle name="AggOrange 2 2 3 2 2 2" xfId="7722" xr:uid="{DDEDF4DB-DA33-4AAA-80DE-9CD0C1D9A50A}"/>
    <cellStyle name="AggOrange 2 2 3 2 2 3" xfId="10778" xr:uid="{4C8F0495-1610-44DD-BB14-68E868BEF1F6}"/>
    <cellStyle name="AggOrange 2 2 3 2 2 4" xfId="13660" xr:uid="{051C716F-6D42-4B41-AFA6-619E8A48D225}"/>
    <cellStyle name="AggOrange 2 2 3 2 3" xfId="5579" xr:uid="{E22B55DA-9AA6-49C8-A548-EC200280EB9A}"/>
    <cellStyle name="AggOrange 2 2 3 2 4" xfId="9322" xr:uid="{EDD0C341-39EC-44CF-B506-75F3E558CB83}"/>
    <cellStyle name="AggOrange 2 2 3 2 5" xfId="12244" xr:uid="{53BE7597-C21D-4D5C-AB33-6ECA0D0C15AF}"/>
    <cellStyle name="AggOrange 2 2 3 3" xfId="1644" xr:uid="{FE084408-8490-4D02-8C45-C14E055824C9}"/>
    <cellStyle name="AggOrange 2 2 3 3 2" xfId="3209" xr:uid="{A4DE5EBB-79D4-4DFC-960D-C57C0C592B02}"/>
    <cellStyle name="AggOrange 2 2 3 3 2 2" xfId="7903" xr:uid="{375B57CF-2B48-468C-BE1A-1E2BF8B6C49A}"/>
    <cellStyle name="AggOrange 2 2 3 3 2 3" xfId="10959" xr:uid="{2DF5DDC3-B286-49F2-93EE-9EAE003FD305}"/>
    <cellStyle name="AggOrange 2 2 3 3 2 4" xfId="13841" xr:uid="{387B8856-0419-43C0-BF6F-AD7B66A80136}"/>
    <cellStyle name="AggOrange 2 2 3 3 3" xfId="4950" xr:uid="{8112E2D0-E4A2-4AC8-8EFE-69113B8D72ED}"/>
    <cellStyle name="AggOrange 2 2 3 3 4" xfId="9503" xr:uid="{19C31FDA-2702-4E17-8450-D82A2638580D}"/>
    <cellStyle name="AggOrange 2 2 3 3 5" xfId="12425" xr:uid="{974A33FB-5779-4444-B834-64976E25F057}"/>
    <cellStyle name="AggOrange 2 2 3 4" xfId="2113" xr:uid="{8B2A2B3A-5498-46FE-9CBA-A1F432251741}"/>
    <cellStyle name="AggOrange 2 2 3 4 2" xfId="4796" xr:uid="{63BE49D2-6783-4652-BBC6-F7F54101EB3C}"/>
    <cellStyle name="AggOrange 2 2 3 4 3" xfId="9972" xr:uid="{D68AC5C8-A7E1-43FA-9B6B-3F1E73B47C32}"/>
    <cellStyle name="AggOrange 2 2 3 4 4" xfId="12894" xr:uid="{BF0A1884-A220-4FE5-8BED-2F85BE428B94}"/>
    <cellStyle name="AggOrange 2 2 3 5" xfId="5778" xr:uid="{8486ADAB-0F60-428C-932C-F0D7E298E110}"/>
    <cellStyle name="AggOrange 2 2 3 6" xfId="4263" xr:uid="{C49E1A1F-8FB2-435C-8B9A-AE10F02D0D3B}"/>
    <cellStyle name="AggOrange 2 2 3 7" xfId="4298" xr:uid="{5543EABE-3D60-4382-B316-F7D26DCD9DBF}"/>
    <cellStyle name="AggOrange 2 3" xfId="301" xr:uid="{BCC7511B-B036-49B1-BE89-8F7919160247}"/>
    <cellStyle name="AggOrange 2 3 10" xfId="11489" xr:uid="{5A0AFF97-D98F-4F91-9979-A0B517F8A58C}"/>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2 2 2" xfId="7827" xr:uid="{E9DCA131-2E7C-4F09-B17E-874A39BD3BC3}"/>
    <cellStyle name="AggOrange 2 3 2 2 2 2 3" xfId="10883" xr:uid="{29EC3638-05EC-44E9-8949-B5BC354CF7AD}"/>
    <cellStyle name="AggOrange 2 3 2 2 2 2 4" xfId="13765" xr:uid="{803386E1-B4D3-4F01-AF53-D928659F85F0}"/>
    <cellStyle name="AggOrange 2 3 2 2 2 3" xfId="5683" xr:uid="{EC9E3993-0DF8-4530-8E45-D0F23065AB58}"/>
    <cellStyle name="AggOrange 2 3 2 2 2 4" xfId="9427" xr:uid="{3F5AADFA-A3F4-4072-B937-BA397127268A}"/>
    <cellStyle name="AggOrange 2 3 2 2 2 5" xfId="12349" xr:uid="{C711E27B-4567-4E57-B36C-FE44F1B17E2D}"/>
    <cellStyle name="AggOrange 2 3 2 2 3" xfId="1073" xr:uid="{39C24397-2EF9-439D-8EC8-1DBE90704B13}"/>
    <cellStyle name="AggOrange 2 3 2 2 3 2" xfId="2642" xr:uid="{5DABFE36-4EF2-4A0A-BD15-F528E249BA38}"/>
    <cellStyle name="AggOrange 2 3 2 2 3 2 2" xfId="3610" xr:uid="{AFB48253-03AF-4336-91CA-109DE2DBBAB8}"/>
    <cellStyle name="AggOrange 2 3 2 2 3 2 3" xfId="10392" xr:uid="{9E3FB6AA-B47A-49D7-A499-53204F0C7037}"/>
    <cellStyle name="AggOrange 2 3 2 2 3 2 4" xfId="13274" xr:uid="{0781D53A-EF30-4A61-AF7C-B7F6BB4D6B6C}"/>
    <cellStyle name="AggOrange 2 3 2 2 3 3" xfId="5398" xr:uid="{F723986E-B4FB-41A3-8ACC-2320A3C242CC}"/>
    <cellStyle name="AggOrange 2 3 2 2 3 4" xfId="8932" xr:uid="{9D3C80F2-4A81-40FC-A993-5AE4FD0A013D}"/>
    <cellStyle name="AggOrange 2 3 2 2 3 5" xfId="11854" xr:uid="{434A2551-C513-4065-BDC5-DC30EBBDCEA2}"/>
    <cellStyle name="AggOrange 2 3 2 2 4" xfId="2218" xr:uid="{D0E27FDD-412E-49CB-8CE1-BE174A5B0842}"/>
    <cellStyle name="AggOrange 2 3 2 2 4 2" xfId="5674" xr:uid="{3108E5D8-B7EE-41D2-8206-848CF7868B80}"/>
    <cellStyle name="AggOrange 2 3 2 2 4 3" xfId="10077" xr:uid="{04C86A27-C0B2-4D40-B0B4-0EE9773D4F28}"/>
    <cellStyle name="AggOrange 2 3 2 2 4 4" xfId="12999" xr:uid="{AFE91B82-8A8A-4DF3-B74B-6697299B5806}"/>
    <cellStyle name="AggOrange 2 3 2 2 5" xfId="6616" xr:uid="{EE49EEC0-ECD7-4DAC-9F49-CE4CC7DF1B16}"/>
    <cellStyle name="AggOrange 2 3 2 2 6" xfId="5596" xr:uid="{7CA8ACB3-FC1E-448A-A1E1-4B9FABCCAE00}"/>
    <cellStyle name="AggOrange 2 3 2 2 7" xfId="4526" xr:uid="{4E123F33-E59D-4649-BB34-3F4F5BC079FB}"/>
    <cellStyle name="AggOrange 2 3 2 3" xfId="1360" xr:uid="{119DABC5-7120-4FD5-A956-5DD52A0B95E0}"/>
    <cellStyle name="AggOrange 2 3 2 3 2" xfId="2925" xr:uid="{3117DC0D-53F8-4FFA-AB6C-73B7DF6D4936}"/>
    <cellStyle name="AggOrange 2 3 2 3 2 2" xfId="7619" xr:uid="{8ED95B87-63C1-4A2F-B1DE-A5BCABAE921E}"/>
    <cellStyle name="AggOrange 2 3 2 3 2 3" xfId="10675" xr:uid="{77FB6068-1757-4108-AC42-50A589408128}"/>
    <cellStyle name="AggOrange 2 3 2 3 2 4" xfId="13557" xr:uid="{561B8C04-9406-4AAD-859C-5731EA5D9A5C}"/>
    <cellStyle name="AggOrange 2 3 2 3 3" xfId="6489" xr:uid="{BB98BFCF-ABF7-45D4-9429-7A7FF93CFA3E}"/>
    <cellStyle name="AggOrange 2 3 2 3 4" xfId="9219" xr:uid="{E9EECA54-5739-4C3E-9E2A-C16D57615D53}"/>
    <cellStyle name="AggOrange 2 3 2 3 5" xfId="12141" xr:uid="{CEEF20F5-6B1B-4E23-86A0-EE926986EAE2}"/>
    <cellStyle name="AggOrange 2 3 2 4" xfId="1217" xr:uid="{05D012C8-0964-4FFA-8E05-8B360F5C4BE9}"/>
    <cellStyle name="AggOrange 2 3 2 4 2" xfId="2785" xr:uid="{4C4312F8-0180-4875-8206-FB79C266DBE0}"/>
    <cellStyle name="AggOrange 2 3 2 4 2 2" xfId="6221" xr:uid="{B07D7FE5-6919-44CF-AE4A-76B31A7714F7}"/>
    <cellStyle name="AggOrange 2 3 2 4 2 3" xfId="10535" xr:uid="{FF578654-A506-45DD-BE04-7D51F040214D}"/>
    <cellStyle name="AggOrange 2 3 2 4 2 4" xfId="13417" xr:uid="{9D7FC909-4E55-447B-887C-141B951DF1FE}"/>
    <cellStyle name="AggOrange 2 3 2 4 3" xfId="5553" xr:uid="{E37B466E-D155-4E8F-9527-A470F59048C0}"/>
    <cellStyle name="AggOrange 2 3 2 4 4" xfId="9076" xr:uid="{5FA81A2C-49DF-432E-8F9D-6044436ACAAF}"/>
    <cellStyle name="AggOrange 2 3 2 4 5" xfId="11998" xr:uid="{A5EE1E41-BF91-4386-B103-FDA1B3F6DFDC}"/>
    <cellStyle name="AggOrange 2 3 2 5" xfId="2012" xr:uid="{A0ED2819-F3CB-4428-AA86-BCE51D953F15}"/>
    <cellStyle name="AggOrange 2 3 2 5 2" xfId="6690" xr:uid="{853693CB-C266-484A-9C19-2F4917571D7E}"/>
    <cellStyle name="AggOrange 2 3 2 5 3" xfId="9871" xr:uid="{359AFE34-F074-44C6-AAF7-CA65C50D6449}"/>
    <cellStyle name="AggOrange 2 3 2 5 4" xfId="12793" xr:uid="{49B61A94-1507-48F1-9A5E-98059555F46E}"/>
    <cellStyle name="AggOrange 2 3 2 6" xfId="3864" xr:uid="{FEF10150-06D6-4D2D-9C6F-2DE36423C77A}"/>
    <cellStyle name="AggOrange 2 3 2 7" xfId="5585" xr:uid="{A348EEC3-0069-40F6-9C0E-78A402AB78D3}"/>
    <cellStyle name="AggOrange 2 3 2 8" xfId="10240" xr:uid="{3FBC8DC3-00B7-4429-B496-5CA38CA2B953}"/>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2 2 2" xfId="7734" xr:uid="{863539FE-848A-4D06-B743-88D85767C782}"/>
    <cellStyle name="AggOrange 2 3 3 2 2 2 3" xfId="10790" xr:uid="{656274E2-8397-4927-BD25-4A775F0571E1}"/>
    <cellStyle name="AggOrange 2 3 3 2 2 2 4" xfId="13672" xr:uid="{92CD5DA1-927B-44DB-9EA6-0A387CFCFDEB}"/>
    <cellStyle name="AggOrange 2 3 3 2 2 3" xfId="5641" xr:uid="{70F8677C-084A-4E34-972E-6E24829CD0EE}"/>
    <cellStyle name="AggOrange 2 3 3 2 2 4" xfId="9334" xr:uid="{974F5A68-A150-4072-99B3-04104BF077B5}"/>
    <cellStyle name="AggOrange 2 3 3 2 2 5" xfId="12256" xr:uid="{AFA7140C-ED17-4FC7-82F5-CED419D159AE}"/>
    <cellStyle name="AggOrange 2 3 3 2 3" xfId="1801" xr:uid="{B8A54D2B-2BB6-41D0-91D6-E78E408466B3}"/>
    <cellStyle name="AggOrange 2 3 3 2 3 2" xfId="3354" xr:uid="{BD9BE9D3-E56E-4A13-BF42-069C1D7019A8}"/>
    <cellStyle name="AggOrange 2 3 3 2 3 2 2" xfId="8048" xr:uid="{F32BA468-CB74-4A8E-8E1A-CB33C310C132}"/>
    <cellStyle name="AggOrange 2 3 3 2 3 2 3" xfId="11104" xr:uid="{16120F9C-9BD7-4B50-8CDB-C8DCB4A36B00}"/>
    <cellStyle name="AggOrange 2 3 3 2 3 2 4" xfId="13986" xr:uid="{0CC36B24-99BE-43EF-B70B-6707459215A2}"/>
    <cellStyle name="AggOrange 2 3 3 2 3 3" xfId="4858" xr:uid="{61BC03AC-146E-42D5-93A2-52284A5E44ED}"/>
    <cellStyle name="AggOrange 2 3 3 2 3 4" xfId="9660" xr:uid="{813BAA3A-99AB-49B3-9240-E656D88E9D63}"/>
    <cellStyle name="AggOrange 2 3 3 2 3 5" xfId="12582" xr:uid="{A1628E8A-7749-4134-AE8E-6725CEDE780E}"/>
    <cellStyle name="AggOrange 2 3 3 2 4" xfId="2125" xr:uid="{B336751C-E529-4447-8AAF-53F0691C73E5}"/>
    <cellStyle name="AggOrange 2 3 3 2 4 2" xfId="4753" xr:uid="{A6CC9409-8A0C-4935-9E2A-724AD2D2CD18}"/>
    <cellStyle name="AggOrange 2 3 3 2 4 3" xfId="9984" xr:uid="{97C97F68-741E-4FE7-A505-E84B1BE54F4C}"/>
    <cellStyle name="AggOrange 2 3 3 2 4 4" xfId="12906" xr:uid="{D6A2AEBD-8AC4-4029-936C-AA363BE36531}"/>
    <cellStyle name="AggOrange 2 3 3 2 5" xfId="3739" xr:uid="{C12306BA-0F6B-4EFC-AD1A-37BCDDADB5FE}"/>
    <cellStyle name="AggOrange 2 3 3 2 6" xfId="4613" xr:uid="{DF876614-2671-4736-8FDB-5A9FE53867A0}"/>
    <cellStyle name="AggOrange 2 3 3 2 7" xfId="4819" xr:uid="{C9FB6BB2-1163-4567-93F6-739905678DAD}"/>
    <cellStyle name="AggOrange 2 3 3 3" xfId="1267" xr:uid="{570DF207-4DE5-4F29-8752-3C675FFF6463}"/>
    <cellStyle name="AggOrange 2 3 3 3 2" xfId="2832" xr:uid="{43C88D5F-56AB-405F-A7DF-2EDDAFCDF0CB}"/>
    <cellStyle name="AggOrange 2 3 3 3 2 2" xfId="7526" xr:uid="{47AEE730-A7F3-4123-840D-60F8BC4EE455}"/>
    <cellStyle name="AggOrange 2 3 3 3 2 3" xfId="10582" xr:uid="{7A7B6AA4-4353-42B7-AF24-2E153757B44E}"/>
    <cellStyle name="AggOrange 2 3 3 3 2 4" xfId="13464" xr:uid="{937141E4-41D8-4632-9A12-731A90F6E869}"/>
    <cellStyle name="AggOrange 2 3 3 3 3" xfId="4454" xr:uid="{FBB19C44-DA9D-4B39-B92D-5F26B2A89CF9}"/>
    <cellStyle name="AggOrange 2 3 3 3 4" xfId="9126" xr:uid="{1731CA41-DA4F-4EF7-8E38-C3EC73D5187C}"/>
    <cellStyle name="AggOrange 2 3 3 3 5" xfId="12048" xr:uid="{82BC1A8D-21FD-41AA-A405-71956958C880}"/>
    <cellStyle name="AggOrange 2 3 3 4" xfId="1212" xr:uid="{1063852F-52F4-4434-9AB1-4C9E70943A6C}"/>
    <cellStyle name="AggOrange 2 3 3 4 2" xfId="2780" xr:uid="{826017B8-385D-4CAD-AE20-3E543F9A0A38}"/>
    <cellStyle name="AggOrange 2 3 3 4 2 2" xfId="3574" xr:uid="{E75EF9AC-CB96-43ED-8493-4CB1E94D37A8}"/>
    <cellStyle name="AggOrange 2 3 3 4 2 3" xfId="10530" xr:uid="{82663B8F-2BD6-429D-B41F-170D3ACD295B}"/>
    <cellStyle name="AggOrange 2 3 3 4 2 4" xfId="13412" xr:uid="{BFB46C97-DBEC-44B7-BB1B-5C2422F5A449}"/>
    <cellStyle name="AggOrange 2 3 3 4 3" xfId="5354" xr:uid="{BDFA15F2-7E2F-4CA0-A998-3518F04012A0}"/>
    <cellStyle name="AggOrange 2 3 3 4 4" xfId="9071" xr:uid="{528C0955-65FD-41CE-B215-1631F047AA86}"/>
    <cellStyle name="AggOrange 2 3 3 4 5" xfId="11993" xr:uid="{5692BD10-5522-45B7-8354-5EE543E834D8}"/>
    <cellStyle name="AggOrange 2 3 3 5" xfId="1919" xr:uid="{085E67A1-A144-4B93-B136-4CEED6A27BAB}"/>
    <cellStyle name="AggOrange 2 3 3 5 2" xfId="6612" xr:uid="{9E1062FC-AA3C-49A2-88C8-441B2BCED408}"/>
    <cellStyle name="AggOrange 2 3 3 5 3" xfId="9778" xr:uid="{2286D83D-B963-491F-A5D4-B5964E221460}"/>
    <cellStyle name="AggOrange 2 3 3 5 4" xfId="12700" xr:uid="{28F9760D-9CBD-4B08-9A2E-345F74C0D148}"/>
    <cellStyle name="AggOrange 2 3 3 6" xfId="5655" xr:uid="{3874DF58-E386-458C-AA93-B83F33BFA763}"/>
    <cellStyle name="AggOrange 2 3 3 7" xfId="6329" xr:uid="{3AD96E10-C2E6-4A38-B6E1-ED690D0F0065}"/>
    <cellStyle name="AggOrange 2 3 3 8" xfId="10248" xr:uid="{8831320F-A3B8-4202-A5CA-5E9D30583FC0}"/>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2 2 2" xfId="7749" xr:uid="{D368F651-F6D3-404C-B919-5800575DFCFB}"/>
    <cellStyle name="AggOrange 2 3 4 2 2 2 3" xfId="10805" xr:uid="{5E696802-D0FF-4E5C-81CD-93E1AAA53856}"/>
    <cellStyle name="AggOrange 2 3 4 2 2 2 4" xfId="13687" xr:uid="{04530C02-1D08-461A-98B8-F942B8ECAADA}"/>
    <cellStyle name="AggOrange 2 3 4 2 2 3" xfId="5200" xr:uid="{B3D4A526-C92F-4EB8-9F04-3759E6D32AC2}"/>
    <cellStyle name="AggOrange 2 3 4 2 2 4" xfId="9349" xr:uid="{2FCAA3CD-758C-41AB-8C90-BD1565B961AA}"/>
    <cellStyle name="AggOrange 2 3 4 2 2 5" xfId="12271" xr:uid="{37AEC1DB-485B-4C51-8020-05DB9F1CD2A5}"/>
    <cellStyle name="AggOrange 2 3 4 2 3" xfId="1674" xr:uid="{A2D04DED-1988-42C5-9DD3-644C9B531655}"/>
    <cellStyle name="AggOrange 2 3 4 2 3 2" xfId="3237" xr:uid="{75C962CA-BB91-49E7-A359-BE01F526CC4A}"/>
    <cellStyle name="AggOrange 2 3 4 2 3 2 2" xfId="7931" xr:uid="{A2B74010-C290-45A9-8778-0EB0F25720DE}"/>
    <cellStyle name="AggOrange 2 3 4 2 3 2 3" xfId="10987" xr:uid="{90CF226B-6096-44DE-8C05-99DF37D7DF46}"/>
    <cellStyle name="AggOrange 2 3 4 2 3 2 4" xfId="13869" xr:uid="{0D818C5E-7B52-452D-8A64-933447F77B9B}"/>
    <cellStyle name="AggOrange 2 3 4 2 3 3" xfId="6834" xr:uid="{DEA77DDD-8A4F-4B80-9687-F586CCEC78AC}"/>
    <cellStyle name="AggOrange 2 3 4 2 3 4" xfId="9533" xr:uid="{736E19E0-E8BD-4859-A81E-563D7D1AA74F}"/>
    <cellStyle name="AggOrange 2 3 4 2 3 5" xfId="12455" xr:uid="{9D15DFF9-6C54-4BF0-AF8C-E248FCDD51FE}"/>
    <cellStyle name="AggOrange 2 3 4 2 4" xfId="2140" xr:uid="{4BEDC18A-11E0-4409-9056-1A9210F15949}"/>
    <cellStyle name="AggOrange 2 3 4 2 4 2" xfId="5081" xr:uid="{1E7CE1AB-B09B-4A5A-A949-F5386DF5AF94}"/>
    <cellStyle name="AggOrange 2 3 4 2 4 3" xfId="9999" xr:uid="{0DC4B2D3-187F-4C6A-8295-2B4506F8CDF2}"/>
    <cellStyle name="AggOrange 2 3 4 2 4 4" xfId="12921" xr:uid="{310B0D0B-038F-48AB-8446-98B113A0B681}"/>
    <cellStyle name="AggOrange 2 3 4 2 5" xfId="6615" xr:uid="{A86AFE78-8F31-4BD3-9FF6-899187FC8548}"/>
    <cellStyle name="AggOrange 2 3 4 2 6" xfId="5358" xr:uid="{72EF7836-D941-403B-A985-51011A3A722A}"/>
    <cellStyle name="AggOrange 2 3 4 2 7" xfId="6318" xr:uid="{07A61B7B-99DB-4F56-A9A1-AF41765DA3EC}"/>
    <cellStyle name="AggOrange 2 3 4 3" xfId="1282" xr:uid="{F694A762-AE5F-4C1E-94AB-A2B97AA44C40}"/>
    <cellStyle name="AggOrange 2 3 4 3 2" xfId="2847" xr:uid="{509F0E6A-A0A7-485D-8BB8-BFB49B0649BF}"/>
    <cellStyle name="AggOrange 2 3 4 3 2 2" xfId="7541" xr:uid="{65E9C214-F38E-461E-B13B-361493D9201F}"/>
    <cellStyle name="AggOrange 2 3 4 3 2 3" xfId="10597" xr:uid="{4F91C756-0FCC-45BD-9210-F295DC734FAD}"/>
    <cellStyle name="AggOrange 2 3 4 3 2 4" xfId="13479" xr:uid="{CD38F39C-1056-4D80-871A-E85990E2F79E}"/>
    <cellStyle name="AggOrange 2 3 4 3 3" xfId="4350" xr:uid="{E4E63CE5-4C79-4915-8F1A-781384113614}"/>
    <cellStyle name="AggOrange 2 3 4 3 4" xfId="9141" xr:uid="{84727D28-1CEE-49D9-B8E8-B65C299601B8}"/>
    <cellStyle name="AggOrange 2 3 4 3 5" xfId="12063" xr:uid="{20063F01-0C4B-4661-900F-DD3011B8A644}"/>
    <cellStyle name="AggOrange 2 3 4 4" xfId="1889" xr:uid="{73B8784F-AB33-4480-B1A1-C8FEAB8F777E}"/>
    <cellStyle name="AggOrange 2 3 4 4 2" xfId="3432" xr:uid="{51C9C32E-0E06-45E3-8BB5-C608808B66A0}"/>
    <cellStyle name="AggOrange 2 3 4 4 2 2" xfId="8126" xr:uid="{AC46063E-69CE-4679-A43B-E217A21B53EB}"/>
    <cellStyle name="AggOrange 2 3 4 4 2 3" xfId="11182" xr:uid="{088BCF02-DF1E-402F-BD64-A457A922CF0B}"/>
    <cellStyle name="AggOrange 2 3 4 4 2 4" xfId="14064" xr:uid="{7C3B238C-66AF-4D28-ABD0-E34A6BDFC784}"/>
    <cellStyle name="AggOrange 2 3 4 4 3" xfId="3632" xr:uid="{72453101-E3F7-4E07-8661-F2AFE888C70A}"/>
    <cellStyle name="AggOrange 2 3 4 4 4" xfId="9748" xr:uid="{B49B2C2F-DC5F-41CA-91EC-4AE298B39E3D}"/>
    <cellStyle name="AggOrange 2 3 4 4 5" xfId="12670" xr:uid="{6368E566-6088-49A1-B69E-20C86E449A46}"/>
    <cellStyle name="AggOrange 2 3 4 5" xfId="1934" xr:uid="{7B5236FE-B396-406F-B860-4A5DE6CFE031}"/>
    <cellStyle name="AggOrange 2 3 4 5 2" xfId="5010" xr:uid="{1B3F0C10-F3B3-4130-9D8A-025BA0747970}"/>
    <cellStyle name="AggOrange 2 3 4 5 3" xfId="9793" xr:uid="{47954061-7F2F-407C-B397-32F02A338816}"/>
    <cellStyle name="AggOrange 2 3 4 5 4" xfId="12715" xr:uid="{60200DD1-49C5-4DDC-B79B-C1A48953CB07}"/>
    <cellStyle name="AggOrange 2 3 4 6" xfId="6468" xr:uid="{8300563F-A87A-4844-AD77-43935FE322EC}"/>
    <cellStyle name="AggOrange 2 3 4 7" xfId="5178" xr:uid="{61FF7B22-5BF3-4834-AB50-013007A8176A}"/>
    <cellStyle name="AggOrange 2 3 4 8" xfId="10247" xr:uid="{2AFB0F0C-6334-47EA-B389-E5DC171D09C8}"/>
    <cellStyle name="AggOrange 2 3 5" xfId="1098" xr:uid="{ED874F1C-9A51-42B4-BFBF-2BC6A3D09242}"/>
    <cellStyle name="AggOrange 2 3 5 2" xfId="2667" xr:uid="{39CB8A4A-B6E9-4198-9B69-9BAB379E6D38}"/>
    <cellStyle name="AggOrange 2 3 5 2 2" xfId="6144" xr:uid="{3622D07E-5AEB-4825-96B8-FB16BBC87724}"/>
    <cellStyle name="AggOrange 2 3 5 2 3" xfId="10417" xr:uid="{4CC95764-D959-490F-BE33-18CB9F919936}"/>
    <cellStyle name="AggOrange 2 3 5 2 4" xfId="13299" xr:uid="{9D77EC69-7186-4EF7-8585-37EEC16763FE}"/>
    <cellStyle name="AggOrange 2 3 5 3" xfId="6807" xr:uid="{9F682EF0-91E5-46CA-A8AB-239C95851463}"/>
    <cellStyle name="AggOrange 2 3 5 4" xfId="8957" xr:uid="{B8C787E6-7929-45F0-BFBB-02BA20CA711F}"/>
    <cellStyle name="AggOrange 2 3 5 5" xfId="11879" xr:uid="{9BC6A649-1AB0-462D-A4C6-FC52692CB020}"/>
    <cellStyle name="AggOrange 2 3 6" xfId="1008" xr:uid="{EF5FF691-947C-4DA8-A39C-E29ACA372177}"/>
    <cellStyle name="AggOrange 2 3 6 2" xfId="2580" xr:uid="{704B411B-2A39-4F2F-9844-A03CF80E2A7F}"/>
    <cellStyle name="AggOrange 2 3 6 2 2" xfId="6675" xr:uid="{84A3B313-23F6-4178-8976-6F07AE240BD9}"/>
    <cellStyle name="AggOrange 2 3 6 2 3" xfId="10330" xr:uid="{21CF65B8-E38B-47F5-8348-9C1B1543A4EF}"/>
    <cellStyle name="AggOrange 2 3 6 2 4" xfId="13212" xr:uid="{5DB8D94B-74A1-4C63-AD46-EDB44E4BC1E7}"/>
    <cellStyle name="AggOrange 2 3 6 3" xfId="3867" xr:uid="{0ED6B442-03A8-4FCE-96A0-25A58DE2DD6A}"/>
    <cellStyle name="AggOrange 2 3 6 4" xfId="8867" xr:uid="{E8602330-CF90-4AD8-8600-997C4FE7992A}"/>
    <cellStyle name="AggOrange 2 3 6 5" xfId="11789" xr:uid="{E8C895EC-1844-4013-9AB2-801B4DCD194B}"/>
    <cellStyle name="AggOrange 2 3 7" xfId="1002" xr:uid="{B0106321-38D4-4288-833E-335499772A60}"/>
    <cellStyle name="AggOrange 2 3 7 2" xfId="3869" xr:uid="{E9564C3C-E916-42AD-B44C-AD3515C9C35E}"/>
    <cellStyle name="AggOrange 2 3 7 3" xfId="8861" xr:uid="{53877A36-7BD6-4357-B4C0-D5BD5AAA01CB}"/>
    <cellStyle name="AggOrange 2 3 7 4" xfId="11783" xr:uid="{C0E5E563-E809-4E7C-BCC2-D10C36A16FC7}"/>
    <cellStyle name="AggOrange 2 3 8" xfId="6305" xr:uid="{725CC84A-63D8-4934-8011-185EB9935A5B}"/>
    <cellStyle name="AggOrange 2 3 9" xfId="8520" xr:uid="{7D80D449-67A9-4272-A096-775B1E7911A9}"/>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2 2 2" xfId="7869" xr:uid="{234974A3-DED4-4B75-AAC1-AAAE2D1985FB}"/>
    <cellStyle name="AggOrange 3 2 2 2 2 3" xfId="10925" xr:uid="{FC04C5E0-E7E2-436F-9C6A-64618A1D3C45}"/>
    <cellStyle name="AggOrange 3 2 2 2 2 4" xfId="13807" xr:uid="{4D9D494E-F005-49BF-B32E-68D64CF91ABF}"/>
    <cellStyle name="AggOrange 3 2 2 2 3" xfId="4176" xr:uid="{3DB5CA1A-7C23-4E91-BE98-DD8ABCA2DBB5}"/>
    <cellStyle name="AggOrange 3 2 2 2 4" xfId="9469" xr:uid="{D877AB1C-B38B-4D11-A238-02149ED570CD}"/>
    <cellStyle name="AggOrange 3 2 2 2 5" xfId="12391" xr:uid="{0CEB4813-84EE-4FE4-BEA0-97EBC60B5BB7}"/>
    <cellStyle name="AggOrange 3 2 2 3" xfId="44" xr:uid="{1792563D-5686-4CB9-86B4-53CCB02F459D}"/>
    <cellStyle name="AggOrange 3 2 2 3 2" xfId="2319" xr:uid="{1CB28699-F0E6-4929-85EF-5ECBDCEABC6B}"/>
    <cellStyle name="AggOrange 3 2 2 3 2 2" xfId="4221" xr:uid="{8247971F-E8E4-46AE-A0B1-7CB83612A965}"/>
    <cellStyle name="AggOrange 3 2 2 3 2 3" xfId="10177" xr:uid="{D708FCE7-DE2B-47DA-9141-D7116E079926}"/>
    <cellStyle name="AggOrange 3 2 2 3 2 4" xfId="13096" xr:uid="{45915D21-92BC-49FB-8BEC-ED59632ABB91}"/>
    <cellStyle name="AggOrange 3 2 2 3 3" xfId="6282" xr:uid="{7152D7E9-BBAA-43DE-90EC-4D164B33B3D8}"/>
    <cellStyle name="AggOrange 3 2 2 3 4" xfId="3742" xr:uid="{A40CAB50-31E9-4D99-B02A-DB851E7A62AA}"/>
    <cellStyle name="AggOrange 3 2 2 3 5" xfId="6708" xr:uid="{89B5B57D-FE9E-4E4E-AA27-736979330235}"/>
    <cellStyle name="AggOrange 3 2 2 4" xfId="2260" xr:uid="{97E3EC51-DF42-452D-9AF5-ECD3217E0110}"/>
    <cellStyle name="AggOrange 3 2 2 4 2" xfId="5435" xr:uid="{4C64DE83-6925-4612-8108-4DDB65CE4884}"/>
    <cellStyle name="AggOrange 3 2 2 4 3" xfId="10119" xr:uid="{EB9FDE68-E384-410D-A55B-A8266921032A}"/>
    <cellStyle name="AggOrange 3 2 2 4 4" xfId="13041" xr:uid="{587B9563-A227-440A-A3FD-7A749C9B1E11}"/>
    <cellStyle name="AggOrange 3 2 2 5" xfId="3699" xr:uid="{93655C58-A448-42E7-B2BD-117C62CA4ED3}"/>
    <cellStyle name="AggOrange 3 2 2 6" xfId="8756" xr:uid="{6008932C-5DD8-447F-A0AD-46E0E3E6688D}"/>
    <cellStyle name="AggOrange 3 2 2 7" xfId="11679" xr:uid="{01121750-3EE7-47EE-8CBE-1B421BB2DD79}"/>
    <cellStyle name="AggOrange 3 2 3" xfId="1402" xr:uid="{13D3CF3E-4D51-436F-AB17-E0A957B95559}"/>
    <cellStyle name="AggOrange 3 2 3 2" xfId="2967" xr:uid="{D601E735-B62D-4213-B5E0-FBE2986B0057}"/>
    <cellStyle name="AggOrange 3 2 3 2 2" xfId="7661" xr:uid="{5968B2B4-412B-4C00-97DE-F0BB2E68CBCC}"/>
    <cellStyle name="AggOrange 3 2 3 2 3" xfId="10717" xr:uid="{9DC52549-61B0-49AE-8B8C-04DAA1F9FB38}"/>
    <cellStyle name="AggOrange 3 2 3 2 4" xfId="13599" xr:uid="{206AA1C5-C933-4268-AEC6-3306791DD41D}"/>
    <cellStyle name="AggOrange 3 2 3 3" xfId="4475" xr:uid="{E312DB17-5F3B-40A5-BF1F-73075F81F4F3}"/>
    <cellStyle name="AggOrange 3 2 3 4" xfId="9261" xr:uid="{AFF3CBFA-B91C-4107-8730-722E59C23D88}"/>
    <cellStyle name="AggOrange 3 2 3 5" xfId="12183" xr:uid="{5C7390C4-A5D6-4D94-B41C-0C80DAACC469}"/>
    <cellStyle name="AggOrange 3 2 4" xfId="1813" xr:uid="{EF4608FA-4C5B-45D7-8D77-CAB466D28973}"/>
    <cellStyle name="AggOrange 3 2 4 2" xfId="3364" xr:uid="{94BA29E4-F74D-4234-B69A-88D80DD0140E}"/>
    <cellStyle name="AggOrange 3 2 4 2 2" xfId="8058" xr:uid="{966FF1D2-AD6A-44A4-82A6-2F8D653F2B16}"/>
    <cellStyle name="AggOrange 3 2 4 2 3" xfId="11114" xr:uid="{C337D2E8-9884-4E30-A274-5572B272EC85}"/>
    <cellStyle name="AggOrange 3 2 4 2 4" xfId="13996" xr:uid="{6281841C-D31E-47B0-B83B-AE27B30D81EE}"/>
    <cellStyle name="AggOrange 3 2 4 3" xfId="4746" xr:uid="{7A6943A0-98C5-4129-ACBC-AB42B482DCBF}"/>
    <cellStyle name="AggOrange 3 2 4 4" xfId="9672" xr:uid="{B9F7FACF-EFE4-4CC2-B69B-4933EBAF3DCB}"/>
    <cellStyle name="AggOrange 3 2 4 5" xfId="12594" xr:uid="{F78CAF0E-CC16-41D0-98BE-8071BB8FC552}"/>
    <cellStyle name="AggOrange 3 2 5" xfId="2054" xr:uid="{392C522F-5748-4827-90EE-BE8E3481429E}"/>
    <cellStyle name="AggOrange 3 2 5 2" xfId="3913" xr:uid="{3741957F-86F6-412D-907D-06111AAFDE5C}"/>
    <cellStyle name="AggOrange 3 2 5 3" xfId="9913" xr:uid="{315E62DD-BE4F-41AF-9372-8233995ED7B2}"/>
    <cellStyle name="AggOrange 3 2 5 4" xfId="12835" xr:uid="{BCAAC049-01F0-4D4F-A183-DEF28340CB6B}"/>
    <cellStyle name="AggOrange 3 2 6" xfId="5371" xr:uid="{8DA1B6F3-B0D6-4E4A-B504-655F8D91D24E}"/>
    <cellStyle name="AggOrange 3 2 7" xfId="6560" xr:uid="{C9244C8A-C830-4518-B4A2-69866D5F0D04}"/>
    <cellStyle name="AggOrange 3 2 8" xfId="8502" xr:uid="{54E4C076-5D92-4388-958B-29D4A747B929}"/>
    <cellStyle name="AggOrange 3 3" xfId="749" xr:uid="{0DB6C02F-5026-48AA-BBE2-AB0CD20F791E}"/>
    <cellStyle name="AggOrange 3 3 2" xfId="1462" xr:uid="{F8AC79E2-016B-4326-A4C1-DE33C390405A}"/>
    <cellStyle name="AggOrange 3 3 2 2" xfId="3027" xr:uid="{42D9BAEC-12D6-4123-AAC5-944ED8749A98}"/>
    <cellStyle name="AggOrange 3 3 2 2 2" xfId="7721" xr:uid="{7F1774A5-D786-419D-94B4-06F5DB18C4D5}"/>
    <cellStyle name="AggOrange 3 3 2 2 3" xfId="10777" xr:uid="{04715CE4-5A40-4791-8657-26987F3FB1C3}"/>
    <cellStyle name="AggOrange 3 3 2 2 4" xfId="13659" xr:uid="{923DED7B-37A4-4B30-B5F4-239E175C812F}"/>
    <cellStyle name="AggOrange 3 3 2 3" xfId="4748" xr:uid="{A8AF5E68-6856-401F-B381-0EFEDDBA29CD}"/>
    <cellStyle name="AggOrange 3 3 2 4" xfId="9321" xr:uid="{A2E52603-B593-47DF-A840-5C795F2E86C8}"/>
    <cellStyle name="AggOrange 3 3 2 5" xfId="12243" xr:uid="{DD9BDC10-0A69-466E-B557-B52C459F546F}"/>
    <cellStyle name="AggOrange 3 3 3" xfId="1132" xr:uid="{E8992DF0-1155-48DA-ADB0-D27B040DD921}"/>
    <cellStyle name="AggOrange 3 3 3 2" xfId="2701" xr:uid="{DC78B419-999B-4925-B4E2-98E09B2F8748}"/>
    <cellStyle name="AggOrange 3 3 3 2 2" xfId="4442" xr:uid="{F0D94EDC-D039-4FD2-9E29-ADFA83BDBCCE}"/>
    <cellStyle name="AggOrange 3 3 3 2 3" xfId="10451" xr:uid="{E9A32E22-4AE3-412A-BCE7-B0CDB3C0B734}"/>
    <cellStyle name="AggOrange 3 3 3 2 4" xfId="13333" xr:uid="{9B8AF4DB-FD3B-4CDC-8B21-62E9CE297942}"/>
    <cellStyle name="AggOrange 3 3 3 3" xfId="4075" xr:uid="{B7F688B7-670E-4549-8569-921305765845}"/>
    <cellStyle name="AggOrange 3 3 3 4" xfId="8991" xr:uid="{A8DD869F-97D7-4550-959C-1719BBC4C3CD}"/>
    <cellStyle name="AggOrange 3 3 3 5" xfId="11913" xr:uid="{D22C0B90-C0E0-403B-8F12-2A9B04985B2A}"/>
    <cellStyle name="AggOrange 3 3 4" xfId="2112" xr:uid="{BE59ABA3-17D4-4B81-B66A-54C489F90B98}"/>
    <cellStyle name="AggOrange 3 3 4 2" xfId="6323" xr:uid="{30069A99-FE75-4DCA-B9F5-5D36A0E4677A}"/>
    <cellStyle name="AggOrange 3 3 4 3" xfId="9971" xr:uid="{DB53B530-FB23-4CC3-B002-7C8765C106C7}"/>
    <cellStyle name="AggOrange 3 3 4 4" xfId="12893" xr:uid="{774689F0-ACC5-44DC-9126-D77B1CE2FB64}"/>
    <cellStyle name="AggOrange 3 3 5" xfId="3535" xr:uid="{3759F50E-35E5-49CC-8AE2-CBBB8FBBEBEA}"/>
    <cellStyle name="AggOrange 3 3 6" xfId="5453" xr:uid="{5880E476-97CA-48B3-B6E6-BD8E25D033BC}"/>
    <cellStyle name="AggOrange 3 3 7" xfId="4066" xr:uid="{9F0B56F9-4F6D-42D7-A854-DD5E61F7CD2F}"/>
    <cellStyle name="AggOrange 4" xfId="300" xr:uid="{BC604628-E71F-4C7A-B52B-9B07D94B5339}"/>
    <cellStyle name="AggOrange 4 10" xfId="11266" xr:uid="{F8C81E7E-1E77-457E-B341-92EE1376B0FB}"/>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2 2 2" xfId="7826" xr:uid="{24E7A7F9-9E4D-4B6F-ACB1-9E4901C8B819}"/>
    <cellStyle name="AggOrange 4 2 2 2 2 3" xfId="10882" xr:uid="{4BA92934-8EC6-4DDC-ADD7-0AB815A2764A}"/>
    <cellStyle name="AggOrange 4 2 2 2 2 4" xfId="13764" xr:uid="{26E1E3D8-CD42-4E67-BCA9-06BD322BF6CB}"/>
    <cellStyle name="AggOrange 4 2 2 2 3" xfId="4852" xr:uid="{AC535762-0ABF-498A-8453-A1EC8573300F}"/>
    <cellStyle name="AggOrange 4 2 2 2 4" xfId="9426" xr:uid="{D8E2C785-652A-48E1-A27B-81F4ED411A75}"/>
    <cellStyle name="AggOrange 4 2 2 2 5" xfId="12348" xr:uid="{8521F8B7-01F7-4EA8-9138-723D3F10A0DD}"/>
    <cellStyle name="AggOrange 4 2 2 3" xfId="1648" xr:uid="{11E56B75-FD1A-4450-A004-35AACC85468D}"/>
    <cellStyle name="AggOrange 4 2 2 3 2" xfId="3213" xr:uid="{E1D093BF-D38A-4ACD-BEEA-003BBA0A44C3}"/>
    <cellStyle name="AggOrange 4 2 2 3 2 2" xfId="7907" xr:uid="{EDB0898E-8F12-4ABA-AA05-2E656A770624}"/>
    <cellStyle name="AggOrange 4 2 2 3 2 3" xfId="10963" xr:uid="{6140ECF0-0FF1-4618-9268-98DDA76324B1}"/>
    <cellStyle name="AggOrange 4 2 2 3 2 4" xfId="13845" xr:uid="{97EC63DE-C845-4866-861D-894579C70A8B}"/>
    <cellStyle name="AggOrange 4 2 2 3 3" xfId="3636" xr:uid="{32A1F6FA-3086-4570-990E-A1630825962B}"/>
    <cellStyle name="AggOrange 4 2 2 3 4" xfId="9507" xr:uid="{79CF0448-7CA8-4016-A506-956888E60B9B}"/>
    <cellStyle name="AggOrange 4 2 2 3 5" xfId="12429" xr:uid="{F9D54CF9-E93D-4BE4-9E07-83A1B35F0BCD}"/>
    <cellStyle name="AggOrange 4 2 2 4" xfId="2217" xr:uid="{69C4DDCB-8ECF-4833-ABEE-31A2CE0CC525}"/>
    <cellStyle name="AggOrange 4 2 2 4 2" xfId="4842" xr:uid="{60AAEC11-0D6B-47F7-AD1F-B542E0A777B8}"/>
    <cellStyle name="AggOrange 4 2 2 4 3" xfId="10076" xr:uid="{8AC53103-0D29-489A-8B17-F17EBBCD835D}"/>
    <cellStyle name="AggOrange 4 2 2 4 4" xfId="12998" xr:uid="{D88CCCB5-7746-4691-B123-F27EC2508EF6}"/>
    <cellStyle name="AggOrange 4 2 2 5" xfId="5574" xr:uid="{3D1BFFF7-3154-4EFC-BC28-4D1417DDB940}"/>
    <cellStyle name="AggOrange 4 2 2 6" xfId="6547" xr:uid="{7C6C832C-B37B-43E5-9C00-F14DFE4F846D}"/>
    <cellStyle name="AggOrange 4 2 2 7" xfId="4932" xr:uid="{23EE0468-417F-4ABA-8806-A954774C5997}"/>
    <cellStyle name="AggOrange 4 2 3" xfId="1359" xr:uid="{85E91C74-60FE-48DC-B885-38E0B2D52107}"/>
    <cellStyle name="AggOrange 4 2 3 2" xfId="2924" xr:uid="{480FBAB3-3B4D-48BE-93E1-D3A5E0967B37}"/>
    <cellStyle name="AggOrange 4 2 3 2 2" xfId="7618" xr:uid="{6154111C-CA56-4920-8274-53D12F47AE69}"/>
    <cellStyle name="AggOrange 4 2 3 2 3" xfId="10674" xr:uid="{D22774CD-BD6E-4860-A5FE-677BD6DCEBBE}"/>
    <cellStyle name="AggOrange 4 2 3 2 4" xfId="13556" xr:uid="{7D5717B4-01D3-4221-96C4-CCCF06FF26ED}"/>
    <cellStyle name="AggOrange 4 2 3 3" xfId="4494" xr:uid="{B3ED56F8-0D08-4CE4-98BD-ABBAD1181F71}"/>
    <cellStyle name="AggOrange 4 2 3 4" xfId="9218" xr:uid="{FA3F6C8A-0F62-45DD-9B27-DFFC6788989B}"/>
    <cellStyle name="AggOrange 4 2 3 5" xfId="12140" xr:uid="{88AA05EB-1DF7-40CA-BC4B-F12830B868C3}"/>
    <cellStyle name="AggOrange 4 2 4" xfId="1189" xr:uid="{588A8C79-CFC4-4ECA-BA15-C32B49C57E82}"/>
    <cellStyle name="AggOrange 4 2 4 2" xfId="2758" xr:uid="{8B678FE8-7C08-42EB-B4D0-B431B302EDD1}"/>
    <cellStyle name="AggOrange 4 2 4 2 2" xfId="5666" xr:uid="{48922E8F-B043-479D-88B3-E1FD9285C43F}"/>
    <cellStyle name="AggOrange 4 2 4 2 3" xfId="10508" xr:uid="{12CF0A46-1393-40EF-89EC-03DEB5C6CC8E}"/>
    <cellStyle name="AggOrange 4 2 4 2 4" xfId="13390" xr:uid="{D679E0FA-0EA5-4BE7-AFF0-629FCDF0853E}"/>
    <cellStyle name="AggOrange 4 2 4 3" xfId="5388" xr:uid="{6A34BD4E-A12E-4DAA-8BEB-1B221011C4B6}"/>
    <cellStyle name="AggOrange 4 2 4 4" xfId="9048" xr:uid="{84F94DE2-51A9-4579-9BD6-4FD7043623DC}"/>
    <cellStyle name="AggOrange 4 2 4 5" xfId="11970" xr:uid="{B397BDAE-9E2F-496C-8FC5-425703553B8B}"/>
    <cellStyle name="AggOrange 4 2 5" xfId="2011" xr:uid="{0013B1F2-A1B2-4219-8C06-EC8C5318043A}"/>
    <cellStyle name="AggOrange 4 2 5 2" xfId="5267" xr:uid="{891DE862-A649-4B8B-ADBF-072F721BBF10}"/>
    <cellStyle name="AggOrange 4 2 5 3" xfId="9870" xr:uid="{660AFA6A-46DA-4C8E-BE49-55D09A74B2A2}"/>
    <cellStyle name="AggOrange 4 2 5 4" xfId="12792" xr:uid="{7CBE2AAF-4405-4A6E-AC04-A2EDB60A3E08}"/>
    <cellStyle name="AggOrange 4 2 6" xfId="4138" xr:uid="{A2B41029-764A-42B9-8182-B75A4EEC8338}"/>
    <cellStyle name="AggOrange 4 2 7" xfId="8538" xr:uid="{95B2FF55-3CB0-47E4-9BD9-8793FF4EA2FD}"/>
    <cellStyle name="AggOrange 4 2 8" xfId="11496" xr:uid="{397E2D74-28D1-4CE3-975A-71BA6F6F19C9}"/>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2 2 2" xfId="7815" xr:uid="{F648EFB0-9673-47FE-AE60-CB61F80F1806}"/>
    <cellStyle name="AggOrange 4 3 2 2 2 3" xfId="10871" xr:uid="{D34E4434-1ED6-455A-8351-AFCFBC8149CF}"/>
    <cellStyle name="AggOrange 4 3 2 2 2 4" xfId="13753" xr:uid="{AF5C56E2-455C-413A-B04C-C5C48085E5EB}"/>
    <cellStyle name="AggOrange 4 3 2 2 3" xfId="4521" xr:uid="{A28E56EA-9917-462B-9478-3F4B7F5D2B6A}"/>
    <cellStyle name="AggOrange 4 3 2 2 4" xfId="9415" xr:uid="{F3B990ED-5C5A-472B-A4CA-0A72689B5682}"/>
    <cellStyle name="AggOrange 4 3 2 2 5" xfId="12337" xr:uid="{DD21E6C8-E44D-42F4-A63E-E54C43290546}"/>
    <cellStyle name="AggOrange 4 3 2 3" xfId="1680" xr:uid="{632B9C7C-0A7A-4D66-B475-DAD519FA6EA5}"/>
    <cellStyle name="AggOrange 4 3 2 3 2" xfId="3243" xr:uid="{2CF658E7-B758-47C7-A0EE-29C5520D1A68}"/>
    <cellStyle name="AggOrange 4 3 2 3 2 2" xfId="7937" xr:uid="{872BB304-3AB2-4252-A59D-5C78D403481C}"/>
    <cellStyle name="AggOrange 4 3 2 3 2 3" xfId="10993" xr:uid="{92BCCDE1-DC68-4EA1-8C72-255A92A3C482}"/>
    <cellStyle name="AggOrange 4 3 2 3 2 4" xfId="13875" xr:uid="{DD252405-6D91-47D5-8F5A-C00EE6AE46E9}"/>
    <cellStyle name="AggOrange 4 3 2 3 3" xfId="5380" xr:uid="{3FFA779F-5247-4FF1-A75C-57790BD1FD54}"/>
    <cellStyle name="AggOrange 4 3 2 3 4" xfId="9539" xr:uid="{11C038A8-9AF7-4F62-8D88-DC35A5948243}"/>
    <cellStyle name="AggOrange 4 3 2 3 5" xfId="12461" xr:uid="{1E2DAC11-0B37-48DE-84B1-9BFBEA037031}"/>
    <cellStyle name="AggOrange 4 3 2 4" xfId="2206" xr:uid="{6478D3EA-AAE2-4948-BE46-E65385A5E4B1}"/>
    <cellStyle name="AggOrange 4 3 2 4 2" xfId="3770" xr:uid="{0034DA85-CD5D-4283-B9E3-5E46364D038A}"/>
    <cellStyle name="AggOrange 4 3 2 4 3" xfId="10065" xr:uid="{137C2BD4-B8E9-4691-8407-2867826EBBCD}"/>
    <cellStyle name="AggOrange 4 3 2 4 4" xfId="12987" xr:uid="{8600FC0B-F7D3-4789-9CAD-2D30B4FC44D5}"/>
    <cellStyle name="AggOrange 4 3 2 5" xfId="6829" xr:uid="{56C0C182-21FC-4999-809A-31A18C0DE692}"/>
    <cellStyle name="AggOrange 4 3 2 6" xfId="6241" xr:uid="{DC6187E2-4C4C-4CC2-91E7-61322C8B00BC}"/>
    <cellStyle name="AggOrange 4 3 2 7" xfId="4850" xr:uid="{262CE9A0-A720-4B94-809A-27D42D9C056C}"/>
    <cellStyle name="AggOrange 4 3 3" xfId="1348" xr:uid="{923704E0-7BD3-4320-8C83-0F976CE971BF}"/>
    <cellStyle name="AggOrange 4 3 3 2" xfId="2913" xr:uid="{C15A1AAB-4796-40C9-95D8-5BE6BF24BA22}"/>
    <cellStyle name="AggOrange 4 3 3 2 2" xfId="7607" xr:uid="{F5F99442-DFD4-4F3D-91DA-EB5A3DB72F94}"/>
    <cellStyle name="AggOrange 4 3 3 2 3" xfId="10663" xr:uid="{F1036B58-D1E3-4541-9414-52A8DD6110D8}"/>
    <cellStyle name="AggOrange 4 3 3 2 4" xfId="13545" xr:uid="{C5654AD3-B807-4D3E-B5AE-AE6EB8320830}"/>
    <cellStyle name="AggOrange 4 3 3 3" xfId="5199" xr:uid="{756C5707-A6AA-4249-959E-90975187AF60}"/>
    <cellStyle name="AggOrange 4 3 3 4" xfId="9207" xr:uid="{923E1D5E-34D3-4C0A-92A6-24D6ADB67F36}"/>
    <cellStyle name="AggOrange 4 3 3 5" xfId="12129" xr:uid="{11DB54DD-B3AC-4C80-B897-A0F9EB68216B}"/>
    <cellStyle name="AggOrange 4 3 4" xfId="1054" xr:uid="{9596794A-2F18-43A2-A273-79E66A718EAF}"/>
    <cellStyle name="AggOrange 4 3 4 2" xfId="2625" xr:uid="{566D2C7F-3151-4F81-97E8-61E6B35814A9}"/>
    <cellStyle name="AggOrange 4 3 4 2 2" xfId="3726" xr:uid="{00804558-55E3-46C0-B647-333DF79AC4AC}"/>
    <cellStyle name="AggOrange 4 3 4 2 3" xfId="10375" xr:uid="{923D832A-5397-4F05-A9D7-EAA8F5DC39AB}"/>
    <cellStyle name="AggOrange 4 3 4 2 4" xfId="13257" xr:uid="{D43DA45B-635A-47B3-9895-D590FC06D39D}"/>
    <cellStyle name="AggOrange 4 3 4 3" xfId="4756" xr:uid="{3F28D137-763F-4E82-9C2E-316BB2F42309}"/>
    <cellStyle name="AggOrange 4 3 4 4" xfId="8913" xr:uid="{651E7719-E2CC-43FA-A5EF-6E8CE700C9CF}"/>
    <cellStyle name="AggOrange 4 3 4 5" xfId="11835" xr:uid="{B561618C-3DD3-4823-AB90-80F8E4FF078D}"/>
    <cellStyle name="AggOrange 4 3 5" xfId="2000" xr:uid="{6168D13E-6028-40C0-B5B4-2DF5EB197D8A}"/>
    <cellStyle name="AggOrange 4 3 5 2" xfId="5559" xr:uid="{AE9426E7-22A7-401B-B68F-C418419577FE}"/>
    <cellStyle name="AggOrange 4 3 5 3" xfId="9859" xr:uid="{8B2D811C-B69C-4432-AEF2-D6DE14E35387}"/>
    <cellStyle name="AggOrange 4 3 5 4" xfId="12781" xr:uid="{61BE6120-192D-4C7B-9240-1DDC9A43C60F}"/>
    <cellStyle name="AggOrange 4 3 6" xfId="5471" xr:uid="{34BEF77F-E348-499A-A3B8-AF36AC8AF1D5}"/>
    <cellStyle name="AggOrange 4 3 7" xfId="8534" xr:uid="{115CABD1-DE15-4433-B84E-700779492F94}"/>
    <cellStyle name="AggOrange 4 3 8" xfId="11494" xr:uid="{AE4E08B1-074B-4291-9035-89B81AF35974}"/>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2 2 2" xfId="7789" xr:uid="{820E2A3E-0963-41AF-A089-B0B3D1FE1DE4}"/>
    <cellStyle name="AggOrange 4 4 2 2 2 3" xfId="10845" xr:uid="{6D776617-1C82-41A8-9748-EBC5F087B5A7}"/>
    <cellStyle name="AggOrange 4 4 2 2 2 4" xfId="13727" xr:uid="{2E4513A8-11AD-454F-9B79-724902F8D73A}"/>
    <cellStyle name="AggOrange 4 4 2 2 3" xfId="6846" xr:uid="{E8A7B95A-4DD2-4D23-AAB3-2C35BEB5D04E}"/>
    <cellStyle name="AggOrange 4 4 2 2 4" xfId="9389" xr:uid="{C55AF601-0D1F-4DF6-BACF-09A27755B070}"/>
    <cellStyle name="AggOrange 4 4 2 2 5" xfId="12311" xr:uid="{D3B823BA-1B5A-4AA6-85B3-2B6B090C4FF0}"/>
    <cellStyle name="AggOrange 4 4 2 3" xfId="995" xr:uid="{8581C4BF-735A-4556-A96F-FB2581245DDD}"/>
    <cellStyle name="AggOrange 4 4 2 3 2" xfId="2568" xr:uid="{F42826C2-6E0F-453E-93B2-4812A64C4A2A}"/>
    <cellStyle name="AggOrange 4 4 2 3 2 2" xfId="6842" xr:uid="{1E34B521-9F71-4337-9DD2-C2F5CDD65907}"/>
    <cellStyle name="AggOrange 4 4 2 3 2 3" xfId="10318" xr:uid="{BA647805-1539-4832-8B38-4A29AE0CD3CF}"/>
    <cellStyle name="AggOrange 4 4 2 3 2 4" xfId="13200" xr:uid="{DCA23194-91E8-4170-9BE3-B873980709EC}"/>
    <cellStyle name="AggOrange 4 4 2 3 3" xfId="4059" xr:uid="{E2788361-7AF9-4CC8-955C-C6ACD84104F5}"/>
    <cellStyle name="AggOrange 4 4 2 3 4" xfId="8854" xr:uid="{0EC62E42-ECD8-41E7-8D52-7B0292DCCBE7}"/>
    <cellStyle name="AggOrange 4 4 2 3 5" xfId="11776" xr:uid="{55289C1F-1C6D-4937-91ED-1299D4BD10C1}"/>
    <cellStyle name="AggOrange 4 4 2 4" xfId="2180" xr:uid="{18C9D033-D6F4-42DF-894F-4E0A15B0D3B3}"/>
    <cellStyle name="AggOrange 4 4 2 4 2" xfId="4373" xr:uid="{BBF2B119-F3FA-464B-85C2-A35D86928BFD}"/>
    <cellStyle name="AggOrange 4 4 2 4 3" xfId="10039" xr:uid="{09F22269-6F93-41A3-A3AD-EB9E566BD57F}"/>
    <cellStyle name="AggOrange 4 4 2 4 4" xfId="12961" xr:uid="{C66C126F-C2D5-46E0-BBA0-CD36D2AA048E}"/>
    <cellStyle name="AggOrange 4 4 2 5" xfId="4907" xr:uid="{2F911DF3-7ED0-401E-919D-6D49D37F786B}"/>
    <cellStyle name="AggOrange 4 4 2 6" xfId="5852" xr:uid="{0F12AA52-5119-49CE-B7EB-16106797C761}"/>
    <cellStyle name="AggOrange 4 4 2 7" xfId="8529" xr:uid="{B1FDC653-ED9E-414B-A710-98BE78CA26F9}"/>
    <cellStyle name="AggOrange 4 4 3" xfId="1322" xr:uid="{4134912D-22D8-4CA8-8E2C-B1A5A5009048}"/>
    <cellStyle name="AggOrange 4 4 3 2" xfId="2887" xr:uid="{B90733C7-C419-4BE4-89B9-74B39A599B60}"/>
    <cellStyle name="AggOrange 4 4 3 2 2" xfId="7581" xr:uid="{BF70BF52-211A-47EA-9A67-A55AF9136264}"/>
    <cellStyle name="AggOrange 4 4 3 2 3" xfId="10637" xr:uid="{2A579F54-B5E8-450A-99F9-20D4F9F6858C}"/>
    <cellStyle name="AggOrange 4 4 3 2 4" xfId="13519" xr:uid="{11375A1E-F3E9-4E2A-82C5-098811800A87}"/>
    <cellStyle name="AggOrange 4 4 3 3" xfId="4785" xr:uid="{EC0C0E81-87E6-421E-83DD-F160F233B08F}"/>
    <cellStyle name="AggOrange 4 4 3 4" xfId="9181" xr:uid="{8448DAF7-270A-4CAF-B1B9-AAC841C59B94}"/>
    <cellStyle name="AggOrange 4 4 3 5" xfId="12103" xr:uid="{C3503A8B-FCBB-471A-A5B8-54E4E4004E92}"/>
    <cellStyle name="AggOrange 4 4 4" xfId="27" xr:uid="{00A49E9A-7DD8-42E6-949F-8E110701D980}"/>
    <cellStyle name="AggOrange 4 4 4 2" xfId="2312" xr:uid="{CF713B6F-E74E-4AF0-BCA3-E2713CA6B2B5}"/>
    <cellStyle name="AggOrange 4 4 4 2 2" xfId="6240" xr:uid="{9893324D-2C61-4CE7-A020-B705D8A8817F}"/>
    <cellStyle name="AggOrange 4 4 4 2 3" xfId="10170" xr:uid="{90D12646-39D0-47CD-BDCA-E7F123F2A4A4}"/>
    <cellStyle name="AggOrange 4 4 4 2 4" xfId="13089" xr:uid="{89D4D1B7-DC59-43F9-8B48-D36F329F155C}"/>
    <cellStyle name="AggOrange 4 4 4 3" xfId="4888" xr:uid="{4F65BD20-C1AC-4B76-AFAE-3481F21DFCE6}"/>
    <cellStyle name="AggOrange 4 4 4 4" xfId="8244" xr:uid="{9F4691FA-6AE6-4811-80A4-ECDE6354EFA5}"/>
    <cellStyle name="AggOrange 4 4 4 5" xfId="11270" xr:uid="{B6E39CC6-5913-4501-8D26-D31F3ABFDF58}"/>
    <cellStyle name="AggOrange 4 4 5" xfId="1974" xr:uid="{18D8D643-F65E-4EAA-B260-BC01235F9622}"/>
    <cellStyle name="AggOrange 4 4 5 2" xfId="4787" xr:uid="{7308BEAF-96DD-47E7-849C-FCE7CC1DB8FD}"/>
    <cellStyle name="AggOrange 4 4 5 3" xfId="9833" xr:uid="{B3C2BC35-B4B8-4C15-B2BE-67B18091207E}"/>
    <cellStyle name="AggOrange 4 4 5 4" xfId="12755" xr:uid="{BD13C460-54F8-472D-8056-E822D1CE1841}"/>
    <cellStyle name="AggOrange 4 4 6" xfId="6152" xr:uid="{11091104-3E4B-45F9-BADD-71FBEED08A85}"/>
    <cellStyle name="AggOrange 4 4 7" xfId="4959" xr:uid="{E06FB259-A986-4BF7-ADB8-5164487E88FD}"/>
    <cellStyle name="AggOrange 4 4 8" xfId="5532" xr:uid="{988BE2A6-B27F-4376-B16F-9C9BB6BEB5D8}"/>
    <cellStyle name="AggOrange 4 5" xfId="1097" xr:uid="{ED366082-C08B-4BCE-AF4B-5ABC3FBD10DD}"/>
    <cellStyle name="AggOrange 4 5 2" xfId="2666" xr:uid="{31741A62-6CC1-4600-8B3C-BFF4A5F53C72}"/>
    <cellStyle name="AggOrange 4 5 2 2" xfId="4402" xr:uid="{5491E890-17D1-4247-B04E-28F1ECCD33EA}"/>
    <cellStyle name="AggOrange 4 5 2 3" xfId="10416" xr:uid="{90764F42-62BC-4474-8169-27F185AF20ED}"/>
    <cellStyle name="AggOrange 4 5 2 4" xfId="13298" xr:uid="{D65FC0A4-7BCD-4442-9021-0C983943B708}"/>
    <cellStyle name="AggOrange 4 5 3" xfId="5455" xr:uid="{62123B9E-9437-49E4-9400-A6B4620B0561}"/>
    <cellStyle name="AggOrange 4 5 4" xfId="8956" xr:uid="{033A5CFE-9980-4636-9352-D481FA860E7F}"/>
    <cellStyle name="AggOrange 4 5 5" xfId="11878" xr:uid="{76C029E2-93C8-489C-BD23-3FDB00618A33}"/>
    <cellStyle name="AggOrange 4 6" xfId="1716" xr:uid="{78E00EF4-8A67-4DD0-857B-AAA0EDB7802F}"/>
    <cellStyle name="AggOrange 4 6 2" xfId="3277" xr:uid="{56233BE8-9634-4135-B479-AECF0D9789F9}"/>
    <cellStyle name="AggOrange 4 6 2 2" xfId="7971" xr:uid="{7B96BB79-A876-4862-BB3F-12D6D5CF12E7}"/>
    <cellStyle name="AggOrange 4 6 2 3" xfId="11027" xr:uid="{E529B734-AF6A-4EEB-8188-8A85C9EB5933}"/>
    <cellStyle name="AggOrange 4 6 2 4" xfId="13909" xr:uid="{E29E24D0-160E-4B87-99D7-46CA7B3A7327}"/>
    <cellStyle name="AggOrange 4 6 3" xfId="5933" xr:uid="{69AC29E3-33F9-42CB-A664-7CC3AB0A8B77}"/>
    <cellStyle name="AggOrange 4 6 4" xfId="9575" xr:uid="{D694FD27-D490-47B5-8DAE-C065B304A346}"/>
    <cellStyle name="AggOrange 4 6 5" xfId="12497" xr:uid="{F4B4AB76-C8C5-43EE-AE7E-158345741E5D}"/>
    <cellStyle name="AggOrange 4 7" xfId="972" xr:uid="{14199417-14B9-4468-A2B6-46534700F656}"/>
    <cellStyle name="AggOrange 4 7 2" xfId="5491" xr:uid="{329BE2EE-7245-405A-A00C-142CE876A1B9}"/>
    <cellStyle name="AggOrange 4 7 3" xfId="8831" xr:uid="{24260968-0CD6-4DA8-9757-B50D2F728F33}"/>
    <cellStyle name="AggOrange 4 7 4" xfId="11753" xr:uid="{588D5329-42F1-4572-ADD0-64EF1A1859A8}"/>
    <cellStyle name="AggOrange 4 8" xfId="5310" xr:uid="{4366D387-414B-426E-B7B1-9AC285E5C1DE}"/>
    <cellStyle name="AggOrange 4 9" xfId="8232" xr:uid="{8C666A1E-369A-45F6-91FB-B20FED36CB55}"/>
    <cellStyle name="AggOrange 5" xfId="106" xr:uid="{7AB804F5-4C00-4921-A154-A124B44CD2E7}"/>
    <cellStyle name="AggOrange 5 2" xfId="2359" xr:uid="{11CDEBB5-2618-4426-8BE5-B753A11D2E21}"/>
    <cellStyle name="AggOrange 5 2 2" xfId="4595" xr:uid="{EAF6E5C2-FE33-471E-8824-030C2D7884BD}"/>
    <cellStyle name="AggOrange 5 2 3" xfId="10217" xr:uid="{BB53B567-E32E-4D95-8B29-EF627E47DA32}"/>
    <cellStyle name="AggOrange 5 2 4" xfId="13135" xr:uid="{DDD4DCA5-9876-40EE-A700-AE7205D573F5}"/>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2 2 2" xfId="7868" xr:uid="{DB3520D3-DB43-44E2-A268-9A386C175DF3}"/>
    <cellStyle name="AggOrange9 2 2 2 2 2 2 3" xfId="10924" xr:uid="{D210369F-5EE8-451A-90CE-AB334CAA4827}"/>
    <cellStyle name="AggOrange9 2 2 2 2 2 2 4" xfId="13806" xr:uid="{97B8FD00-7FEA-4FDF-A49B-FA4D4F693089}"/>
    <cellStyle name="AggOrange9 2 2 2 2 2 3" xfId="4876" xr:uid="{A9C3E085-C32F-4E1F-9308-F4A608008234}"/>
    <cellStyle name="AggOrange9 2 2 2 2 2 4" xfId="9468" xr:uid="{024698E4-FC50-4425-8CA7-D1F9F9B9B302}"/>
    <cellStyle name="AggOrange9 2 2 2 2 2 5" xfId="12390" xr:uid="{F5D948CA-C3F6-4969-B91E-B4DA8BD3FE47}"/>
    <cellStyle name="AggOrange9 2 2 2 2 3" xfId="991" xr:uid="{1119EAFB-572B-4E54-ADB7-6AC646326B23}"/>
    <cellStyle name="AggOrange9 2 2 2 2 3 2" xfId="2564" xr:uid="{7D2E6830-E228-4CEB-B185-BDA442687020}"/>
    <cellStyle name="AggOrange9 2 2 2 2 3 2 2" xfId="5219" xr:uid="{60198A1D-60A0-42A5-A69F-23B35C249648}"/>
    <cellStyle name="AggOrange9 2 2 2 2 3 2 3" xfId="10314" xr:uid="{C022803C-3245-414A-85B6-86328B5468A8}"/>
    <cellStyle name="AggOrange9 2 2 2 2 3 2 4" xfId="13196" xr:uid="{432A5EB8-47D8-4086-A0B7-AF6C6F2EDF4D}"/>
    <cellStyle name="AggOrange9 2 2 2 2 3 3" xfId="4497" xr:uid="{ABD71C63-5187-4297-9CB1-20A3444AC0D1}"/>
    <cellStyle name="AggOrange9 2 2 2 2 3 4" xfId="8850" xr:uid="{0E3432A5-B42B-4832-AF73-0409C7C12203}"/>
    <cellStyle name="AggOrange9 2 2 2 2 3 5" xfId="11772" xr:uid="{65DCF45A-25E9-4B50-AAAC-1D710E043995}"/>
    <cellStyle name="AggOrange9 2 2 2 2 4" xfId="2259" xr:uid="{6BA10206-4793-4EC0-87EC-4513CFCA5FF4}"/>
    <cellStyle name="AggOrange9 2 2 2 2 4 2" xfId="4094" xr:uid="{1BE40CA1-943B-4D47-B724-1A21C045E2AC}"/>
    <cellStyle name="AggOrange9 2 2 2 2 4 3" xfId="10118" xr:uid="{2E94DD4C-CA8F-4039-A330-6618DBF3629D}"/>
    <cellStyle name="AggOrange9 2 2 2 2 4 4" xfId="13040" xr:uid="{FFFBE584-79C3-4D1F-8A4C-D977BDD6150B}"/>
    <cellStyle name="AggOrange9 2 2 2 2 5" xfId="3849" xr:uid="{58421F8A-0E47-4B8B-9732-9386AADD4A43}"/>
    <cellStyle name="AggOrange9 2 2 2 2 6" xfId="8755" xr:uid="{D1225376-5A1F-4E17-8373-31E72692A244}"/>
    <cellStyle name="AggOrange9 2 2 2 2 7" xfId="11678" xr:uid="{BE5A23EE-0D86-472C-900E-ABF71A3A4831}"/>
    <cellStyle name="AggOrange9 2 2 2 3" xfId="1401" xr:uid="{9B44C414-0B05-4BEF-B923-27E9F4EB8086}"/>
    <cellStyle name="AggOrange9 2 2 2 3 2" xfId="2966" xr:uid="{D5F448AA-B49C-45D2-84EE-94B3CBD62821}"/>
    <cellStyle name="AggOrange9 2 2 2 3 2 2" xfId="7660" xr:uid="{991231A0-734A-44C6-BD19-B8AD7B2860C0}"/>
    <cellStyle name="AggOrange9 2 2 2 3 2 3" xfId="10716" xr:uid="{F00CD4A2-0BC2-45DE-AF45-1F157B651703}"/>
    <cellStyle name="AggOrange9 2 2 2 3 2 4" xfId="13598" xr:uid="{544191E9-252F-44B5-B83F-CC1FAAA1A7B0}"/>
    <cellStyle name="AggOrange9 2 2 2 3 3" xfId="6004" xr:uid="{4BAE6A38-37DF-413A-BBAB-DFB96B01C25B}"/>
    <cellStyle name="AggOrange9 2 2 2 3 4" xfId="9260" xr:uid="{8374AB0F-084F-4C13-9674-D25EE7A5BFD6}"/>
    <cellStyle name="AggOrange9 2 2 2 3 5" xfId="12182" xr:uid="{44AB5A5A-540F-44C9-8A49-C7A2CC9945FA}"/>
    <cellStyle name="AggOrange9 2 2 2 4" xfId="1741" xr:uid="{2C8B395E-89D7-424E-9B8F-22505E63F5E4}"/>
    <cellStyle name="AggOrange9 2 2 2 4 2" xfId="3300" xr:uid="{4F70C6E2-319B-4B35-9B7B-E48757D4F551}"/>
    <cellStyle name="AggOrange9 2 2 2 4 2 2" xfId="7994" xr:uid="{B3266384-A07A-46F3-9C9D-7FCBBD9DB25A}"/>
    <cellStyle name="AggOrange9 2 2 2 4 2 3" xfId="11050" xr:uid="{2449E71F-5760-4528-9973-3995DC49CE29}"/>
    <cellStyle name="AggOrange9 2 2 2 4 2 4" xfId="13932" xr:uid="{5587DF93-F1DB-4C4F-B32B-5DFDE03885CF}"/>
    <cellStyle name="AggOrange9 2 2 2 4 3" xfId="6178" xr:uid="{495AD139-8A90-4B1C-8C5B-7B86D39620D5}"/>
    <cellStyle name="AggOrange9 2 2 2 4 4" xfId="9600" xr:uid="{7E254B9E-89D6-49EC-876B-9263D454AE28}"/>
    <cellStyle name="AggOrange9 2 2 2 4 5" xfId="12522" xr:uid="{4167A657-5705-42E6-A9A6-7ED9D7C63D64}"/>
    <cellStyle name="AggOrange9 2 2 2 5" xfId="2053" xr:uid="{C3A53CFF-2362-4D0D-8DC5-C762B326AF1D}"/>
    <cellStyle name="AggOrange9 2 2 2 5 2" xfId="3771" xr:uid="{EDDE752D-C066-447A-A6AE-1FD6E7CCE4C5}"/>
    <cellStyle name="AggOrange9 2 2 2 5 3" xfId="9912" xr:uid="{684ECFE9-1AF7-4560-8C6B-A8796E560708}"/>
    <cellStyle name="AggOrange9 2 2 2 5 4" xfId="12834" xr:uid="{B8EB1CA6-F602-4E05-BA86-FA6CF8B827A5}"/>
    <cellStyle name="AggOrange9 2 2 2 6" xfId="4164" xr:uid="{50A88145-6A30-45A5-8D98-104749F039F5}"/>
    <cellStyle name="AggOrange9 2 2 2 7" xfId="6320" xr:uid="{879036A3-EB0F-46E3-B4ED-55FFC2CCC0A4}"/>
    <cellStyle name="AggOrange9 2 2 2 8" xfId="8270" xr:uid="{A0446C84-9D3E-4AB5-B5E4-B95C6CFEF31B}"/>
    <cellStyle name="AggOrange9 2 2 3" xfId="752" xr:uid="{BE465248-FEFA-4D38-BF2A-6936F04F7A0D}"/>
    <cellStyle name="AggOrange9 2 2 3 2" xfId="1465" xr:uid="{2D4674CA-F2FE-418D-A5BE-C57C77EAAC4C}"/>
    <cellStyle name="AggOrange9 2 2 3 2 2" xfId="3030" xr:uid="{0B3D8F44-9F4E-4F54-A28D-3853904D4B61}"/>
    <cellStyle name="AggOrange9 2 2 3 2 2 2" xfId="7724" xr:uid="{B119C571-8EFC-4CB4-BF6E-6631B0F3C9CF}"/>
    <cellStyle name="AggOrange9 2 2 3 2 2 3" xfId="10780" xr:uid="{D79537CF-3EFF-45DF-9CFD-E3EE8B00F2B5}"/>
    <cellStyle name="AggOrange9 2 2 3 2 2 4" xfId="13662" xr:uid="{3519BB21-FC8A-46A2-B7CE-F75EA73DD613}"/>
    <cellStyle name="AggOrange9 2 2 3 2 3" xfId="4507" xr:uid="{ABE966EB-FE35-4613-947F-A8B13EFDC42C}"/>
    <cellStyle name="AggOrange9 2 2 3 2 4" xfId="9324" xr:uid="{5E461EED-DA1C-4DEA-95AD-467F469E6302}"/>
    <cellStyle name="AggOrange9 2 2 3 2 5" xfId="12246" xr:uid="{BF15E92C-8D92-4EB2-946B-49DF04710518}"/>
    <cellStyle name="AggOrange9 2 2 3 3" xfId="1137" xr:uid="{2BC866D9-B945-4ECE-8A28-E57F2031E86E}"/>
    <cellStyle name="AggOrange9 2 2 3 3 2" xfId="2706" xr:uid="{0B4D7A34-9DF6-49FB-B56D-8861872696FB}"/>
    <cellStyle name="AggOrange9 2 2 3 3 2 2" xfId="3852" xr:uid="{43B5E0DA-3E60-4217-8E65-A1E361D04F4B}"/>
    <cellStyle name="AggOrange9 2 2 3 3 2 3" xfId="10456" xr:uid="{01F6B49B-6C54-48F6-B627-5C7526DECC4E}"/>
    <cellStyle name="AggOrange9 2 2 3 3 2 4" xfId="13338" xr:uid="{525152FF-32C3-4FFB-9A5B-167B9B35F422}"/>
    <cellStyle name="AggOrange9 2 2 3 3 3" xfId="4782" xr:uid="{AEB0ABC5-174B-465C-915A-CE649F9CDA8B}"/>
    <cellStyle name="AggOrange9 2 2 3 3 4" xfId="8996" xr:uid="{71EF365C-D85A-492F-A7AC-712D75382521}"/>
    <cellStyle name="AggOrange9 2 2 3 3 5" xfId="11918" xr:uid="{747C9F43-B94A-44BF-A8BB-7994E807BF6F}"/>
    <cellStyle name="AggOrange9 2 2 3 4" xfId="2115" xr:uid="{8B3CC37E-1691-41B3-A4D4-EA0BD25186D6}"/>
    <cellStyle name="AggOrange9 2 2 3 4 2" xfId="6723" xr:uid="{4EEF6B5D-D36F-47AB-939A-BD79AA9245E0}"/>
    <cellStyle name="AggOrange9 2 2 3 4 3" xfId="9974" xr:uid="{16DDADAC-BF13-409D-95FF-EF55C50D0CB5}"/>
    <cellStyle name="AggOrange9 2 2 3 4 4" xfId="12896" xr:uid="{FD531E9A-40D0-43F6-A58D-E11AA367C53B}"/>
    <cellStyle name="AggOrange9 2 2 3 5" xfId="3924" xr:uid="{F2C7E011-FC35-4B3B-BD5A-46D0397A4B92}"/>
    <cellStyle name="AggOrange9 2 2 3 6" xfId="4768" xr:uid="{6B2A3529-0149-4983-9379-AC2799EAB6F6}"/>
    <cellStyle name="AggOrange9 2 2 3 7" xfId="8587" xr:uid="{E7469CF7-DD09-4BF5-A650-4AF98BD1FCF6}"/>
    <cellStyle name="AggOrange9 2 3" xfId="303" xr:uid="{4689AAE8-59DD-4EE9-ABD1-46A3D9476BB8}"/>
    <cellStyle name="AggOrange9 2 3 10" xfId="11286" xr:uid="{0806A87D-23CD-4249-BAC1-B6AD40CE0D1F}"/>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2 2 2" xfId="7829" xr:uid="{2C292D8E-7018-43F4-A5EA-535A22C30791}"/>
    <cellStyle name="AggOrange9 2 3 2 2 2 2 3" xfId="10885" xr:uid="{984DE0C9-F77A-4AC7-BB13-D1FFDC6D2023}"/>
    <cellStyle name="AggOrange9 2 3 2 2 2 2 4" xfId="13767" xr:uid="{AC2EEE1C-429D-4C3F-8704-C2E33DD1AC0D}"/>
    <cellStyle name="AggOrange9 2 3 2 2 2 3" xfId="5319" xr:uid="{D351504B-CA09-47EC-9CB1-C1A0ECC2C545}"/>
    <cellStyle name="AggOrange9 2 3 2 2 2 4" xfId="9429" xr:uid="{6CD5DF0D-4B6C-4602-A035-B9DC41B485FA}"/>
    <cellStyle name="AggOrange9 2 3 2 2 2 5" xfId="12351" xr:uid="{E18DD974-D2BC-411E-8117-6B68B9E9334E}"/>
    <cellStyle name="AggOrange9 2 3 2 2 3" xfId="992" xr:uid="{78CCF6F7-B57D-4E2A-9981-553C50E28B6F}"/>
    <cellStyle name="AggOrange9 2 3 2 2 3 2" xfId="2565" xr:uid="{068A2759-76CD-4609-8932-E45ECE293F75}"/>
    <cellStyle name="AggOrange9 2 3 2 2 3 2 2" xfId="6395" xr:uid="{D42BBAC3-4B18-4F1B-999E-65157CE69F83}"/>
    <cellStyle name="AggOrange9 2 3 2 2 3 2 3" xfId="10315" xr:uid="{8963AE98-85F4-437E-BE40-D45250447D10}"/>
    <cellStyle name="AggOrange9 2 3 2 2 3 2 4" xfId="13197" xr:uid="{31BEC740-8622-49E8-81FE-D9A4C8A85ADF}"/>
    <cellStyle name="AggOrange9 2 3 2 2 3 3" xfId="6485" xr:uid="{D6BB155A-FB41-4121-B9B1-1D3024A23220}"/>
    <cellStyle name="AggOrange9 2 3 2 2 3 4" xfId="8851" xr:uid="{E7071570-1A9D-4E20-B6D0-728CD4659241}"/>
    <cellStyle name="AggOrange9 2 3 2 2 3 5" xfId="11773" xr:uid="{586F34B0-9B01-4B15-8F57-D8E213EA31E2}"/>
    <cellStyle name="AggOrange9 2 3 2 2 4" xfId="2220" xr:uid="{ADDC0D46-836E-4DCB-9041-A7FC2A3FBFA2}"/>
    <cellStyle name="AggOrange9 2 3 2 2 4 2" xfId="4446" xr:uid="{F6E81291-6386-495A-94A2-A2DA839B4CF0}"/>
    <cellStyle name="AggOrange9 2 3 2 2 4 3" xfId="10079" xr:uid="{24B7BB2B-61F4-4814-BF28-0CFA6CEE9DC8}"/>
    <cellStyle name="AggOrange9 2 3 2 2 4 4" xfId="13001" xr:uid="{9CBCBC63-A7B2-4792-A12A-CA6A3F25D3BE}"/>
    <cellStyle name="AggOrange9 2 3 2 2 5" xfId="6469" xr:uid="{AB5848EF-8605-4156-871C-329011A87357}"/>
    <cellStyle name="AggOrange9 2 3 2 2 6" xfId="4764" xr:uid="{0FA1F9A9-CF21-4CCA-AA1C-02D85FD159A7}"/>
    <cellStyle name="AggOrange9 2 3 2 2 7" xfId="8553" xr:uid="{8B49D625-F301-42A2-A645-0D0287D1064B}"/>
    <cellStyle name="AggOrange9 2 3 2 3" xfId="1362" xr:uid="{E7EDB4E0-A672-4E10-8C13-A24A06E7240E}"/>
    <cellStyle name="AggOrange9 2 3 2 3 2" xfId="2927" xr:uid="{B5566C53-FEC4-4C10-8A4A-8E33C2BD534B}"/>
    <cellStyle name="AggOrange9 2 3 2 3 2 2" xfId="7621" xr:uid="{08D61891-E5FB-4FA2-A1A1-82B214DE4879}"/>
    <cellStyle name="AggOrange9 2 3 2 3 2 3" xfId="10677" xr:uid="{51BCB2AF-5912-4EED-9AD5-83A54A77C998}"/>
    <cellStyle name="AggOrange9 2 3 2 3 2 4" xfId="13559" xr:uid="{068BD99F-1562-4A55-B7D1-E629286A3B51}"/>
    <cellStyle name="AggOrange9 2 3 2 3 3" xfId="4269" xr:uid="{8A29D41C-2090-4771-B0F2-E3DB86942836}"/>
    <cellStyle name="AggOrange9 2 3 2 3 4" xfId="9221" xr:uid="{61D9258E-DA2F-405C-9E87-15C0B6670898}"/>
    <cellStyle name="AggOrange9 2 3 2 3 5" xfId="12143" xr:uid="{CB4A1E90-B90D-42C9-B119-D78C5F27B5D7}"/>
    <cellStyle name="AggOrange9 2 3 2 4" xfId="1019" xr:uid="{90127F11-EE27-40FC-B68F-98CF2066BE71}"/>
    <cellStyle name="AggOrange9 2 3 2 4 2" xfId="2591" xr:uid="{2258D8AC-4800-4F31-8AC4-80A5A77C34A1}"/>
    <cellStyle name="AggOrange9 2 3 2 4 2 2" xfId="4899" xr:uid="{1C00EDF1-928C-444D-8DC3-8F8B5F8D16B7}"/>
    <cellStyle name="AggOrange9 2 3 2 4 2 3" xfId="10341" xr:uid="{DF98AE00-63D2-4B12-82C1-80B3A7129330}"/>
    <cellStyle name="AggOrange9 2 3 2 4 2 4" xfId="13223" xr:uid="{DA5B3C1C-ADAB-4B44-A3E9-2C0B52928AE4}"/>
    <cellStyle name="AggOrange9 2 3 2 4 3" xfId="3897" xr:uid="{0832D1F8-86EB-46E7-8DBE-CC72B7A96FD4}"/>
    <cellStyle name="AggOrange9 2 3 2 4 4" xfId="8878" xr:uid="{BB9B4F88-9501-461B-91B0-8F6CC85F6C02}"/>
    <cellStyle name="AggOrange9 2 3 2 4 5" xfId="11800" xr:uid="{A6632124-C73C-4C6D-9864-5E34E32FF679}"/>
    <cellStyle name="AggOrange9 2 3 2 5" xfId="2014" xr:uid="{22525BA9-B825-4C8C-B499-DBD957719466}"/>
    <cellStyle name="AggOrange9 2 3 2 5 2" xfId="6081" xr:uid="{4FE0917B-B319-47FF-8BEB-DB7395E3E5B1}"/>
    <cellStyle name="AggOrange9 2 3 2 5 3" xfId="9873" xr:uid="{855D0BE7-27C8-4330-9BCE-8886C47AC00F}"/>
    <cellStyle name="AggOrange9 2 3 2 5 4" xfId="12795" xr:uid="{385B62CA-78BA-4C17-89DF-13D7FF64C510}"/>
    <cellStyle name="AggOrange9 2 3 2 6" xfId="6825" xr:uid="{8EE39AA5-D6B1-4568-BC38-C2A9C6A282CC}"/>
    <cellStyle name="AggOrange9 2 3 2 7" xfId="6783" xr:uid="{2313D268-0200-4FFD-A6FF-BC31CB62A484}"/>
    <cellStyle name="AggOrange9 2 3 2 8" xfId="8269" xr:uid="{DE1346C2-8643-4112-8DA1-33D92BC1E481}"/>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2 2 2" xfId="7875" xr:uid="{30F9A40A-4079-4354-83CE-A54E47D7E076}"/>
    <cellStyle name="AggOrange9 2 3 3 2 2 2 3" xfId="10931" xr:uid="{7E70CE51-47AD-42B8-B00E-737BEBE4039B}"/>
    <cellStyle name="AggOrange9 2 3 3 2 2 2 4" xfId="13813" xr:uid="{40606936-6755-4496-8879-A3BE5C92AA7A}"/>
    <cellStyle name="AggOrange9 2 3 3 2 2 3" xfId="5570" xr:uid="{223B4A74-7F84-4BF0-910D-E945CE445E05}"/>
    <cellStyle name="AggOrange9 2 3 3 2 2 4" xfId="9475" xr:uid="{C348DB17-936A-447C-AE02-917B2B3CFE3A}"/>
    <cellStyle name="AggOrange9 2 3 3 2 2 5" xfId="12397" xr:uid="{CA3CB0D8-5275-4F98-9E4A-D6CCD240DF55}"/>
    <cellStyle name="AggOrange9 2 3 3 2 3" xfId="1799" xr:uid="{F87352DA-5160-491C-8B40-E11BDE1B9E08}"/>
    <cellStyle name="AggOrange9 2 3 3 2 3 2" xfId="3352" xr:uid="{EA85B458-29DF-4590-9ECC-72F28572C257}"/>
    <cellStyle name="AggOrange9 2 3 3 2 3 2 2" xfId="8046" xr:uid="{8B690BE3-BC0B-4476-A9D2-8B2E7C757B47}"/>
    <cellStyle name="AggOrange9 2 3 3 2 3 2 3" xfId="11102" xr:uid="{738285FA-A1A7-44F6-9ECC-AD96884330F8}"/>
    <cellStyle name="AggOrange9 2 3 3 2 3 2 4" xfId="13984" xr:uid="{35F2AEDD-A17F-4064-B098-118ED136BFF0}"/>
    <cellStyle name="AggOrange9 2 3 3 2 3 3" xfId="5074" xr:uid="{3A8F16F8-5D08-4526-A060-66EBE762D5DA}"/>
    <cellStyle name="AggOrange9 2 3 3 2 3 4" xfId="9658" xr:uid="{32617403-7D7B-4943-9BC8-92BEC7B47F2D}"/>
    <cellStyle name="AggOrange9 2 3 3 2 3 5" xfId="12580" xr:uid="{0B769D53-C59B-4D0C-BCD3-47D8E8379C8B}"/>
    <cellStyle name="AggOrange9 2 3 3 2 4" xfId="2266" xr:uid="{22B50807-B44C-42F5-9378-50D5F29B4224}"/>
    <cellStyle name="AggOrange9 2 3 3 2 4 2" xfId="6609" xr:uid="{99D9C4CE-DFCD-4DB1-9977-3652BCAA4348}"/>
    <cellStyle name="AggOrange9 2 3 3 2 4 3" xfId="10125" xr:uid="{30E70A82-A353-40B4-A959-D73BF0E6C317}"/>
    <cellStyle name="AggOrange9 2 3 3 2 4 4" xfId="13047" xr:uid="{0B38F51F-EA56-49B1-9CC7-81D7F37BF6D7}"/>
    <cellStyle name="AggOrange9 2 3 3 2 5" xfId="4866" xr:uid="{9F40C626-7403-489A-AE56-768E97E6A9E8}"/>
    <cellStyle name="AggOrange9 2 3 3 2 6" xfId="8762" xr:uid="{1256D7F5-ECA6-4EC6-832E-CAF715642635}"/>
    <cellStyle name="AggOrange9 2 3 3 2 7" xfId="11685" xr:uid="{460A9376-6CC5-4BE7-A875-E79D345A3034}"/>
    <cellStyle name="AggOrange9 2 3 3 3" xfId="1408" xr:uid="{345DB3F7-E723-476E-9EFF-375F79422DF2}"/>
    <cellStyle name="AggOrange9 2 3 3 3 2" xfId="2973" xr:uid="{1207AF8E-2565-4878-87FF-221AE7573263}"/>
    <cellStyle name="AggOrange9 2 3 3 3 2 2" xfId="7667" xr:uid="{9C289F34-BEA0-4A63-AF86-9F04F8D65891}"/>
    <cellStyle name="AggOrange9 2 3 3 3 2 3" xfId="10723" xr:uid="{77DF0887-1E41-4A6B-A112-5A934F49CEB6}"/>
    <cellStyle name="AggOrange9 2 3 3 3 2 4" xfId="13605" xr:uid="{335EBEA7-787C-4B00-AF52-6BFC41A51A90}"/>
    <cellStyle name="AggOrange9 2 3 3 3 3" xfId="6451" xr:uid="{C4F9F45B-C01A-43E6-9761-11B1653FC5B7}"/>
    <cellStyle name="AggOrange9 2 3 3 3 4" xfId="9267" xr:uid="{8759F0FE-2E67-43D3-9F58-4AA917B5448C}"/>
    <cellStyle name="AggOrange9 2 3 3 3 5" xfId="12189" xr:uid="{274C82E2-AA4D-43A9-9179-403AA372B8D5}"/>
    <cellStyle name="AggOrange9 2 3 3 4" xfId="1802" xr:uid="{C7184450-BEC2-4B8E-A42A-3E374C9A35C8}"/>
    <cellStyle name="AggOrange9 2 3 3 4 2" xfId="3355" xr:uid="{7DBDA32E-E8F1-4152-82EA-90AEB7C262DB}"/>
    <cellStyle name="AggOrange9 2 3 3 4 2 2" xfId="8049" xr:uid="{8C1A462C-F019-4DBB-BFF6-1B66A1A0F094}"/>
    <cellStyle name="AggOrange9 2 3 3 4 2 3" xfId="11105" xr:uid="{517BA22B-91FF-452D-AAE0-97A2347DD2AD}"/>
    <cellStyle name="AggOrange9 2 3 3 4 2 4" xfId="13987" xr:uid="{5CAA4964-AC08-4029-92D1-1DFE4151A172}"/>
    <cellStyle name="AggOrange9 2 3 3 4 3" xfId="5690" xr:uid="{9A049D2D-6BDF-4F39-A315-55D337C9B52D}"/>
    <cellStyle name="AggOrange9 2 3 3 4 4" xfId="9661" xr:uid="{DE69D97D-9420-4792-88DB-5C4E5ED8DBEA}"/>
    <cellStyle name="AggOrange9 2 3 3 4 5" xfId="12583" xr:uid="{6828004B-DC50-4F6D-A6BD-55983C5A02AC}"/>
    <cellStyle name="AggOrange9 2 3 3 5" xfId="2060" xr:uid="{0B881069-2144-458C-A86D-6E531C2927C2}"/>
    <cellStyle name="AggOrange9 2 3 3 5 2" xfId="4190" xr:uid="{10F3D45A-7A85-439C-B95F-15E0836A2F47}"/>
    <cellStyle name="AggOrange9 2 3 3 5 3" xfId="9919" xr:uid="{5D593634-4FB8-4393-A09D-D846AEACC5FC}"/>
    <cellStyle name="AggOrange9 2 3 3 5 4" xfId="12841" xr:uid="{30B3A8CC-57DA-438C-A197-C81A7CEB16D5}"/>
    <cellStyle name="AggOrange9 2 3 3 6" xfId="5978" xr:uid="{F0FD00EE-FC0D-4159-9424-27A90D4E901F}"/>
    <cellStyle name="AggOrange9 2 3 3 7" xfId="3687" xr:uid="{AF3F78EC-B3BB-4E33-A436-F0E221D98093}"/>
    <cellStyle name="AggOrange9 2 3 3 8" xfId="5244" xr:uid="{B92ADD69-A8CE-44E9-9F27-134C4F0C9B3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2 2 2" xfId="7889" xr:uid="{0FD48421-9809-4F21-885F-A8591BDFE766}"/>
    <cellStyle name="AggOrange9 2 3 4 2 2 2 3" xfId="10945" xr:uid="{99D8CC43-9874-420F-B91D-FBD35ECED357}"/>
    <cellStyle name="AggOrange9 2 3 4 2 2 2 4" xfId="13827" xr:uid="{D5F2A1F1-60BB-413D-B44A-C259E465C8B4}"/>
    <cellStyle name="AggOrange9 2 3 4 2 2 3" xfId="5098" xr:uid="{D72207F5-B9C6-4B8D-B6A2-A8388625277E}"/>
    <cellStyle name="AggOrange9 2 3 4 2 2 4" xfId="9489" xr:uid="{7C267938-D9EC-4BF7-AF76-CA33021DD36E}"/>
    <cellStyle name="AggOrange9 2 3 4 2 2 5" xfId="12411" xr:uid="{22717881-0C6A-427B-8D50-911C8D993239}"/>
    <cellStyle name="AggOrange9 2 3 4 2 3" xfId="1902" xr:uid="{FF6D7CAF-3B12-4F0E-9128-A68B994DEFD2}"/>
    <cellStyle name="AggOrange9 2 3 4 2 3 2" xfId="3445" xr:uid="{34E273FC-272D-447F-8601-40634BFBDC70}"/>
    <cellStyle name="AggOrange9 2 3 4 2 3 2 2" xfId="8139" xr:uid="{876D1D26-FE18-4A4D-AD7A-ED0A5326D567}"/>
    <cellStyle name="AggOrange9 2 3 4 2 3 2 3" xfId="11195" xr:uid="{A0C14845-2057-4648-BD33-14246C495929}"/>
    <cellStyle name="AggOrange9 2 3 4 2 3 2 4" xfId="14077" xr:uid="{8641D7D1-A116-4243-AE0A-F1C895BEF936}"/>
    <cellStyle name="AggOrange9 2 3 4 2 3 3" xfId="6682" xr:uid="{592A32C5-826D-4F3B-A8FC-DA1C33FCCD1F}"/>
    <cellStyle name="AggOrange9 2 3 4 2 3 4" xfId="9761" xr:uid="{AD4E092F-1D16-40F3-8CA7-4781ADAABBAF}"/>
    <cellStyle name="AggOrange9 2 3 4 2 3 5" xfId="12683" xr:uid="{8C7A1244-F4B5-4D99-885A-E5EA6201B535}"/>
    <cellStyle name="AggOrange9 2 3 4 2 4" xfId="2280" xr:uid="{F7D59422-37A3-4867-B2B0-A2A83A124EAF}"/>
    <cellStyle name="AggOrange9 2 3 4 2 4 2" xfId="6758" xr:uid="{BF4A6953-C3C2-48EF-9E5D-66A039D4A0E7}"/>
    <cellStyle name="AggOrange9 2 3 4 2 4 3" xfId="10139" xr:uid="{49252B53-8648-40BC-A8B3-80C13D1BDBA0}"/>
    <cellStyle name="AggOrange9 2 3 4 2 4 4" xfId="13061" xr:uid="{3C358CA8-9E54-4497-AD82-CB351DE3BF38}"/>
    <cellStyle name="AggOrange9 2 3 4 2 5" xfId="5565" xr:uid="{281030D0-3312-4DF0-AE72-B9C4E02E0EC8}"/>
    <cellStyle name="AggOrange9 2 3 4 2 6" xfId="8776" xr:uid="{10177F86-F5F4-452C-85C2-994BCBB8DBA8}"/>
    <cellStyle name="AggOrange9 2 3 4 2 7" xfId="11699" xr:uid="{E1A7DEF0-7971-4AD0-8263-942E90D0F71B}"/>
    <cellStyle name="AggOrange9 2 3 4 3" xfId="1422" xr:uid="{DECB4C3E-1D1C-4690-8C1C-D0819CEEB5C8}"/>
    <cellStyle name="AggOrange9 2 3 4 3 2" xfId="2987" xr:uid="{57EF98AC-A16A-4147-AAF8-5679EAAE6FE8}"/>
    <cellStyle name="AggOrange9 2 3 4 3 2 2" xfId="7681" xr:uid="{5A5ABA0A-EEEB-427E-BC74-94F7ED248064}"/>
    <cellStyle name="AggOrange9 2 3 4 3 2 3" xfId="10737" xr:uid="{3C53A946-582E-4658-8DEB-757582BD30D7}"/>
    <cellStyle name="AggOrange9 2 3 4 3 2 4" xfId="13619" xr:uid="{7983C94D-0F9F-48AA-9120-3B70FC9340DA}"/>
    <cellStyle name="AggOrange9 2 3 4 3 3" xfId="4365" xr:uid="{1405A8DB-40E2-4357-B6F2-3EA990F54958}"/>
    <cellStyle name="AggOrange9 2 3 4 3 4" xfId="9281" xr:uid="{3FD95667-AF8E-4E9A-902F-2DA8B194B349}"/>
    <cellStyle name="AggOrange9 2 3 4 3 5" xfId="12203" xr:uid="{DFCF7241-DAAB-4F04-8162-93418CC67541}"/>
    <cellStyle name="AggOrange9 2 3 4 4" xfId="1811" xr:uid="{47806421-6EAC-47BF-86E8-25CEBD34990C}"/>
    <cellStyle name="AggOrange9 2 3 4 4 2" xfId="3362" xr:uid="{EE6BA09D-C646-4D9F-98EA-DFC267C7592A}"/>
    <cellStyle name="AggOrange9 2 3 4 4 2 2" xfId="8056" xr:uid="{4DEFE99C-4800-45C4-90D8-A7D3D034FA64}"/>
    <cellStyle name="AggOrange9 2 3 4 4 2 3" xfId="11112" xr:uid="{809762AD-2291-4F92-8CC7-4D60A946FC8F}"/>
    <cellStyle name="AggOrange9 2 3 4 4 2 4" xfId="13994" xr:uid="{B854B4B7-DF9D-4F6A-B2DA-99415086C41E}"/>
    <cellStyle name="AggOrange9 2 3 4 4 3" xfId="5144" xr:uid="{8ED57C19-D4B2-4475-AD6C-4496114F6210}"/>
    <cellStyle name="AggOrange9 2 3 4 4 4" xfId="9670" xr:uid="{56F4EE4D-190B-42B0-9189-34E7724D3F08}"/>
    <cellStyle name="AggOrange9 2 3 4 4 5" xfId="12592" xr:uid="{0ECDCC1A-A0C5-48CB-98D3-2E8937E22E1B}"/>
    <cellStyle name="AggOrange9 2 3 4 5" xfId="2074" xr:uid="{B3D16786-59EF-41AB-8304-AAC9A31E7CCF}"/>
    <cellStyle name="AggOrange9 2 3 4 5 2" xfId="6782" xr:uid="{152F18F5-8C04-4123-AAAD-867331FFF45A}"/>
    <cellStyle name="AggOrange9 2 3 4 5 3" xfId="9933" xr:uid="{39B71CCF-75E0-4D4F-B292-41F24F9A1F34}"/>
    <cellStyle name="AggOrange9 2 3 4 5 4" xfId="12855" xr:uid="{F477D03B-2A0D-4193-993E-75848C8683D4}"/>
    <cellStyle name="AggOrange9 2 3 4 6" xfId="6565" xr:uid="{841CB244-218C-4028-9703-C6AE33DEF6E8}"/>
    <cellStyle name="AggOrange9 2 3 4 7" xfId="6283" xr:uid="{E0EECAD8-2BD2-4440-8540-6667DFB85580}"/>
    <cellStyle name="AggOrange9 2 3 4 8" xfId="4230" xr:uid="{EAF3F53F-7791-4965-B880-0CF193BFAD4C}"/>
    <cellStyle name="AggOrange9 2 3 5" xfId="1100" xr:uid="{B3EF9F79-185B-4DC0-8A34-1CFD771BA5CF}"/>
    <cellStyle name="AggOrange9 2 3 5 2" xfId="2669" xr:uid="{E93A762A-4FD0-4C3D-8297-BC6A3181AE45}"/>
    <cellStyle name="AggOrange9 2 3 5 2 2" xfId="4200" xr:uid="{7B462D34-AE02-4C11-8F8F-886C75184B97}"/>
    <cellStyle name="AggOrange9 2 3 5 2 3" xfId="10419" xr:uid="{1F3901AE-2D28-4865-AA2E-277196200F2D}"/>
    <cellStyle name="AggOrange9 2 3 5 2 4" xfId="13301" xr:uid="{6A2B01A2-EA24-467F-9655-3B0872E8D604}"/>
    <cellStyle name="AggOrange9 2 3 5 3" xfId="6350" xr:uid="{FE87B465-88BE-4F6B-8406-1E7C6DA652BB}"/>
    <cellStyle name="AggOrange9 2 3 5 4" xfId="8959" xr:uid="{D2BFB97C-A53C-412B-BF67-29B7D057290D}"/>
    <cellStyle name="AggOrange9 2 3 5 5" xfId="11881" xr:uid="{28369367-7C09-4FFC-B46F-7DE3928269A5}"/>
    <cellStyle name="AggOrange9 2 3 6" xfId="1849" xr:uid="{22D8F865-23A2-429C-B3A5-C45C8A337D26}"/>
    <cellStyle name="AggOrange9 2 3 6 2" xfId="3395" xr:uid="{35DFB90D-4BA6-480D-81A8-1EB13F2832D8}"/>
    <cellStyle name="AggOrange9 2 3 6 2 2" xfId="8089" xr:uid="{F413C117-7E30-4A91-9CD8-60C598DACE47}"/>
    <cellStyle name="AggOrange9 2 3 6 2 3" xfId="11145" xr:uid="{E64EA486-336D-4347-97FE-8AFD735AB8E1}"/>
    <cellStyle name="AggOrange9 2 3 6 2 4" xfId="14027" xr:uid="{9EA149C9-036A-44A6-BC78-7266125C0E10}"/>
    <cellStyle name="AggOrange9 2 3 6 3" xfId="6546" xr:uid="{E12876ED-1AB8-4D37-9473-65A12764E57E}"/>
    <cellStyle name="AggOrange9 2 3 6 4" xfId="9708" xr:uid="{5A08AEE1-3069-42CD-9551-EEFC944CC5D4}"/>
    <cellStyle name="AggOrange9 2 3 6 5" xfId="12630" xr:uid="{971E5A1B-B219-4D3F-BD13-6FAA43D574BC}"/>
    <cellStyle name="AggOrange9 2 3 7" xfId="1848" xr:uid="{9F8AFF62-3178-44CF-AB7D-33A687E6D213}"/>
    <cellStyle name="AggOrange9 2 3 7 2" xfId="5154" xr:uid="{F133383F-E2E4-4772-B25C-047CCA648752}"/>
    <cellStyle name="AggOrange9 2 3 7 3" xfId="9707" xr:uid="{76CBBC58-C1D5-41F0-AF50-534C23754B18}"/>
    <cellStyle name="AggOrange9 2 3 7 4" xfId="12629" xr:uid="{98A57C08-71D3-48D1-B702-0A66E994D3A8}"/>
    <cellStyle name="AggOrange9 2 3 8" xfId="5610" xr:uid="{C528AB86-91A9-4081-B3E1-449D505383E2}"/>
    <cellStyle name="AggOrange9 2 3 9" xfId="8278" xr:uid="{17D16EFC-A8A4-41BB-9582-7290298F4940}"/>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2 2 2" xfId="7820" xr:uid="{FD31F74F-FB19-4A23-B545-37E8070E32FD}"/>
    <cellStyle name="AggOrange9 3 2 2 2 2 3" xfId="10876" xr:uid="{225F54F6-4087-4E37-BE10-B3E6C3A15CB0}"/>
    <cellStyle name="AggOrange9 3 2 2 2 2 4" xfId="13758" xr:uid="{2067C9C1-02B3-4942-AE61-105A495D9BAA}"/>
    <cellStyle name="AggOrange9 3 2 2 2 3" xfId="4884" xr:uid="{A7DD5B9C-C85E-4469-B18E-9DDFA892390B}"/>
    <cellStyle name="AggOrange9 3 2 2 2 4" xfId="9420" xr:uid="{834C94FE-8DBB-42C1-8E68-E78EAEF76E00}"/>
    <cellStyle name="AggOrange9 3 2 2 2 5" xfId="12342" xr:uid="{BD8AB6B1-0557-4AF3-9EA4-1F9211DA2CD5}"/>
    <cellStyle name="AggOrange9 3 2 2 3" xfId="1663" xr:uid="{F3DB7194-2E28-42A5-87C1-EDAF6B358C9F}"/>
    <cellStyle name="AggOrange9 3 2 2 3 2" xfId="3228" xr:uid="{518B293D-C023-4C1C-A58F-A38CE797D184}"/>
    <cellStyle name="AggOrange9 3 2 2 3 2 2" xfId="7922" xr:uid="{0FEA5FDF-E6FF-47F7-A0BC-108FAB4FB3D9}"/>
    <cellStyle name="AggOrange9 3 2 2 3 2 3" xfId="10978" xr:uid="{6F497BBB-51C8-4594-9C38-F605FBD7AE51}"/>
    <cellStyle name="AggOrange9 3 2 2 3 2 4" xfId="13860" xr:uid="{35B18800-0E0B-4AAA-96AF-20D489459176}"/>
    <cellStyle name="AggOrange9 3 2 2 3 3" xfId="5336" xr:uid="{F31B1400-4E2C-4378-A9F9-4A78F406ADB0}"/>
    <cellStyle name="AggOrange9 3 2 2 3 4" xfId="9522" xr:uid="{513C4F10-0A64-4664-883E-A52B8FDCF288}"/>
    <cellStyle name="AggOrange9 3 2 2 3 5" xfId="12444" xr:uid="{D298ECDF-AFD4-41FB-8DD3-73AF2DE985D1}"/>
    <cellStyle name="AggOrange9 3 2 2 4" xfId="2211" xr:uid="{77C8E6C8-1CF0-4BFD-9D17-2E469A75BA4C}"/>
    <cellStyle name="AggOrange9 3 2 2 4 2" xfId="4905" xr:uid="{F208C64B-3392-4B0A-9CAC-D1B6F8D8C402}"/>
    <cellStyle name="AggOrange9 3 2 2 4 3" xfId="10070" xr:uid="{00FA31D6-1DE9-4307-B0E3-B182181FA0AA}"/>
    <cellStyle name="AggOrange9 3 2 2 4 4" xfId="12992" xr:uid="{A15C38A6-D4E5-4FBD-B077-9FD28ACE9E8D}"/>
    <cellStyle name="AggOrange9 3 2 2 5" xfId="4154" xr:uid="{255304E7-21DD-4784-95C9-BB6019E6517B}"/>
    <cellStyle name="AggOrange9 3 2 2 6" xfId="3940" xr:uid="{3BB5BE5E-0A3B-4C82-BF29-796B2A368473}"/>
    <cellStyle name="AggOrange9 3 2 2 7" xfId="8284" xr:uid="{9864EF52-FD2A-42E7-AA38-B8BC1CB65B92}"/>
    <cellStyle name="AggOrange9 3 2 3" xfId="1353" xr:uid="{9083DEEA-825B-49F7-8DE7-373F6A85B71D}"/>
    <cellStyle name="AggOrange9 3 2 3 2" xfId="2918" xr:uid="{0D82C7EF-A6B6-44DA-AC4A-88DEE985FA6B}"/>
    <cellStyle name="AggOrange9 3 2 3 2 2" xfId="7612" xr:uid="{DDEAC882-5B30-4D74-A59A-5BBD13B853B0}"/>
    <cellStyle name="AggOrange9 3 2 3 2 3" xfId="10668" xr:uid="{3D18A791-908A-4A78-A980-EAC871096E5A}"/>
    <cellStyle name="AggOrange9 3 2 3 2 4" xfId="13550" xr:uid="{EB2F9E3C-05F9-48D9-BF85-D0B11173E899}"/>
    <cellStyle name="AggOrange9 3 2 3 3" xfId="6066" xr:uid="{78B81410-3D28-4DAB-A9FC-2F83F079C1E5}"/>
    <cellStyle name="AggOrange9 3 2 3 4" xfId="9212" xr:uid="{1DE5344E-41F0-4BDD-87DF-301BBB755ACB}"/>
    <cellStyle name="AggOrange9 3 2 3 5" xfId="12134" xr:uid="{90F54DF0-2217-4756-9E0B-2DE17B9F2764}"/>
    <cellStyle name="AggOrange9 3 2 4" xfId="1772" xr:uid="{8A39F5FD-B734-4D63-B3C3-D44F8F5772D9}"/>
    <cellStyle name="AggOrange9 3 2 4 2" xfId="3328" xr:uid="{DDB1D1B2-A5C4-474B-A647-B6B410BEF430}"/>
    <cellStyle name="AggOrange9 3 2 4 2 2" xfId="8022" xr:uid="{36C8D818-5642-4F48-AF22-2AE7E645F046}"/>
    <cellStyle name="AggOrange9 3 2 4 2 3" xfId="11078" xr:uid="{8731FFE4-BADE-4D02-9A49-7B54F68BE1B2}"/>
    <cellStyle name="AggOrange9 3 2 4 2 4" xfId="13960" xr:uid="{C12EBBA7-C7B1-4752-9EF4-D32A2ABA3C16}"/>
    <cellStyle name="AggOrange9 3 2 4 3" xfId="4917" xr:uid="{82EB0B2C-9D19-45DF-9591-AD059D59325B}"/>
    <cellStyle name="AggOrange9 3 2 4 4" xfId="9631" xr:uid="{EF824A5B-BF0B-4900-A04A-8D993F4AAF9B}"/>
    <cellStyle name="AggOrange9 3 2 4 5" xfId="12553" xr:uid="{18BD2DB6-A74D-47F6-968F-E9F8D50097FB}"/>
    <cellStyle name="AggOrange9 3 2 5" xfId="2005" xr:uid="{8873416F-9972-4159-A38B-5FE3A66617D1}"/>
    <cellStyle name="AggOrange9 3 2 5 2" xfId="4235" xr:uid="{B056AAC3-58D4-42EC-9A8C-69CA01904296}"/>
    <cellStyle name="AggOrange9 3 2 5 3" xfId="9864" xr:uid="{856F19FD-BF8C-437D-B3BD-BD6D1E6AEC52}"/>
    <cellStyle name="AggOrange9 3 2 5 4" xfId="12786" xr:uid="{E60A161F-5C6B-46CC-997A-4A4BFCE008EE}"/>
    <cellStyle name="AggOrange9 3 2 6" xfId="5668" xr:uid="{8C29D3DD-FBD6-425C-A71D-42A7F33811F2}"/>
    <cellStyle name="AggOrange9 3 2 7" xfId="6018" xr:uid="{B0F5DD10-5BAC-4D1C-97B2-D264E1A75249}"/>
    <cellStyle name="AggOrange9 3 2 8" xfId="4924" xr:uid="{319CAB12-573E-425C-9BCE-6121B95AD338}"/>
    <cellStyle name="AggOrange9 3 3" xfId="751" xr:uid="{999081D0-D608-4AE2-B01C-E34BAE4B4F19}"/>
    <cellStyle name="AggOrange9 3 3 2" xfId="1464" xr:uid="{0FA151EA-6589-457F-9EDE-015925FC5680}"/>
    <cellStyle name="AggOrange9 3 3 2 2" xfId="3029" xr:uid="{219F80C9-C739-47A7-B595-7C4A588F166E}"/>
    <cellStyle name="AggOrange9 3 3 2 2 2" xfId="7723" xr:uid="{F30CEA59-0DCB-40A1-811D-65D71540F172}"/>
    <cellStyle name="AggOrange9 3 3 2 2 3" xfId="10779" xr:uid="{A649C81B-779E-42C5-87EE-31D635BCF0F7}"/>
    <cellStyle name="AggOrange9 3 3 2 2 4" xfId="13661" xr:uid="{60165D11-B65E-46DA-A9C9-99FFC34E5D68}"/>
    <cellStyle name="AggOrange9 3 3 2 3" xfId="6037" xr:uid="{AC7BC15B-CBFC-46C2-92CB-5FBFF29FC55E}"/>
    <cellStyle name="AggOrange9 3 3 2 4" xfId="9323" xr:uid="{3FB76182-DEC5-416E-8C25-44F80C8B3681}"/>
    <cellStyle name="AggOrange9 3 3 2 5" xfId="12245" xr:uid="{B977718B-9909-4BBF-A2E0-1C39768DC6C2}"/>
    <cellStyle name="AggOrange9 3 3 3" xfId="1749" xr:uid="{6C522107-886B-4D14-8BF6-F91BF37C995F}"/>
    <cellStyle name="AggOrange9 3 3 3 2" xfId="3308" xr:uid="{6A782B0B-F5B8-4465-86EF-135D4CEB8ACA}"/>
    <cellStyle name="AggOrange9 3 3 3 2 2" xfId="8002" xr:uid="{A91D8427-7B8D-43A9-A411-EBB2C6CA7F7B}"/>
    <cellStyle name="AggOrange9 3 3 3 2 3" xfId="11058" xr:uid="{75289631-D518-4C0A-A4D9-1D60DCF61CB2}"/>
    <cellStyle name="AggOrange9 3 3 3 2 4" xfId="13940" xr:uid="{4D1089E1-BDB5-4A0E-93ED-475EBE442D43}"/>
    <cellStyle name="AggOrange9 3 3 3 3" xfId="4895" xr:uid="{5786F9FB-3108-4F71-BD83-92AB2F6C9B22}"/>
    <cellStyle name="AggOrange9 3 3 3 4" xfId="9608" xr:uid="{1FDCF305-1F84-471A-B1F8-B5FCA0A5E5C1}"/>
    <cellStyle name="AggOrange9 3 3 3 5" xfId="12530" xr:uid="{3DEC3E16-4291-41D7-ADF0-83261FF00AEF}"/>
    <cellStyle name="AggOrange9 3 3 4" xfId="2114" xr:uid="{8A3B453E-D7DB-4AC1-B731-9319F07DB221}"/>
    <cellStyle name="AggOrange9 3 3 4 2" xfId="5628" xr:uid="{EB0642C8-200C-42AD-9095-574B08EA5FAC}"/>
    <cellStyle name="AggOrange9 3 3 4 3" xfId="9973" xr:uid="{F8740C22-6E59-45DC-B089-7BA59F9550F7}"/>
    <cellStyle name="AggOrange9 3 3 4 4" xfId="12895" xr:uid="{05A91F6D-804D-4D3B-99FF-023D08C319C5}"/>
    <cellStyle name="AggOrange9 3 3 5" xfId="5846" xr:uid="{1FF18A83-A9E0-4CDF-9CA1-1F5B4BA4EE90}"/>
    <cellStyle name="AggOrange9 3 3 6" xfId="6483" xr:uid="{C68C5699-135D-45F5-9BCD-95E6789A5966}"/>
    <cellStyle name="AggOrange9 3 3 7" xfId="5328" xr:uid="{8C8467A5-D083-487E-90B7-6FD4843033CC}"/>
    <cellStyle name="AggOrange9 4" xfId="302" xr:uid="{FAE379E3-EF7D-42D1-8B65-0455725D9A35}"/>
    <cellStyle name="AggOrange9 4 10" xfId="10233" xr:uid="{C0A75B2A-DAFF-4EB4-8216-B68785DFD002}"/>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2 2 2" xfId="7828" xr:uid="{F622A61F-60DE-4BB2-8032-E3DE4A4AAE7C}"/>
    <cellStyle name="AggOrange9 4 2 2 2 2 3" xfId="10884" xr:uid="{3CF9FC0A-FED2-4F6B-99B0-C294C29993FF}"/>
    <cellStyle name="AggOrange9 4 2 2 2 2 4" xfId="13766" xr:uid="{843DFBD5-3810-4858-B38E-5E4077223F08}"/>
    <cellStyle name="AggOrange9 4 2 2 2 3" xfId="6828" xr:uid="{8037AA69-A8F3-4455-A259-048A880E95F4}"/>
    <cellStyle name="AggOrange9 4 2 2 2 4" xfId="9428" xr:uid="{BFCCB317-C328-4B12-8915-486F257195A7}"/>
    <cellStyle name="AggOrange9 4 2 2 2 5" xfId="12350" xr:uid="{C3659515-AF44-4E60-B6C4-8E9FDBFA5E91}"/>
    <cellStyle name="AggOrange9 4 2 2 3" xfId="1647" xr:uid="{A924CEB2-E5D0-4BA4-83CF-12545AF5F9F4}"/>
    <cellStyle name="AggOrange9 4 2 2 3 2" xfId="3212" xr:uid="{DF6F2C1E-7F44-4026-A6EA-E7CEBF5BF7EA}"/>
    <cellStyle name="AggOrange9 4 2 2 3 2 2" xfId="7906" xr:uid="{B21130C3-ABA1-41A4-9755-9301B4767D8B}"/>
    <cellStyle name="AggOrange9 4 2 2 3 2 3" xfId="10962" xr:uid="{A9A76771-5CE4-46C1-9AD6-105357BF3FE9}"/>
    <cellStyle name="AggOrange9 4 2 2 3 2 4" xfId="13844" xr:uid="{C558B438-9CDE-4A32-B598-3DA765798814}"/>
    <cellStyle name="AggOrange9 4 2 2 3 3" xfId="3637" xr:uid="{56DF1D4C-D15B-4605-BB72-F772B3B29199}"/>
    <cellStyle name="AggOrange9 4 2 2 3 4" xfId="9506" xr:uid="{B31D20FE-102E-46A2-B5EA-0DA66E321287}"/>
    <cellStyle name="AggOrange9 4 2 2 3 5" xfId="12428" xr:uid="{71EB17B7-2E73-4C4D-82D9-8890CB73C679}"/>
    <cellStyle name="AggOrange9 4 2 2 4" xfId="2219" xr:uid="{F2B73A50-EF3E-4ADC-884C-B98D8D7762C2}"/>
    <cellStyle name="AggOrange9 4 2 2 4 2" xfId="5976" xr:uid="{9D6B9B6A-C3BF-4877-9AA4-48FBF56F3BCB}"/>
    <cellStyle name="AggOrange9 4 2 2 4 3" xfId="10078" xr:uid="{4E4C7B9C-E849-486E-BD59-C744CFECBFA1}"/>
    <cellStyle name="AggOrange9 4 2 2 4 4" xfId="13000" xr:uid="{7DD33961-5185-4050-A2F5-72845D698314}"/>
    <cellStyle name="AggOrange9 4 2 2 5" xfId="5089" xr:uid="{973E45C1-63DE-417E-8994-7ABF88F1349E}"/>
    <cellStyle name="AggOrange9 4 2 2 6" xfId="5287" xr:uid="{98F39529-1C74-4F5C-999D-B18F75970480}"/>
    <cellStyle name="AggOrange9 4 2 2 7" xfId="8519" xr:uid="{D8BD9EAE-9904-4BF1-B1BC-358227357CA1}"/>
    <cellStyle name="AggOrange9 4 2 3" xfId="1361" xr:uid="{33CA3C78-30C8-4235-A67F-7FD15CA9600F}"/>
    <cellStyle name="AggOrange9 4 2 3 2" xfId="2926" xr:uid="{79474EC0-9B6A-4EF0-8374-17525E181C8D}"/>
    <cellStyle name="AggOrange9 4 2 3 2 2" xfId="7620" xr:uid="{0F8F1281-81ED-47B2-965E-44D59324157F}"/>
    <cellStyle name="AggOrange9 4 2 3 2 3" xfId="10676" xr:uid="{0E08C091-F572-4480-B292-D0F3F4372EBA}"/>
    <cellStyle name="AggOrange9 4 2 3 2 4" xfId="13558" xr:uid="{58324F62-E6B5-4744-B65F-2A96055F63F0}"/>
    <cellStyle name="AggOrange9 4 2 3 3" xfId="4964" xr:uid="{A68AC294-E9E6-4340-9685-ED40533E780B}"/>
    <cellStyle name="AggOrange9 4 2 3 4" xfId="9220" xr:uid="{3EF29970-C2AC-4F96-82C4-2C9041FBE5F4}"/>
    <cellStyle name="AggOrange9 4 2 3 5" xfId="12142" xr:uid="{8870FBDA-6D58-4E22-9344-2781C247B15D}"/>
    <cellStyle name="AggOrange9 4 2 4" xfId="1214" xr:uid="{48DE10E5-FF91-4632-A832-F87E66DED1F0}"/>
    <cellStyle name="AggOrange9 4 2 4 2" xfId="2782" xr:uid="{1963E384-A04C-4A22-B35C-25AD0D664D0C}"/>
    <cellStyle name="AggOrange9 4 2 4 2 2" xfId="4897" xr:uid="{5171699B-07D8-4492-A541-3C2697C0A485}"/>
    <cellStyle name="AggOrange9 4 2 4 2 3" xfId="10532" xr:uid="{308FCAD8-636F-44D5-96AD-FCBAAE8D1EBE}"/>
    <cellStyle name="AggOrange9 4 2 4 2 4" xfId="13414" xr:uid="{C72D8108-EED5-4DAC-B710-766FE8D22C01}"/>
    <cellStyle name="AggOrange9 4 2 4 3" xfId="5125" xr:uid="{D1A852EF-6128-4061-B83D-A1D06A6D1D2B}"/>
    <cellStyle name="AggOrange9 4 2 4 4" xfId="9073" xr:uid="{D313FE18-DB89-419E-87DE-BA519A78E125}"/>
    <cellStyle name="AggOrange9 4 2 4 5" xfId="11995" xr:uid="{33EAF916-2C09-4C04-AB52-2BCED2991C7D}"/>
    <cellStyle name="AggOrange9 4 2 5" xfId="2013" xr:uid="{626E3B05-32B9-4C4C-96A5-283A6ECF029A}"/>
    <cellStyle name="AggOrange9 4 2 5 2" xfId="5167" xr:uid="{239EBDCD-AF2F-457B-A532-311599608953}"/>
    <cellStyle name="AggOrange9 4 2 5 3" xfId="9872" xr:uid="{65EF2B37-C4FE-4249-AF37-4E158B256FEC}"/>
    <cellStyle name="AggOrange9 4 2 5 4" xfId="12794" xr:uid="{C8399543-E9C4-49F6-9C74-7249FAE46C9C}"/>
    <cellStyle name="AggOrange9 4 2 6" xfId="5541" xr:uid="{018AF6A9-DEA3-42D6-9083-B099D742F3C7}"/>
    <cellStyle name="AggOrange9 4 2 7" xfId="4601" xr:uid="{B0F47635-8F24-4AFF-88E5-D2E6D827FEE0}"/>
    <cellStyle name="AggOrange9 4 2 8" xfId="4104" xr:uid="{6B039639-AF35-447D-9051-D4061C888ED5}"/>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2 2 2" xfId="7773" xr:uid="{C1347B50-202F-42FD-BA9A-88AF8E2CE6ED}"/>
    <cellStyle name="AggOrange9 4 3 2 2 2 3" xfId="10829" xr:uid="{537F5078-0327-483D-BB5D-E5C7A42A90D3}"/>
    <cellStyle name="AggOrange9 4 3 2 2 2 4" xfId="13711" xr:uid="{412D3356-77A9-4462-BA78-343877FD96F6}"/>
    <cellStyle name="AggOrange9 4 3 2 2 3" xfId="5189" xr:uid="{595D87CD-5400-453E-9F66-D967F7ED41C7}"/>
    <cellStyle name="AggOrange9 4 3 2 2 4" xfId="9373" xr:uid="{EB184D19-42F7-4FF9-9F63-81B5A11A31B5}"/>
    <cellStyle name="AggOrange9 4 3 2 2 5" xfId="12295" xr:uid="{F7C0427B-057B-4802-9BB4-2395F7F5630B}"/>
    <cellStyle name="AggOrange9 4 3 2 3" xfId="941" xr:uid="{D371CE5A-3AB7-422F-BD3B-620DBDB7FC70}"/>
    <cellStyle name="AggOrange9 4 3 2 3 2" xfId="2521" xr:uid="{322ABCC7-D5E1-40B8-9212-3FF6562F8BB8}"/>
    <cellStyle name="AggOrange9 4 3 2 3 2 2" xfId="6527" xr:uid="{04E60ECD-415B-40DB-BEBC-B8D5BF47481C}"/>
    <cellStyle name="AggOrange9 4 3 2 3 2 3" xfId="10271" xr:uid="{4B068C7F-E4B5-4F1B-80F8-B545F2C77980}"/>
    <cellStyle name="AggOrange9 4 3 2 3 2 4" xfId="13153" xr:uid="{B3A27323-0DF1-46CA-88D9-4C02BC16400C}"/>
    <cellStyle name="AggOrange9 4 3 2 3 3" xfId="5621" xr:uid="{1365BB68-A43B-48E0-AF1A-EF726D1F7350}"/>
    <cellStyle name="AggOrange9 4 3 2 3 4" xfId="8800" xr:uid="{0C2E03F5-227D-4228-BFEE-6452213D1F02}"/>
    <cellStyle name="AggOrange9 4 3 2 3 5" xfId="11722" xr:uid="{EA51CADB-75B3-4A28-8699-6B8735DD1F70}"/>
    <cellStyle name="AggOrange9 4 3 2 4" xfId="2164" xr:uid="{F0BF41E3-9D79-45BC-BBBC-48A8BBD54182}"/>
    <cellStyle name="AggOrange9 4 3 2 4 2" xfId="3911" xr:uid="{D1433E02-E68F-425C-B8CF-C8E5D668ACD2}"/>
    <cellStyle name="AggOrange9 4 3 2 4 3" xfId="10023" xr:uid="{E742C6B3-500B-4CC5-B6B5-8926B0DB0D7D}"/>
    <cellStyle name="AggOrange9 4 3 2 4 4" xfId="12945" xr:uid="{F1E982B2-9237-4E21-87C7-E0913D870D35}"/>
    <cellStyle name="AggOrange9 4 3 2 5" xfId="6170" xr:uid="{A10280BA-1FAB-45E6-A936-2AB9A58BFD45}"/>
    <cellStyle name="AggOrange9 4 3 2 6" xfId="4881" xr:uid="{378F88BD-06C4-4F69-8391-736ADE30A0CB}"/>
    <cellStyle name="AggOrange9 4 3 2 7" xfId="6552" xr:uid="{D3020CD4-D1E5-4BE2-953A-A10AB5226779}"/>
    <cellStyle name="AggOrange9 4 3 3" xfId="1306" xr:uid="{923B689D-1FD2-4C74-93D0-03054AE99EBB}"/>
    <cellStyle name="AggOrange9 4 3 3 2" xfId="2871" xr:uid="{702BC98A-B7CA-4A7B-8813-1779D94A5B6A}"/>
    <cellStyle name="AggOrange9 4 3 3 2 2" xfId="7565" xr:uid="{AAB29AE9-8053-4A22-BCC4-7E0234717D08}"/>
    <cellStyle name="AggOrange9 4 3 3 2 3" xfId="10621" xr:uid="{C8743D0E-A9E6-45B5-91F2-A0F070795649}"/>
    <cellStyle name="AggOrange9 4 3 3 2 4" xfId="13503" xr:uid="{FDDEC122-7D4B-4A75-A69B-988FC7E4548A}"/>
    <cellStyle name="AggOrange9 4 3 3 3" xfId="5353" xr:uid="{9601E1EC-27E5-478D-B37D-700D897CDFC8}"/>
    <cellStyle name="AggOrange9 4 3 3 4" xfId="9165" xr:uid="{1EB71A5C-7C73-4E7F-8DD6-880A6B16E2A2}"/>
    <cellStyle name="AggOrange9 4 3 3 5" xfId="12087" xr:uid="{FFF23DF4-7008-4AB4-A85D-18F01FDD2718}"/>
    <cellStyle name="AggOrange9 4 3 4" xfId="942" xr:uid="{0F3DCB90-29FE-47AC-9560-792FFCFDCAC4}"/>
    <cellStyle name="AggOrange9 4 3 4 2" xfId="2522" xr:uid="{75534539-7FA2-4E20-AFFB-67CE3C3018DC}"/>
    <cellStyle name="AggOrange9 4 3 4 2 2" xfId="5001" xr:uid="{0AED3ECF-F12C-425D-90E0-B4B9CF4A616A}"/>
    <cellStyle name="AggOrange9 4 3 4 2 3" xfId="10272" xr:uid="{A0B85595-881E-4AFA-BBEE-9EC1CD97A896}"/>
    <cellStyle name="AggOrange9 4 3 4 2 4" xfId="13154" xr:uid="{FC0CB534-C88F-43FC-9A9B-6AE335055E5A}"/>
    <cellStyle name="AggOrange9 4 3 4 3" xfId="5736" xr:uid="{15B27123-3AC7-43DE-A211-3ABD4CFD38AA}"/>
    <cellStyle name="AggOrange9 4 3 4 4" xfId="8801" xr:uid="{3D5EE730-F5B3-4CC5-A51C-5BE50D6C61AC}"/>
    <cellStyle name="AggOrange9 4 3 4 5" xfId="11723" xr:uid="{C67BB13F-952B-4999-B3ED-962103D65E3F}"/>
    <cellStyle name="AggOrange9 4 3 5" xfId="1958" xr:uid="{FEFEBA99-1E07-4E76-85CB-9FC4375A7001}"/>
    <cellStyle name="AggOrange9 4 3 5 2" xfId="5402" xr:uid="{E9B3B670-668B-4163-B797-FE072D40BD26}"/>
    <cellStyle name="AggOrange9 4 3 5 3" xfId="9817" xr:uid="{4D009D4F-A1B1-4679-AE99-4DE55867C566}"/>
    <cellStyle name="AggOrange9 4 3 5 4" xfId="12739" xr:uid="{990433C0-4C9B-4C6C-9822-7DB23C5EEB61}"/>
    <cellStyle name="AggOrange9 4 3 6" xfId="6738" xr:uid="{2EF6B18D-C244-4A84-B1EB-7D057B9CF3EB}"/>
    <cellStyle name="AggOrange9 4 3 7" xfId="4260" xr:uid="{3B3B6F78-0B86-49F6-92DE-6C080AC2FA89}"/>
    <cellStyle name="AggOrange9 4 3 8" xfId="10243" xr:uid="{3D67F410-14DD-42B6-A68B-361B3D5A1CC2}"/>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2 2 2" xfId="7819" xr:uid="{FEBDC601-1FA7-4E72-B012-B1D596832B78}"/>
    <cellStyle name="AggOrange9 4 4 2 2 2 3" xfId="10875" xr:uid="{E4BC5E6F-8F82-486E-B232-68FD984A786D}"/>
    <cellStyle name="AggOrange9 4 4 2 2 2 4" xfId="13757" xr:uid="{FA4B6FA0-94A6-462C-BBDC-2AF4FFE9B639}"/>
    <cellStyle name="AggOrange9 4 4 2 2 3" xfId="6413" xr:uid="{12047910-02D6-4471-B418-646151E3DFB1}"/>
    <cellStyle name="AggOrange9 4 4 2 2 4" xfId="9419" xr:uid="{5ED47612-B8A1-4DC8-B80D-3761068BF44E}"/>
    <cellStyle name="AggOrange9 4 4 2 2 5" xfId="12341" xr:uid="{E08EC2DE-FDB6-4671-B86C-7714B59524D7}"/>
    <cellStyle name="AggOrange9 4 4 2 3" xfId="1773" xr:uid="{8BFDD4A5-039A-450F-BBF2-043618C7336D}"/>
    <cellStyle name="AggOrange9 4 4 2 3 2" xfId="3329" xr:uid="{8B15B841-B2D6-43C3-8C97-272F72CC014B}"/>
    <cellStyle name="AggOrange9 4 4 2 3 2 2" xfId="8023" xr:uid="{C3C85786-FEE2-480C-9B40-F8F4B763FB89}"/>
    <cellStyle name="AggOrange9 4 4 2 3 2 3" xfId="11079" xr:uid="{F2EBEFB8-AA0F-4008-B46F-4994BDE4B7B4}"/>
    <cellStyle name="AggOrange9 4 4 2 3 2 4" xfId="13961" xr:uid="{6FA59953-38D2-484B-97AE-F440275EE51A}"/>
    <cellStyle name="AggOrange9 4 4 2 3 3" xfId="4223" xr:uid="{7714FDB0-9A1C-442D-ADFA-648EE84D925D}"/>
    <cellStyle name="AggOrange9 4 4 2 3 4" xfId="9632" xr:uid="{81A5743F-6C36-4CC3-9F4C-D0B5A7D1DE30}"/>
    <cellStyle name="AggOrange9 4 4 2 3 5" xfId="12554" xr:uid="{D4E129EE-F2F1-4026-974A-8E33BCD61064}"/>
    <cellStyle name="AggOrange9 4 4 2 4" xfId="2210" xr:uid="{84FF8B49-D2A9-4190-B7DB-3E84AFF5C3D2}"/>
    <cellStyle name="AggOrange9 4 4 2 4 2" xfId="6432" xr:uid="{B2FD65A7-B9D7-410C-9378-6D4C193255C0}"/>
    <cellStyle name="AggOrange9 4 4 2 4 3" xfId="10069" xr:uid="{E28A9469-7D1B-4A06-9152-1CDDA3D70400}"/>
    <cellStyle name="AggOrange9 4 4 2 4 4" xfId="12991" xr:uid="{52BB36E1-B0DC-4F04-8656-7B944B6FFF94}"/>
    <cellStyle name="AggOrange9 4 4 2 5" xfId="4363" xr:uid="{3C1BB93B-7A19-45D1-939D-8044CB18E3DF}"/>
    <cellStyle name="AggOrange9 4 4 2 6" xfId="6220" xr:uid="{E8AB588C-8072-43FE-A0DB-8C0720DFE5CC}"/>
    <cellStyle name="AggOrange9 4 4 2 7" xfId="8206" xr:uid="{AAF46943-C4A0-413C-8B0B-22BBEB1531F1}"/>
    <cellStyle name="AggOrange9 4 4 3" xfId="1352" xr:uid="{9E151381-13F4-41C3-8522-BD76BFDA93DF}"/>
    <cellStyle name="AggOrange9 4 4 3 2" xfId="2917" xr:uid="{A6314BA6-7A10-4EFB-8CA3-43FE32F73A62}"/>
    <cellStyle name="AggOrange9 4 4 3 2 2" xfId="7611" xr:uid="{3A84DB6F-AE63-4EBF-ADFE-6F74D72E6B52}"/>
    <cellStyle name="AggOrange9 4 4 3 2 3" xfId="10667" xr:uid="{ADE13271-821B-4C6B-A67B-61CDDB75F075}"/>
    <cellStyle name="AggOrange9 4 4 3 2 4" xfId="13549" xr:uid="{E30AC077-DC23-4E23-A7E8-A82B163B6678}"/>
    <cellStyle name="AggOrange9 4 4 3 3" xfId="5396" xr:uid="{16B6F9AF-8F61-49D3-9581-2F6CC228FEDF}"/>
    <cellStyle name="AggOrange9 4 4 3 4" xfId="9211" xr:uid="{0373857B-07C7-455D-839B-05EE24F854E6}"/>
    <cellStyle name="AggOrange9 4 4 3 5" xfId="12133" xr:uid="{DA76C022-0A9C-41AB-BDF0-A21241E44918}"/>
    <cellStyle name="AggOrange9 4 4 4" xfId="949" xr:uid="{43DD6F8D-30A7-4A96-9053-80B8E19FC4D6}"/>
    <cellStyle name="AggOrange9 4 4 4 2" xfId="2528" xr:uid="{9AB6C20C-319B-4506-9F6C-CE1FCCC70F87}"/>
    <cellStyle name="AggOrange9 4 4 4 2 2" xfId="5271" xr:uid="{8D790D4B-0617-40F2-88FA-C8A83279A4E8}"/>
    <cellStyle name="AggOrange9 4 4 4 2 3" xfId="10278" xr:uid="{2DDF21EE-4453-42DE-8C79-C93C68F9E77D}"/>
    <cellStyle name="AggOrange9 4 4 4 2 4" xfId="13160" xr:uid="{547A7852-E74A-476A-BBEF-3F49F7CBCD13}"/>
    <cellStyle name="AggOrange9 4 4 4 3" xfId="4696" xr:uid="{E54C5101-DDAB-49D1-BA5E-F11C3C9F0AD0}"/>
    <cellStyle name="AggOrange9 4 4 4 4" xfId="8808" xr:uid="{02E7FAEA-DE67-482A-8041-26128913BF39}"/>
    <cellStyle name="AggOrange9 4 4 4 5" xfId="11730" xr:uid="{E1C88D89-7BD4-40E9-AF3E-944EC74E7434}"/>
    <cellStyle name="AggOrange9 4 4 5" xfId="2004" xr:uid="{BAF9643C-7317-456D-9967-F3F0F2D008B4}"/>
    <cellStyle name="AggOrange9 4 4 5 2" xfId="4929" xr:uid="{D6BD204A-5516-4E68-BA18-542D7A4621FA}"/>
    <cellStyle name="AggOrange9 4 4 5 3" xfId="9863" xr:uid="{03F42276-6753-4154-8192-568445D558C8}"/>
    <cellStyle name="AggOrange9 4 4 5 4" xfId="12785" xr:uid="{08CFB9EC-E863-47F9-BD20-7CB2C9FA1A04}"/>
    <cellStyle name="AggOrange9 4 4 6" xfId="4836" xr:uid="{748578B2-4D24-4105-88DD-7D354D0B2FAC}"/>
    <cellStyle name="AggOrange9 4 4 7" xfId="5734" xr:uid="{FA1D1927-698B-4A6C-8E36-72B2092AA7A3}"/>
    <cellStyle name="AggOrange9 4 4 8" xfId="10241" xr:uid="{1AA092A5-69A9-4AE0-A631-95803C132426}"/>
    <cellStyle name="AggOrange9 4 5" xfId="1099" xr:uid="{60E98770-1559-4A6A-9586-038D81CEA5B6}"/>
    <cellStyle name="AggOrange9 4 5 2" xfId="2668" xr:uid="{223FA9E7-ED36-4E81-9B46-53F7D5ED8893}"/>
    <cellStyle name="AggOrange9 4 5 2 2" xfId="4616" xr:uid="{31ACAC0E-A91A-40F0-943C-C5310921E497}"/>
    <cellStyle name="AggOrange9 4 5 2 3" xfId="10418" xr:uid="{D20508B8-2014-4479-B5D7-4975F04E2C82}"/>
    <cellStyle name="AggOrange9 4 5 2 4" xfId="13300" xr:uid="{390666C9-D980-4F8F-A202-3559C6AF8DB9}"/>
    <cellStyle name="AggOrange9 4 5 3" xfId="5296" xr:uid="{581688A5-3A1F-4018-A6CA-DFD6C8F8EAF2}"/>
    <cellStyle name="AggOrange9 4 5 4" xfId="8958" xr:uid="{01A7B45D-E375-4332-B3DA-AB44CDA60E6F}"/>
    <cellStyle name="AggOrange9 4 5 5" xfId="11880" xr:uid="{073A8B18-3BC6-47E4-A058-CD862D18EDD5}"/>
    <cellStyle name="AggOrange9 4 6" xfId="1064" xr:uid="{C1F34B0A-0BEF-46C9-8D0E-1E1E947E4A11}"/>
    <cellStyle name="AggOrange9 4 6 2" xfId="2634" xr:uid="{B61004A5-94CA-4DB9-B7E1-6F0EF20E1BBA}"/>
    <cellStyle name="AggOrange9 4 6 2 2" xfId="3723" xr:uid="{13527AD0-9A3D-49E9-97FC-EF2EAF652BD1}"/>
    <cellStyle name="AggOrange9 4 6 2 3" xfId="10384" xr:uid="{5A98D5F5-2416-4DF5-961A-5782B8A1F847}"/>
    <cellStyle name="AggOrange9 4 6 2 4" xfId="13266" xr:uid="{4DDFAB9B-C426-47F3-80B1-807C6EE4AD6B}"/>
    <cellStyle name="AggOrange9 4 6 3" xfId="4627" xr:uid="{6567516F-6339-462D-8695-5EEF8E2E3D48}"/>
    <cellStyle name="AggOrange9 4 6 4" xfId="8923" xr:uid="{F04038F1-01A0-417D-8D22-4DB8ABFCDB64}"/>
    <cellStyle name="AggOrange9 4 6 5" xfId="11845" xr:uid="{3AB84D11-EB3D-4ADD-AF10-91F96C8AF7EA}"/>
    <cellStyle name="AggOrange9 4 7" xfId="1790" xr:uid="{41D0B062-74ED-460A-B3C1-0AF3BEDD2638}"/>
    <cellStyle name="AggOrange9 4 7 2" xfId="3635" xr:uid="{3A68953C-FBDF-48E7-97B4-0E5E9FBE9D41}"/>
    <cellStyle name="AggOrange9 4 7 3" xfId="9649" xr:uid="{E8F7B902-689E-4B04-87A1-A2B0AB28706D}"/>
    <cellStyle name="AggOrange9 4 7 4" xfId="12571" xr:uid="{97246E7F-096A-44EC-82BE-BED0DBEED841}"/>
    <cellStyle name="AggOrange9 4 8" xfId="4778" xr:uid="{3C89F81A-9D7E-4293-8667-8A0717F7F380}"/>
    <cellStyle name="AggOrange9 4 9" xfId="4237" xr:uid="{1D08369C-946F-4397-ACE3-AAD74FAF216B}"/>
    <cellStyle name="AggOrange9 5" xfId="105" xr:uid="{ECF81999-9171-4651-B7A0-43172B1BCB26}"/>
    <cellStyle name="AggOrange9 5 2" xfId="2358" xr:uid="{EB679ADA-9892-4ACC-B637-0C05AB9FA757}"/>
    <cellStyle name="AggOrange9 5 2 2" xfId="6124" xr:uid="{F11053C7-E8E3-4239-8F63-FFE612E05F7E}"/>
    <cellStyle name="AggOrange9 5 2 3" xfId="10216" xr:uid="{A8EC31C6-4D27-4196-86CC-ECC5C67077B7}"/>
    <cellStyle name="AggOrange9 5 2 4" xfId="13134" xr:uid="{34CC2BA5-9306-4000-BF48-3EFB69702FFD}"/>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10" xfId="3517" xr:uid="{3192B9C4-38D8-4F4A-9E51-B12077B3E868}"/>
    <cellStyle name="AggOrangeLBorder 2 3 11" xfId="10252" xr:uid="{8AABEC90-BB72-4FFE-8572-DB60754F9732}"/>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2 2 2" xfId="7831" xr:uid="{53A6AE4C-B6E2-4F5E-A490-3E8DB255D51E}"/>
    <cellStyle name="AggOrangeLBorder 2 3 2 2 2 2 3" xfId="10887" xr:uid="{EF8F819E-046A-4264-B32F-C99004708282}"/>
    <cellStyle name="AggOrangeLBorder 2 3 2 2 2 2 4" xfId="13769" xr:uid="{2541B6A0-D72C-42DD-A059-35006D15C5B1}"/>
    <cellStyle name="AggOrangeLBorder 2 3 2 2 2 3" xfId="5053" xr:uid="{639B3066-AC2C-49E3-9796-C5500D6F4474}"/>
    <cellStyle name="AggOrangeLBorder 2 3 2 2 2 4" xfId="9431" xr:uid="{A81D1BEB-7B32-45D6-A465-3A23E18EE3AC}"/>
    <cellStyle name="AggOrangeLBorder 2 3 2 2 2 5" xfId="12353" xr:uid="{29235B59-347D-4D29-8F15-56C2F48BFD87}"/>
    <cellStyle name="AggOrangeLBorder 2 3 2 2 3" xfId="1240" xr:uid="{F24CA7B3-3537-45E8-A965-F50996B57232}"/>
    <cellStyle name="AggOrangeLBorder 2 3 2 2 3 2" xfId="2807" xr:uid="{53753F83-09B0-42AC-8B3B-F3A109F9C705}"/>
    <cellStyle name="AggOrangeLBorder 2 3 2 2 3 2 2" xfId="3706" xr:uid="{32AF344C-B026-4EA7-8317-F421CD9229C4}"/>
    <cellStyle name="AggOrangeLBorder 2 3 2 2 3 2 3" xfId="10557" xr:uid="{6A0C7D67-2FF8-4B52-8BE8-6141CEFEF7A1}"/>
    <cellStyle name="AggOrangeLBorder 2 3 2 2 3 2 4" xfId="13439" xr:uid="{DD433087-38A4-48CE-AA55-DA34F87E01F5}"/>
    <cellStyle name="AggOrangeLBorder 2 3 2 2 3 3" xfId="4813" xr:uid="{8F5B57FA-6D3E-4D1E-AD22-B5CB656DDE59}"/>
    <cellStyle name="AggOrangeLBorder 2 3 2 2 3 4" xfId="9099" xr:uid="{DE331286-974A-454C-9758-0CE1EC852EC9}"/>
    <cellStyle name="AggOrangeLBorder 2 3 2 2 3 5" xfId="12021" xr:uid="{D0B250C7-BD67-463C-B032-29C8C80F6EE1}"/>
    <cellStyle name="AggOrangeLBorder 2 3 2 2 4" xfId="2222" xr:uid="{827ACD91-717A-47D0-9D31-4032FDB8376E}"/>
    <cellStyle name="AggOrangeLBorder 2 3 2 2 4 2" xfId="5043" xr:uid="{1F20DFA2-D84D-4914-BD0C-1301EAD80E65}"/>
    <cellStyle name="AggOrangeLBorder 2 3 2 2 4 3" xfId="10081" xr:uid="{96A5C429-30DA-41CC-A09F-74B4328B7E5E}"/>
    <cellStyle name="AggOrangeLBorder 2 3 2 2 4 4" xfId="13003" xr:uid="{AA8470CC-494A-4FAE-AC4E-A7FD1DDCA742}"/>
    <cellStyle name="AggOrangeLBorder 2 3 2 2 5" xfId="4249" xr:uid="{0EC9A109-B2A0-4F1B-AE0B-E002F08899A2}"/>
    <cellStyle name="AggOrangeLBorder 2 3 2 2 6" xfId="6290" xr:uid="{C8F3E6F8-C028-4841-B834-20898449E389}"/>
    <cellStyle name="AggOrangeLBorder 2 3 2 2 7" xfId="8265" xr:uid="{4FBBC41D-2CD0-4E79-8CD3-BE77CED71BE5}"/>
    <cellStyle name="AggOrangeLBorder 2 3 2 3" xfId="1364" xr:uid="{5AFE6286-8509-452C-9BC6-C6D0A5A05649}"/>
    <cellStyle name="AggOrangeLBorder 2 3 2 3 2" xfId="2929" xr:uid="{F11167A7-94F5-41CD-80D1-F4E32A42CFB7}"/>
    <cellStyle name="AggOrangeLBorder 2 3 2 3 2 2" xfId="7623" xr:uid="{5A601040-E7EF-4326-8FE0-39DBE1E050C1}"/>
    <cellStyle name="AggOrangeLBorder 2 3 2 3 2 3" xfId="10679" xr:uid="{F6F2CD63-00C4-4DCE-ADD8-05E97A0692A2}"/>
    <cellStyle name="AggOrangeLBorder 2 3 2 3 2 4" xfId="13561" xr:uid="{CC44809F-FCBA-42BE-AFC5-032C5A29D738}"/>
    <cellStyle name="AggOrangeLBorder 2 3 2 3 3" xfId="5472" xr:uid="{3D088F15-8C83-45DC-BC93-38C8A25FD2FD}"/>
    <cellStyle name="AggOrangeLBorder 2 3 2 3 4" xfId="9223" xr:uid="{423A62D1-C627-40C2-8CC1-8BA5660D3EBE}"/>
    <cellStyle name="AggOrangeLBorder 2 3 2 3 5" xfId="12145" xr:uid="{47C381D7-E274-492F-A5DA-639D99C543AA}"/>
    <cellStyle name="AggOrangeLBorder 2 3 2 4" xfId="1847" xr:uid="{5A7B76A0-D371-434F-AE26-A4844CC8F018}"/>
    <cellStyle name="AggOrangeLBorder 2 3 2 4 2" xfId="3394" xr:uid="{EC94CDAB-09FE-46D8-ADBA-A946BA16C01E}"/>
    <cellStyle name="AggOrangeLBorder 2 3 2 4 2 2" xfId="8088" xr:uid="{5E0AE755-4DB1-499F-B12D-9CCAE30F2C36}"/>
    <cellStyle name="AggOrangeLBorder 2 3 2 4 2 3" xfId="11144" xr:uid="{49D7B629-2E1A-46A1-9E9A-FBEA974AC40B}"/>
    <cellStyle name="AggOrangeLBorder 2 3 2 4 2 4" xfId="14026" xr:uid="{5C7BAB78-3816-4E0A-9711-B9AD6613EAE2}"/>
    <cellStyle name="AggOrangeLBorder 2 3 2 4 3" xfId="6679" xr:uid="{3D3D00E1-1216-44EA-9F82-659FBEA68C8B}"/>
    <cellStyle name="AggOrangeLBorder 2 3 2 4 4" xfId="9706" xr:uid="{DD267747-1A70-434E-A326-C1C3492047E4}"/>
    <cellStyle name="AggOrangeLBorder 2 3 2 4 5" xfId="12628" xr:uid="{127CC4CD-2055-4899-9CF6-7E8AA0258AD0}"/>
    <cellStyle name="AggOrangeLBorder 2 3 2 5" xfId="2016" xr:uid="{5F37FB45-0E38-4CF8-A818-3588869302A4}"/>
    <cellStyle name="AggOrangeLBorder 2 3 2 5 2" xfId="4189" xr:uid="{528D4A35-D302-42D7-8E47-14446F791AC7}"/>
    <cellStyle name="AggOrangeLBorder 2 3 2 5 3" xfId="9875" xr:uid="{351E0FC7-F7BA-4A71-A3F8-B0E6E70C68D8}"/>
    <cellStyle name="AggOrangeLBorder 2 3 2 5 4" xfId="12797" xr:uid="{E1DB9917-FF68-4FDE-84AF-6496E74D84C9}"/>
    <cellStyle name="AggOrangeLBorder 2 3 2 6" xfId="6437" xr:uid="{7498C1B0-FCBE-4A22-A193-8B9F01F47F4E}"/>
    <cellStyle name="AggOrangeLBorder 2 3 2 7" xfId="5399" xr:uid="{77B918FE-ED8C-4665-989D-4888FE40006B}"/>
    <cellStyle name="AggOrangeLBorder 2 3 2 8" xfId="3702" xr:uid="{E294808F-9FD8-45A3-8D54-D4C4A6E09B0B}"/>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2 2 2" xfId="7771" xr:uid="{9DE857D6-371E-4D39-9E04-32EFDF55A9DA}"/>
    <cellStyle name="AggOrangeLBorder 2 3 3 2 2 2 3" xfId="10827" xr:uid="{B2D5A3FB-A534-4EE9-B218-D8DCB2D2D661}"/>
    <cellStyle name="AggOrangeLBorder 2 3 3 2 2 2 4" xfId="13709" xr:uid="{34287C3B-D7E3-424F-A8EC-7EB310183449}"/>
    <cellStyle name="AggOrangeLBorder 2 3 3 2 2 3" xfId="5488" xr:uid="{B82E5B4B-8445-449D-A1B4-00F797DC97CF}"/>
    <cellStyle name="AggOrangeLBorder 2 3 3 2 2 4" xfId="9371" xr:uid="{A0B401D8-0174-4B25-B04E-A9C04C9F50C6}"/>
    <cellStyle name="AggOrangeLBorder 2 3 3 2 2 5" xfId="12293" xr:uid="{02BB676E-2DE0-4286-9811-4DCA775D53FE}"/>
    <cellStyle name="AggOrangeLBorder 2 3 3 2 3" xfId="1171" xr:uid="{F9E8E80B-5A9E-4742-B112-B22C3141B647}"/>
    <cellStyle name="AggOrangeLBorder 2 3 3 2 3 2" xfId="2740" xr:uid="{B1EA4286-FF33-460C-A37A-03895825E62B}"/>
    <cellStyle name="AggOrangeLBorder 2 3 3 2 3 2 2" xfId="4615" xr:uid="{BD3D1BFB-F989-4150-8933-2AD1A21C3F53}"/>
    <cellStyle name="AggOrangeLBorder 2 3 3 2 3 2 3" xfId="10490" xr:uid="{FA2BCF6C-57EA-4F21-8260-A129BD240E41}"/>
    <cellStyle name="AggOrangeLBorder 2 3 3 2 3 2 4" xfId="13372" xr:uid="{F1FA9904-51E0-4AC3-AC0A-5F4E6975E612}"/>
    <cellStyle name="AggOrangeLBorder 2 3 3 2 3 3" xfId="6844" xr:uid="{70A14CD7-A260-4ED9-89BB-37FC16294893}"/>
    <cellStyle name="AggOrangeLBorder 2 3 3 2 3 4" xfId="9030" xr:uid="{0BDC4642-F02A-4AD3-A56A-8ED6BFBF5784}"/>
    <cellStyle name="AggOrangeLBorder 2 3 3 2 3 5" xfId="11952" xr:uid="{6671BAA4-ADE7-4536-A04A-F38890647CFC}"/>
    <cellStyle name="AggOrangeLBorder 2 3 3 2 4" xfId="2162" xr:uid="{ABAE1515-BB4B-4F72-ABCB-E3D83402AE41}"/>
    <cellStyle name="AggOrangeLBorder 2 3 3 2 4 2" xfId="4306" xr:uid="{59FA91A2-B4B9-419D-B68B-B5A432092AF6}"/>
    <cellStyle name="AggOrangeLBorder 2 3 3 2 4 3" xfId="10021" xr:uid="{B1BEE05A-1EFC-445E-AFC1-47B68C1BE67B}"/>
    <cellStyle name="AggOrangeLBorder 2 3 3 2 4 4" xfId="12943" xr:uid="{82429FB2-C3FE-4BD8-9CF3-C4EE90E3CF4E}"/>
    <cellStyle name="AggOrangeLBorder 2 3 3 2 5" xfId="4044" xr:uid="{6E46E751-9455-4ABC-99D3-43E4D98BE861}"/>
    <cellStyle name="AggOrangeLBorder 2 3 3 2 6" xfId="5465" xr:uid="{7F0B1F88-AF89-4E46-B318-7F9F7CC60D4C}"/>
    <cellStyle name="AggOrangeLBorder 2 3 3 2 7" xfId="8513" xr:uid="{AC32C24F-36EB-448C-B433-24EA19B8B1BE}"/>
    <cellStyle name="AggOrangeLBorder 2 3 3 3" xfId="1304" xr:uid="{8FCB1DF5-158A-479F-A1CC-8491156E3088}"/>
    <cellStyle name="AggOrangeLBorder 2 3 3 3 2" xfId="2869" xr:uid="{16EEF5B7-D12F-4189-9343-160E46275473}"/>
    <cellStyle name="AggOrangeLBorder 2 3 3 3 2 2" xfId="7563" xr:uid="{8D4EDC78-E87D-4037-9124-C9959F029AB4}"/>
    <cellStyle name="AggOrangeLBorder 2 3 3 3 2 3" xfId="10619" xr:uid="{655084FF-9863-4C24-BD68-A32852B09AC6}"/>
    <cellStyle name="AggOrangeLBorder 2 3 3 3 2 4" xfId="13501" xr:uid="{C447F09A-826C-4AEF-8F09-6E94F6686600}"/>
    <cellStyle name="AggOrangeLBorder 2 3 3 3 3" xfId="4559" xr:uid="{F3429B3D-9347-475E-9F4A-51637042E0B3}"/>
    <cellStyle name="AggOrangeLBorder 2 3 3 3 4" xfId="9163" xr:uid="{99EF13DE-41F7-4490-92C1-31E34C75C971}"/>
    <cellStyle name="AggOrangeLBorder 2 3 3 3 5" xfId="12085" xr:uid="{4F7AF3CE-CA17-450E-9C22-31E099ED4A60}"/>
    <cellStyle name="AggOrangeLBorder 2 3 3 4" xfId="1839" xr:uid="{EBF40992-B590-4F54-A7E3-36E425BFE4AD}"/>
    <cellStyle name="AggOrangeLBorder 2 3 3 4 2" xfId="3388" xr:uid="{9DF268BD-FC08-44B3-B0F6-D49F54EBDB92}"/>
    <cellStyle name="AggOrangeLBorder 2 3 3 4 2 2" xfId="8082" xr:uid="{ED2AF456-6906-4400-8E61-EDB09BE0351A}"/>
    <cellStyle name="AggOrangeLBorder 2 3 3 4 2 3" xfId="11138" xr:uid="{FEB506AE-36EE-41A1-AD30-95F08822A482}"/>
    <cellStyle name="AggOrangeLBorder 2 3 3 4 2 4" xfId="14020" xr:uid="{2FAEC461-C5AA-43A5-8A15-A08CD7E32E76}"/>
    <cellStyle name="AggOrangeLBorder 2 3 3 4 3" xfId="4247" xr:uid="{0EA8C1A5-EBC2-4B7A-9E45-7F7516FAE51B}"/>
    <cellStyle name="AggOrangeLBorder 2 3 3 4 4" xfId="9698" xr:uid="{4F752134-C8E7-45E4-A6A6-EA32236F49D8}"/>
    <cellStyle name="AggOrangeLBorder 2 3 3 4 5" xfId="12620" xr:uid="{A90D7B35-0039-4E2D-84DF-3C1DAEF736FB}"/>
    <cellStyle name="AggOrangeLBorder 2 3 3 5" xfId="1956" xr:uid="{2AB653E4-208E-47C3-A3F1-11AD21A878B3}"/>
    <cellStyle name="AggOrangeLBorder 2 3 3 5 2" xfId="4555" xr:uid="{1CE36D00-07BC-4660-BB24-5A10C021B98D}"/>
    <cellStyle name="AggOrangeLBorder 2 3 3 5 3" xfId="9815" xr:uid="{5D9C1725-66A0-4257-BD9E-9D61960DA614}"/>
    <cellStyle name="AggOrangeLBorder 2 3 3 5 4" xfId="12737" xr:uid="{6BDEC9C3-8D4F-4480-98CF-4D948490FFE1}"/>
    <cellStyle name="AggOrangeLBorder 2 3 3 6" xfId="4217" xr:uid="{81754F61-ED56-4BEE-9A08-849122B6C671}"/>
    <cellStyle name="AggOrangeLBorder 2 3 3 7" xfId="8254" xr:uid="{C7662F70-E6BD-475B-85D3-72D2D530D7D0}"/>
    <cellStyle name="AggOrangeLBorder 2 3 3 8" xfId="11276" xr:uid="{DB3EEA32-014D-4762-9C6E-DE94EAAFAE54}"/>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2 2 2" xfId="7797" xr:uid="{5AC6307B-1BEB-4916-852E-6E9F1A71BD92}"/>
    <cellStyle name="AggOrangeLBorder 2 3 4 2 2 2 3" xfId="10853" xr:uid="{2FB21B5C-FD16-46E5-BA84-AB7F3F66B0A6}"/>
    <cellStyle name="AggOrangeLBorder 2 3 4 2 2 2 4" xfId="13735" xr:uid="{3454DC3A-F4F7-4A40-9C67-45D77DC4C1CC}"/>
    <cellStyle name="AggOrangeLBorder 2 3 4 2 2 3" xfId="3918" xr:uid="{EF9D12D4-ACB7-4E47-B04F-34E2C0160DB4}"/>
    <cellStyle name="AggOrangeLBorder 2 3 4 2 2 4" xfId="9397" xr:uid="{BBE6DE24-C4CA-4958-9D38-425D4F697806}"/>
    <cellStyle name="AggOrangeLBorder 2 3 4 2 2 5" xfId="12319" xr:uid="{2E18F96E-9A92-41AF-889D-BC4C2E8EBBC1}"/>
    <cellStyle name="AggOrangeLBorder 2 3 4 2 3" xfId="1066" xr:uid="{7F862D67-BD6D-4F7F-BED9-476C248B17DE}"/>
    <cellStyle name="AggOrangeLBorder 2 3 4 2 3 2" xfId="2636" xr:uid="{7E0C787E-CD9C-463C-9713-D429D841FEE1}"/>
    <cellStyle name="AggOrangeLBorder 2 3 4 2 3 2 2" xfId="3853" xr:uid="{AC7ECD6E-613A-4715-96F9-4BDB6935AF99}"/>
    <cellStyle name="AggOrangeLBorder 2 3 4 2 3 2 3" xfId="10386" xr:uid="{15DEDBD4-9D58-4571-AD7F-B28A2917B00A}"/>
    <cellStyle name="AggOrangeLBorder 2 3 4 2 3 2 4" xfId="13268" xr:uid="{CD488970-BA24-48E3-8CC1-26045C033042}"/>
    <cellStyle name="AggOrangeLBorder 2 3 4 2 3 3" xfId="4570" xr:uid="{1EE1C259-4EE1-472A-9443-29BB1D226B5D}"/>
    <cellStyle name="AggOrangeLBorder 2 3 4 2 3 4" xfId="8925" xr:uid="{32F47BC3-6DE7-4C4B-9637-6AE939AE81C9}"/>
    <cellStyle name="AggOrangeLBorder 2 3 4 2 3 5" xfId="11847" xr:uid="{1C3E814B-F8C5-4821-BCF1-EBC1AE0EBEC4}"/>
    <cellStyle name="AggOrangeLBorder 2 3 4 2 4" xfId="2188" xr:uid="{670CFA89-B7C8-4BCC-88AE-C1055C279D02}"/>
    <cellStyle name="AggOrangeLBorder 2 3 4 2 4 2" xfId="6746" xr:uid="{A6AEFEF7-98F7-4BA5-8C12-79FA4E058677}"/>
    <cellStyle name="AggOrangeLBorder 2 3 4 2 4 3" xfId="10047" xr:uid="{A00471AE-B935-4C26-95D5-A3347C3093DB}"/>
    <cellStyle name="AggOrangeLBorder 2 3 4 2 4 4" xfId="12969" xr:uid="{B1417EC7-36D2-4624-9FA1-C3F8E98791A0}"/>
    <cellStyle name="AggOrangeLBorder 2 3 4 2 5" xfId="6210" xr:uid="{082BE35E-FEF7-44CB-8B57-309D3DEC609A}"/>
    <cellStyle name="AggOrangeLBorder 2 3 4 2 6" xfId="5543" xr:uid="{D1123118-D8CE-4D23-A464-1D8250367406}"/>
    <cellStyle name="AggOrangeLBorder 2 3 4 2 7" xfId="4695" xr:uid="{E7932732-347D-4C7B-9E84-0ECA6A4F3E78}"/>
    <cellStyle name="AggOrangeLBorder 2 3 4 3" xfId="1330" xr:uid="{F91AC317-734C-4738-B5A1-E5AE818C8B1C}"/>
    <cellStyle name="AggOrangeLBorder 2 3 4 3 2" xfId="2895" xr:uid="{96934639-6376-4557-99FD-C46C50B641EF}"/>
    <cellStyle name="AggOrangeLBorder 2 3 4 3 2 2" xfId="7589" xr:uid="{93A6E0DE-CB47-4A77-BDA9-C0CEE103B31E}"/>
    <cellStyle name="AggOrangeLBorder 2 3 4 3 2 3" xfId="10645" xr:uid="{C8E6C6C4-F3A1-4073-A4C9-0571113845B1}"/>
    <cellStyle name="AggOrangeLBorder 2 3 4 3 2 4" xfId="13527" xr:uid="{A1624DF7-3665-41E8-A409-04CF772F3884}"/>
    <cellStyle name="AggOrangeLBorder 2 3 4 3 3" xfId="5446" xr:uid="{6AAAC400-1F52-4DF5-A130-CDC10DD153B1}"/>
    <cellStyle name="AggOrangeLBorder 2 3 4 3 4" xfId="9189" xr:uid="{ACA436E9-FAB5-4853-97EC-0F89CCCAD0C6}"/>
    <cellStyle name="AggOrangeLBorder 2 3 4 3 5" xfId="12111" xr:uid="{C33A21E5-14BC-4E42-9ED1-08771F4FBE71}"/>
    <cellStyle name="AggOrangeLBorder 2 3 4 4" xfId="1746" xr:uid="{E0479174-88BA-40D8-8FAD-07A2236B686F}"/>
    <cellStyle name="AggOrangeLBorder 2 3 4 4 2" xfId="3305" xr:uid="{CBE6AE7D-33C1-4454-9C88-B98CEA49581C}"/>
    <cellStyle name="AggOrangeLBorder 2 3 4 4 2 2" xfId="7999" xr:uid="{F2427DDD-0E4A-4E3E-8F94-C69555645D04}"/>
    <cellStyle name="AggOrangeLBorder 2 3 4 4 2 3" xfId="11055" xr:uid="{74953ED0-225F-41E6-B7A5-8C29CC92194C}"/>
    <cellStyle name="AggOrangeLBorder 2 3 4 4 2 4" xfId="13937" xr:uid="{EA6083DC-9FD6-463E-BFFE-E98ADCA2C174}"/>
    <cellStyle name="AggOrangeLBorder 2 3 4 4 3" xfId="6009" xr:uid="{6F90863A-6F24-490F-B267-CD96D64576DA}"/>
    <cellStyle name="AggOrangeLBorder 2 3 4 4 4" xfId="9605" xr:uid="{9E67F6A0-C984-4C05-83E5-05CDD9755C2F}"/>
    <cellStyle name="AggOrangeLBorder 2 3 4 4 5" xfId="12527" xr:uid="{CC4ACBD8-3979-4B04-94BF-F28BC71286A7}"/>
    <cellStyle name="AggOrangeLBorder 2 3 4 5" xfId="1982" xr:uid="{1A187FA6-803E-4E1A-B62E-9D4CCFC84FA2}"/>
    <cellStyle name="AggOrangeLBorder 2 3 4 5 2" xfId="5442" xr:uid="{6F257830-2A46-4C56-8705-FEBAE94E81FB}"/>
    <cellStyle name="AggOrangeLBorder 2 3 4 5 3" xfId="9841" xr:uid="{65AD59FF-A91C-496A-9549-6349142BC4D2}"/>
    <cellStyle name="AggOrangeLBorder 2 3 4 5 4" xfId="12763" xr:uid="{B99089BB-3F8B-4CF3-9A2C-B9293A127181}"/>
    <cellStyle name="AggOrangeLBorder 2 3 4 6" xfId="6621" xr:uid="{B40748CC-CC38-4BFD-ACB4-A21CFDB73506}"/>
    <cellStyle name="AggOrangeLBorder 2 3 4 7" xfId="4766" xr:uid="{B1CC3649-4947-425B-9FA9-DFCCFDE94AFD}"/>
    <cellStyle name="AggOrangeLBorder 2 3 4 8" xfId="8289" xr:uid="{6C6DED87-94A5-4D3B-AA71-11D076690B71}"/>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6 2 2" xfId="6021" xr:uid="{C2C7F69B-5F9C-4B23-B49F-BB25CCBEAED5}"/>
    <cellStyle name="AggOrangeLBorder 2 3 6 2 3" xfId="10421" xr:uid="{084918EE-70D5-4F3E-A677-AAF02D8B7ADF}"/>
    <cellStyle name="AggOrangeLBorder 2 3 6 2 4" xfId="13303" xr:uid="{2FB6A04B-BDAA-430D-90E7-F2AAEFB5F4C6}"/>
    <cellStyle name="AggOrangeLBorder 2 3 6 3" xfId="5652" xr:uid="{05AAC01E-6F6C-425E-9F15-08FB7C121482}"/>
    <cellStyle name="AggOrangeLBorder 2 3 6 4" xfId="8961" xr:uid="{DA48DE29-BE39-49AD-BDFC-3ACCE69A30BB}"/>
    <cellStyle name="AggOrangeLBorder 2 3 6 5" xfId="11883" xr:uid="{D3C3279B-DA63-4BDE-80EE-97FEFF9E4491}"/>
    <cellStyle name="AggOrangeLBorder 2 3 7" xfId="1016" xr:uid="{84D32DF9-DF16-4289-8462-3CD7508D097F}"/>
    <cellStyle name="AggOrangeLBorder 2 3 7 2" xfId="2588" xr:uid="{C46338C1-7686-49F6-9F9E-C7DC5B096402}"/>
    <cellStyle name="AggOrangeLBorder 2 3 7 2 2" xfId="6041" xr:uid="{FE3066F3-4A39-47AC-9E36-C28CDDF04045}"/>
    <cellStyle name="AggOrangeLBorder 2 3 7 2 3" xfId="10338" xr:uid="{6D67471D-FEF7-4E01-A025-82D3BF99C5CF}"/>
    <cellStyle name="AggOrangeLBorder 2 3 7 2 4" xfId="13220" xr:uid="{BBFBBC92-7E65-43DE-897B-5CD5F596FD59}"/>
    <cellStyle name="AggOrangeLBorder 2 3 7 3" xfId="3731" xr:uid="{6A647484-EB70-41A9-A63B-67A8F014ADBB}"/>
    <cellStyle name="AggOrangeLBorder 2 3 7 4" xfId="8875" xr:uid="{FEDD0601-3AB3-4E44-9063-0579C5F31685}"/>
    <cellStyle name="AggOrangeLBorder 2 3 7 5" xfId="11797" xr:uid="{7DAC7FAB-42D9-4D4E-BC70-5EAFE622E58E}"/>
    <cellStyle name="AggOrangeLBorder 2 3 8" xfId="1235" xr:uid="{6D138B0B-9839-4B97-A51D-15604CCCD0D7}"/>
    <cellStyle name="AggOrangeLBorder 2 3 8 2" xfId="4045" xr:uid="{057834FA-C553-4CC1-BDD4-115CB3283A6D}"/>
    <cellStyle name="AggOrangeLBorder 2 3 8 3" xfId="9094" xr:uid="{5C12083A-7E77-4374-8686-966A833C1CA0}"/>
    <cellStyle name="AggOrangeLBorder 2 3 8 4" xfId="12016" xr:uid="{10883426-DA39-4043-B69D-54A51F88D8F4}"/>
    <cellStyle name="AggOrangeLBorder 2 3 9" xfId="5314" xr:uid="{919B1130-50BC-4967-9462-1EDC3F313D5A}"/>
    <cellStyle name="AggOrangeLBorder 3" xfId="446" xr:uid="{7DC6752A-1AA8-4395-B308-EA24A7A21AB3}"/>
    <cellStyle name="AggOrangeLBorder 4" xfId="304" xr:uid="{1C2E3C5D-0EF0-4BED-B4BD-29A828FEA6B6}"/>
    <cellStyle name="AggOrangeLBorder 4 10" xfId="8567" xr:uid="{EBE977F7-204F-4D44-91E8-E7BA2473370B}"/>
    <cellStyle name="AggOrangeLBorder 4 11" xfId="11509" xr:uid="{ACDD8633-AF98-4E61-A673-C08388B31C12}"/>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2 2 2" xfId="7830" xr:uid="{E40AB3AB-2D1E-4B2C-83AC-F34B26177DD5}"/>
    <cellStyle name="AggOrangeLBorder 4 2 2 2 2 3" xfId="10886" xr:uid="{239F765C-34EE-4C16-B0A5-46266E315E11}"/>
    <cellStyle name="AggOrangeLBorder 4 2 2 2 2 4" xfId="13768" xr:uid="{E1BC8A00-2C55-45BB-8C87-9B72B8E3F32D}"/>
    <cellStyle name="AggOrangeLBorder 4 2 2 2 3" xfId="6580" xr:uid="{0455EAD8-01EC-401B-9304-1465A38E6158}"/>
    <cellStyle name="AggOrangeLBorder 4 2 2 2 4" xfId="9430" xr:uid="{A2DD0534-EF0C-47CD-B54F-5B43621D3EAC}"/>
    <cellStyle name="AggOrangeLBorder 4 2 2 2 5" xfId="12352" xr:uid="{F738EF90-DE1F-447F-9CFF-874D48737C54}"/>
    <cellStyle name="AggOrangeLBorder 4 2 2 3" xfId="1207" xr:uid="{FBAC266C-358B-4009-AC9C-E726880A853A}"/>
    <cellStyle name="AggOrangeLBorder 4 2 2 3 2" xfId="2776" xr:uid="{49A1728B-4520-4A5B-A412-CC40FBF6A804}"/>
    <cellStyle name="AggOrangeLBorder 4 2 2 3 2 2" xfId="4134" xr:uid="{5F3420BA-7143-41FB-A577-599E34B45909}"/>
    <cellStyle name="AggOrangeLBorder 4 2 2 3 2 3" xfId="10526" xr:uid="{0AEF1CB6-5825-4794-89CA-DBD4D9DA7018}"/>
    <cellStyle name="AggOrangeLBorder 4 2 2 3 2 4" xfId="13408" xr:uid="{E6087BEB-6E24-480B-8B7B-F6CFDD907041}"/>
    <cellStyle name="AggOrangeLBorder 4 2 2 3 3" xfId="6065" xr:uid="{1C6EABC2-2139-4AE3-B1B0-484A014F3068}"/>
    <cellStyle name="AggOrangeLBorder 4 2 2 3 4" xfId="9066" xr:uid="{BD219744-FC7D-4EC1-B499-7FD5214F80A6}"/>
    <cellStyle name="AggOrangeLBorder 4 2 2 3 5" xfId="11988" xr:uid="{82F11795-8D7D-40D9-AA0E-075E9C96E7CB}"/>
    <cellStyle name="AggOrangeLBorder 4 2 2 4" xfId="2221" xr:uid="{CDC53022-5836-41CE-AAA7-31B282A70C62}"/>
    <cellStyle name="AggOrangeLBorder 4 2 2 4 2" xfId="6571" xr:uid="{DB55CDE7-D919-48DE-90B8-1003AD27D37F}"/>
    <cellStyle name="AggOrangeLBorder 4 2 2 4 3" xfId="10080" xr:uid="{F28EAB95-8CD1-4B7B-8AFB-FFEC7A7F980A}"/>
    <cellStyle name="AggOrangeLBorder 4 2 2 4 4" xfId="13002" xr:uid="{C5AFDC0B-285B-4462-85F7-062F2FD3B679}"/>
    <cellStyle name="AggOrangeLBorder 4 2 2 5" xfId="4944" xr:uid="{3FFE3966-DD5A-46BE-AD37-0BBE8B22D245}"/>
    <cellStyle name="AggOrangeLBorder 4 2 2 6" xfId="6799" xr:uid="{BBC286C1-56C8-4166-BF5A-2480606CB5F2}"/>
    <cellStyle name="AggOrangeLBorder 4 2 2 7" xfId="8231" xr:uid="{7EEF565F-8DBA-4320-ABE3-E35E981397D4}"/>
    <cellStyle name="AggOrangeLBorder 4 2 3" xfId="1363" xr:uid="{46F3DDFF-CFA4-4196-BD90-BD9DF0321648}"/>
    <cellStyle name="AggOrangeLBorder 4 2 3 2" xfId="2928" xr:uid="{FB04819C-E0EA-4A59-B24E-75F8CE6C2DF7}"/>
    <cellStyle name="AggOrangeLBorder 4 2 3 2 2" xfId="7622" xr:uid="{EFA50413-863C-4136-B165-46C41AE64787}"/>
    <cellStyle name="AggOrangeLBorder 4 2 3 2 3" xfId="10678" xr:uid="{F200964C-EED7-4D54-98E5-4A3C52ED959C}"/>
    <cellStyle name="AggOrangeLBorder 4 2 3 2 4" xfId="13560" xr:uid="{6F609243-8877-4F73-8815-E37DA3DEDFD9}"/>
    <cellStyle name="AggOrangeLBorder 4 2 3 3" xfId="4063" xr:uid="{4090B985-E4F5-4BF3-8BC3-32C867792AA5}"/>
    <cellStyle name="AggOrangeLBorder 4 2 3 4" xfId="9222" xr:uid="{8F953224-003C-4B08-8067-674D97D31544}"/>
    <cellStyle name="AggOrangeLBorder 4 2 3 5" xfId="12144" xr:uid="{C66F8176-A6BB-4B14-893F-17B4D2DA5330}"/>
    <cellStyle name="AggOrangeLBorder 4 2 4" xfId="23" xr:uid="{4D71EC3B-96B2-43D7-B54D-FD23E6ADE8DF}"/>
    <cellStyle name="AggOrangeLBorder 4 2 4 2" xfId="2311" xr:uid="{7C693E72-D5A3-447E-9B6F-A74585AFF7D5}"/>
    <cellStyle name="AggOrangeLBorder 4 2 4 2 2" xfId="4661" xr:uid="{A4162880-5F5A-432A-8AEE-ABA20535CB4B}"/>
    <cellStyle name="AggOrangeLBorder 4 2 4 2 3" xfId="10169" xr:uid="{4D4589D2-5C1F-4212-8880-8AD75DE74FFD}"/>
    <cellStyle name="AggOrangeLBorder 4 2 4 2 4" xfId="13088" xr:uid="{83DB1E0F-D26A-4930-AD63-D4CAC1C6193D}"/>
    <cellStyle name="AggOrangeLBorder 4 2 4 3" xfId="5520" xr:uid="{F79FEC5B-A3B1-4E5A-8988-197BF943A774}"/>
    <cellStyle name="AggOrangeLBorder 4 2 4 4" xfId="8300" xr:uid="{E1BB6F60-E9E9-4617-9AFB-5E110F88EF3F}"/>
    <cellStyle name="AggOrangeLBorder 4 2 4 5" xfId="11290" xr:uid="{11720D4A-F17D-4A4E-AA54-B0E56C53D751}"/>
    <cellStyle name="AggOrangeLBorder 4 2 5" xfId="2015" xr:uid="{3ED7B682-FA42-4684-9E3B-A52BDFFBF2E7}"/>
    <cellStyle name="AggOrangeLBorder 4 2 5 2" xfId="4552" xr:uid="{EC3D179F-7C2E-4A72-8E66-9D657BD9CF96}"/>
    <cellStyle name="AggOrangeLBorder 4 2 5 3" xfId="9874" xr:uid="{0F15C884-21C2-47A5-B4DD-AA379A70A5E5}"/>
    <cellStyle name="AggOrangeLBorder 4 2 5 4" xfId="12796" xr:uid="{52E9D3EA-A110-44CB-9362-CB91E03E77DE}"/>
    <cellStyle name="AggOrangeLBorder 4 2 6" xfId="5316" xr:uid="{E90E1393-E2A4-487A-A826-C91AFC2E3EFC}"/>
    <cellStyle name="AggOrangeLBorder 4 2 7" xfId="3492" xr:uid="{69A1736A-EA31-4D25-97C0-4407D3CB09C4}"/>
    <cellStyle name="AggOrangeLBorder 4 2 8" xfId="3689" xr:uid="{5C2E61B5-6B0D-42B7-BE4B-3D31BB465E8C}"/>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2 2 2" xfId="7772" xr:uid="{A98F7ADA-3A8E-453D-9C15-E685C1765BD8}"/>
    <cellStyle name="AggOrangeLBorder 4 3 2 2 2 3" xfId="10828" xr:uid="{9ACF1632-3106-4EC2-A5AB-BB117A57DCF6}"/>
    <cellStyle name="AggOrangeLBorder 4 3 2 2 2 4" xfId="13710" xr:uid="{4DEAC9A1-3771-4E02-9E91-33777A5DE0A0}"/>
    <cellStyle name="AggOrangeLBorder 4 3 2 2 3" xfId="6711" xr:uid="{0FF26040-A454-43B2-B6E5-D130C00872DD}"/>
    <cellStyle name="AggOrangeLBorder 4 3 2 2 4" xfId="9372" xr:uid="{0EE52315-DBDD-4BC8-A757-2AE0E3BCD705}"/>
    <cellStyle name="AggOrangeLBorder 4 3 2 2 5" xfId="12294" xr:uid="{33B8BD0F-E1D4-4588-8D69-A9E96097785A}"/>
    <cellStyle name="AggOrangeLBorder 4 3 2 3" xfId="1653" xr:uid="{278527A4-5B68-4FC1-8B44-0DA3DB5D1EDB}"/>
    <cellStyle name="AggOrangeLBorder 4 3 2 3 2" xfId="3218" xr:uid="{E991B878-8B49-42CE-A518-7D7CF8C51D01}"/>
    <cellStyle name="AggOrangeLBorder 4 3 2 3 2 2" xfId="7912" xr:uid="{EFEBB2B4-6732-4E07-8BED-D9ACDBA6CC02}"/>
    <cellStyle name="AggOrangeLBorder 4 3 2 3 2 3" xfId="10968" xr:uid="{8C68A114-01F6-45DF-8717-BD3814B17881}"/>
    <cellStyle name="AggOrangeLBorder 4 3 2 3 2 4" xfId="13850" xr:uid="{F8FA8BEB-8E41-4C0B-BF6B-F33E192443D2}"/>
    <cellStyle name="AggOrangeLBorder 4 3 2 3 3" xfId="6405" xr:uid="{914CC3CC-467A-4503-ACE9-50A9EE81508D}"/>
    <cellStyle name="AggOrangeLBorder 4 3 2 3 4" xfId="9512" xr:uid="{67DDEFC3-FBA3-404A-A4F2-47C2199A2E16}"/>
    <cellStyle name="AggOrangeLBorder 4 3 2 3 5" xfId="12434" xr:uid="{756D29B2-F685-450C-89B2-C25FF926D2AA}"/>
    <cellStyle name="AggOrangeLBorder 4 3 2 4" xfId="2163" xr:uid="{F8189368-07E6-4C69-95B6-2184943426B7}"/>
    <cellStyle name="AggOrangeLBorder 4 3 2 4 2" xfId="4099" xr:uid="{FCF0806D-2C75-495F-8DA4-83D94C745694}"/>
    <cellStyle name="AggOrangeLBorder 4 3 2 4 3" xfId="10022" xr:uid="{36DC9E17-4EDA-4216-9CC3-DB0371039B32}"/>
    <cellStyle name="AggOrangeLBorder 4 3 2 4 4" xfId="12944" xr:uid="{095E0930-9E6B-40EC-9FA9-B24FC65D8A73}"/>
    <cellStyle name="AggOrangeLBorder 4 3 2 5" xfId="5448" xr:uid="{85E037BF-F0A9-420E-8FA7-FBE3F41E57AB}"/>
    <cellStyle name="AggOrangeLBorder 4 3 2 6" xfId="5679" xr:uid="{DAC94D16-8B10-4464-8808-849152EC3955}"/>
    <cellStyle name="AggOrangeLBorder 4 3 2 7" xfId="8508" xr:uid="{0FFFF21F-0474-4496-A385-DFE25AC2D830}"/>
    <cellStyle name="AggOrangeLBorder 4 3 3" xfId="1305" xr:uid="{82C2F101-F7AB-49ED-8F7D-010211193F37}"/>
    <cellStyle name="AggOrangeLBorder 4 3 3 2" xfId="2870" xr:uid="{51FEBD8E-4F83-44B6-A403-519033122D32}"/>
    <cellStyle name="AggOrangeLBorder 4 3 3 2 2" xfId="7564" xr:uid="{83CE0D35-4DB6-45CE-8D10-7E4A70E246F8}"/>
    <cellStyle name="AggOrangeLBorder 4 3 3 2 3" xfId="10620" xr:uid="{846D948A-9715-4EEF-A7DF-9F8EE0608504}"/>
    <cellStyle name="AggOrangeLBorder 4 3 3 2 4" xfId="13502" xr:uid="{73ADCB66-DC81-4FF9-B45A-2EB2C4B6AFF7}"/>
    <cellStyle name="AggOrangeLBorder 4 3 3 3" xfId="4196" xr:uid="{850252AC-2080-4F49-BE15-2CBD7D9C9638}"/>
    <cellStyle name="AggOrangeLBorder 4 3 3 4" xfId="9164" xr:uid="{90CB8B2B-A5EF-4754-9881-DFE9B9578512}"/>
    <cellStyle name="AggOrangeLBorder 4 3 3 5" xfId="12086" xr:uid="{F88F4E04-EEAE-42D5-B974-2C615EE8E49E}"/>
    <cellStyle name="AggOrangeLBorder 4 3 4" xfId="30" xr:uid="{4F9F11EC-865E-4343-85EF-34675007BB3A}"/>
    <cellStyle name="AggOrangeLBorder 4 3 4 2" xfId="2314" xr:uid="{8269D673-4972-4401-A455-39ABB4729786}"/>
    <cellStyle name="AggOrangeLBorder 4 3 4 2 2" xfId="5546" xr:uid="{DA7BDA41-39C0-4466-A506-8AD674F430CC}"/>
    <cellStyle name="AggOrangeLBorder 4 3 4 2 3" xfId="10172" xr:uid="{9CB4C4E7-7C1D-44A2-BF69-71A6222D93C2}"/>
    <cellStyle name="AggOrangeLBorder 4 3 4 2 4" xfId="13091" xr:uid="{25348908-E033-4154-90AA-FF324C07149D}"/>
    <cellStyle name="AggOrangeLBorder 4 3 4 3" xfId="5987" xr:uid="{88A1A53C-57E9-4B23-8365-5943EDAFCCF2}"/>
    <cellStyle name="AggOrangeLBorder 4 3 4 4" xfId="8301" xr:uid="{E3E0174C-EB98-4B40-9773-6E44E0271BA3}"/>
    <cellStyle name="AggOrangeLBorder 4 3 4 5" xfId="11291" xr:uid="{971B4208-C7C8-4035-A788-E3CD0AF07881}"/>
    <cellStyle name="AggOrangeLBorder 4 3 5" xfId="1957" xr:uid="{CE016E5A-28FF-409C-B03C-54CD2ECF9219}"/>
    <cellStyle name="AggOrangeLBorder 4 3 5 2" xfId="4192" xr:uid="{8BF8DC86-6C88-4CEF-916F-52221EEA6BA3}"/>
    <cellStyle name="AggOrangeLBorder 4 3 5 3" xfId="9816" xr:uid="{8E0535FD-2731-4833-9796-1DC6A6FA0F50}"/>
    <cellStyle name="AggOrangeLBorder 4 3 5 4" xfId="12738" xr:uid="{F5E00F9E-95B2-4B55-961D-21A6BAB6F703}"/>
    <cellStyle name="AggOrangeLBorder 4 3 6" xfId="5412" xr:uid="{25A3B897-BDEE-43D5-AA9D-CCE07A79A6AA}"/>
    <cellStyle name="AggOrangeLBorder 4 3 7" xfId="8542" xr:uid="{2280838C-E77D-4CA9-A2B7-70C3DF6A6C00}"/>
    <cellStyle name="AggOrangeLBorder 4 3 8" xfId="11499" xr:uid="{22085D25-1822-4816-9889-09DA59801642}"/>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2 2 2" xfId="7793" xr:uid="{CE2D08D4-179D-4D0D-98B4-0E508199F222}"/>
    <cellStyle name="AggOrangeLBorder 4 4 2 2 2 3" xfId="10849" xr:uid="{0352E4B8-84FA-4A0D-B010-1BED161F137F}"/>
    <cellStyle name="AggOrangeLBorder 4 4 2 2 2 4" xfId="13731" xr:uid="{E4B204A5-2773-4FF5-9709-9847E5C897C3}"/>
    <cellStyle name="AggOrangeLBorder 4 4 2 2 3" xfId="4380" xr:uid="{3B1E7C1D-5AC5-4896-910A-1C75440EF0C0}"/>
    <cellStyle name="AggOrangeLBorder 4 4 2 2 4" xfId="9393" xr:uid="{3C8D30D7-AB10-4CAC-9EA3-53DC0C7221C9}"/>
    <cellStyle name="AggOrangeLBorder 4 4 2 2 5" xfId="12315" xr:uid="{83D469F5-31F4-49C3-A49C-C43C5F247197}"/>
    <cellStyle name="AggOrangeLBorder 4 4 2 3" xfId="1123" xr:uid="{11A09B5D-BC07-4FD6-8165-ED5CB059BD69}"/>
    <cellStyle name="AggOrangeLBorder 4 4 2 3 2" xfId="2692" xr:uid="{F818BD6D-7EC1-4F48-A01A-F8BBABE60F6E}"/>
    <cellStyle name="AggOrangeLBorder 4 4 2 3 2 2" xfId="4292" xr:uid="{E30D966F-7934-40AB-A693-C06394D72208}"/>
    <cellStyle name="AggOrangeLBorder 4 4 2 3 2 3" xfId="10442" xr:uid="{7580B2A4-F2A7-4822-AE9C-374E8C9408C5}"/>
    <cellStyle name="AggOrangeLBorder 4 4 2 3 2 4" xfId="13324" xr:uid="{00600955-7216-4F31-8D95-6A0F6DCA053F}"/>
    <cellStyle name="AggOrangeLBorder 4 4 2 3 3" xfId="4459" xr:uid="{4695F5C4-5988-46C3-B036-0FF3B748CFB1}"/>
    <cellStyle name="AggOrangeLBorder 4 4 2 3 4" xfId="8982" xr:uid="{7851F246-19DD-4528-BE30-29D013B17E0D}"/>
    <cellStyle name="AggOrangeLBorder 4 4 2 3 5" xfId="11904" xr:uid="{6695A22A-2707-4893-9FDB-334EC9EA94A9}"/>
    <cellStyle name="AggOrangeLBorder 4 4 2 4" xfId="2184" xr:uid="{55F7BF0F-2425-4158-851B-CBC446D5129B}"/>
    <cellStyle name="AggOrangeLBorder 4 4 2 4 2" xfId="5232" xr:uid="{11E34289-BE4A-4A30-A48B-1E64A42B08BF}"/>
    <cellStyle name="AggOrangeLBorder 4 4 2 4 3" xfId="10043" xr:uid="{257BCF21-DFE7-4863-99EF-DA6A4DD6B287}"/>
    <cellStyle name="AggOrangeLBorder 4 4 2 4 4" xfId="12965" xr:uid="{692C049D-A947-497C-A567-0E3520ACDC34}"/>
    <cellStyle name="AggOrangeLBorder 4 4 2 5" xfId="5252" xr:uid="{86E537EF-8C6B-4C05-8AB8-CCC363691D28}"/>
    <cellStyle name="AggOrangeLBorder 4 4 2 6" xfId="4645" xr:uid="{F4DC0EF9-A8A0-497F-AFF9-7AEB87ABDAEC}"/>
    <cellStyle name="AggOrangeLBorder 4 4 2 7" xfId="8504" xr:uid="{0891F1E2-6BF8-492C-8619-27BD6EA6BE9F}"/>
    <cellStyle name="AggOrangeLBorder 4 4 3" xfId="1326" xr:uid="{5D0C3E06-BF62-4381-91DD-8E9CBBA5E211}"/>
    <cellStyle name="AggOrangeLBorder 4 4 3 2" xfId="2891" xr:uid="{01576B21-4F6A-49D0-AA95-1E70C31BD244}"/>
    <cellStyle name="AggOrangeLBorder 4 4 3 2 2" xfId="7585" xr:uid="{23B538D3-3BA5-43F4-807F-F3BFADE8FBA2}"/>
    <cellStyle name="AggOrangeLBorder 4 4 3 2 3" xfId="10641" xr:uid="{761EEA82-4D26-456A-8A1E-2FFB549820F6}"/>
    <cellStyle name="AggOrangeLBorder 4 4 3 2 4" xfId="13523" xr:uid="{5458824B-DF26-4EA4-A00F-3AD532E55C9C}"/>
    <cellStyle name="AggOrangeLBorder 4 4 3 3" xfId="6512" xr:uid="{6D16AA70-1EF8-4D31-A79E-E3C61BF8258D}"/>
    <cellStyle name="AggOrangeLBorder 4 4 3 4" xfId="9185" xr:uid="{E1B251D4-D193-4985-8483-3BE33A0FD4A3}"/>
    <cellStyle name="AggOrangeLBorder 4 4 3 5" xfId="12107" xr:uid="{75520C58-87FC-49B5-B4FA-650C3370BAA8}"/>
    <cellStyle name="AggOrangeLBorder 4 4 4" xfId="1834" xr:uid="{8739FA3D-6379-431C-885F-3F62D24A2AA7}"/>
    <cellStyle name="AggOrangeLBorder 4 4 4 2" xfId="3384" xr:uid="{2C28F6CF-F2DA-4477-84E2-01CD8922BF40}"/>
    <cellStyle name="AggOrangeLBorder 4 4 4 2 2" xfId="8078" xr:uid="{DEBF4206-D898-4384-8BBB-D385F89856A6}"/>
    <cellStyle name="AggOrangeLBorder 4 4 4 2 3" xfId="11134" xr:uid="{1F22249B-9D7E-44BE-AC9B-FF22E43D51B8}"/>
    <cellStyle name="AggOrangeLBorder 4 4 4 2 4" xfId="14016" xr:uid="{AD4DEAFE-84A2-48F2-9D67-99C3DDB71A89}"/>
    <cellStyle name="AggOrangeLBorder 4 4 4 3" xfId="5572" xr:uid="{E15D1ABB-70BB-4500-97A1-632D2A4B3712}"/>
    <cellStyle name="AggOrangeLBorder 4 4 4 4" xfId="9693" xr:uid="{5F24D519-5F51-4B36-BE09-7E5AF5897662}"/>
    <cellStyle name="AggOrangeLBorder 4 4 4 5" xfId="12615" xr:uid="{D0121213-071B-4BCE-8B63-56232FE9ED26}"/>
    <cellStyle name="AggOrangeLBorder 4 4 5" xfId="1978" xr:uid="{03807402-F12D-4312-A1A8-C241B44E8721}"/>
    <cellStyle name="AggOrangeLBorder 4 4 5 2" xfId="6514" xr:uid="{4C25DC5F-1567-4F2D-A89E-4AFCABBA2899}"/>
    <cellStyle name="AggOrangeLBorder 4 4 5 3" xfId="9837" xr:uid="{3F04C662-CAE0-4E39-A4FC-D2B038A2B8CA}"/>
    <cellStyle name="AggOrangeLBorder 4 4 5 4" xfId="12759" xr:uid="{4845D365-AE10-4300-B90F-7CD3FD7B6EDC}"/>
    <cellStyle name="AggOrangeLBorder 4 4 6" xfId="4603" xr:uid="{8F6A09C1-4EBE-4820-9EE2-545E29394668}"/>
    <cellStyle name="AggOrangeLBorder 4 4 7" xfId="5624" xr:uid="{67E80573-CD3F-464D-BB7A-7C107EB7A836}"/>
    <cellStyle name="AggOrangeLBorder 4 4 8" xfId="6279" xr:uid="{4E8F5D47-51C2-49D5-A04A-ADB8D931EAF0}"/>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6 2 2" xfId="5498" xr:uid="{599AE500-0734-4A8C-AED6-A1CDE16757E6}"/>
    <cellStyle name="AggOrangeLBorder 4 6 2 3" xfId="10420" xr:uid="{DEF4E3CF-0070-4AF6-823E-FCDFBC4F812F}"/>
    <cellStyle name="AggOrangeLBorder 4 6 2 4" xfId="13302" xr:uid="{A9EAA453-1E26-419D-8155-4ADFC4F2D1FA}"/>
    <cellStyle name="AggOrangeLBorder 4 6 3" xfId="4820" xr:uid="{F8F81A67-4083-4CE7-A101-CCF3BB6BA332}"/>
    <cellStyle name="AggOrangeLBorder 4 6 4" xfId="8960" xr:uid="{8063EC70-8FFC-4EBC-B051-FAC595AA102B}"/>
    <cellStyle name="AggOrangeLBorder 4 6 5" xfId="11882" xr:uid="{18F79B24-FAC9-4FC6-A59A-8242735FCA83}"/>
    <cellStyle name="AggOrangeLBorder 4 7" xfId="1737" xr:uid="{2A6E9DAC-B3CD-4025-9B48-C5BE8AE1251C}"/>
    <cellStyle name="AggOrangeLBorder 4 7 2" xfId="3296" xr:uid="{0A6EBA50-ED7B-4CC1-BF56-56D2A6C6CE01}"/>
    <cellStyle name="AggOrangeLBorder 4 7 2 2" xfId="7990" xr:uid="{2E2049E1-4AB3-4CDB-93CC-47CB1E7B5FDF}"/>
    <cellStyle name="AggOrangeLBorder 4 7 2 3" xfId="11046" xr:uid="{09130A58-7517-4CD8-BCFA-5DFCDBBF0933}"/>
    <cellStyle name="AggOrangeLBorder 4 7 2 4" xfId="13928" xr:uid="{DB40F644-4510-41DD-9AD4-2F1C53D2E49E}"/>
    <cellStyle name="AggOrangeLBorder 4 7 3" xfId="4319" xr:uid="{AC47CCD6-EB65-4C24-A719-84DB906197F0}"/>
    <cellStyle name="AggOrangeLBorder 4 7 4" xfId="9596" xr:uid="{996E5575-0349-4A1E-A1AC-05D0CAAFD404}"/>
    <cellStyle name="AggOrangeLBorder 4 7 5" xfId="12518" xr:uid="{ECB52752-77A3-45D0-B731-B88877CA27C8}"/>
    <cellStyle name="AggOrangeLBorder 4 8" xfId="1838" xr:uid="{A94B1489-514B-43F1-BBB0-BAA02DB0818A}"/>
    <cellStyle name="AggOrangeLBorder 4 8 2" xfId="4942" xr:uid="{C3C1C91C-DF74-4119-808B-9AD563D4BD5F}"/>
    <cellStyle name="AggOrangeLBorder 4 8 3" xfId="9697" xr:uid="{400C20AE-AAE6-44DE-9DFF-C97D86F42596}"/>
    <cellStyle name="AggOrangeLBorder 4 8 4" xfId="12619" xr:uid="{AD4FBCF6-6840-4026-9308-5F2E47B1CBDF}"/>
    <cellStyle name="AggOrangeLBorder 4 9" xfId="6823" xr:uid="{A18D1390-6AC6-42DE-A79E-69F7C51E5FEC}"/>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2 2 2" xfId="7748" xr:uid="{E366EBE0-B8E9-4F4B-A01E-500F26FA5D6D}"/>
    <cellStyle name="AggOrangeRBorder 2 2 2 2 2 2 3" xfId="10804" xr:uid="{5C2424F5-2F73-462E-8579-BA759ACF8696}"/>
    <cellStyle name="AggOrangeRBorder 2 2 2 2 2 2 4" xfId="13686" xr:uid="{E4F8D56C-DBD4-46AB-B996-8540212E88FD}"/>
    <cellStyle name="AggOrangeRBorder 2 2 2 2 2 3" xfId="6720" xr:uid="{2D482C0F-C134-4FF4-A764-B43C9E59CF35}"/>
    <cellStyle name="AggOrangeRBorder 2 2 2 2 2 4" xfId="9348" xr:uid="{63DF29E0-8939-40C9-AC29-45409B6154E5}"/>
    <cellStyle name="AggOrangeRBorder 2 2 2 2 2 5" xfId="12270" xr:uid="{5B459225-BB7D-4FDC-AC04-845D24D96B22}"/>
    <cellStyle name="AggOrangeRBorder 2 2 2 2 3" xfId="1143" xr:uid="{8E4121C3-9B43-48AA-9624-897D76F02D38}"/>
    <cellStyle name="AggOrangeRBorder 2 2 2 2 3 2" xfId="2712" xr:uid="{7C0C7F41-FDDC-4C48-952E-B867EC2D55D9}"/>
    <cellStyle name="AggOrangeRBorder 2 2 2 2 3 2 2" xfId="3715" xr:uid="{82016CFC-225A-41A6-AB0F-53CC37E9A60C}"/>
    <cellStyle name="AggOrangeRBorder 2 2 2 2 3 2 3" xfId="10462" xr:uid="{62E81003-D095-4570-BA44-901843EC1F9B}"/>
    <cellStyle name="AggOrangeRBorder 2 2 2 2 3 2 4" xfId="13344" xr:uid="{B5B9EBD3-2D4B-4CA9-93F6-1B18604450E6}"/>
    <cellStyle name="AggOrangeRBorder 2 2 2 2 3 3" xfId="4290" xr:uid="{F4650217-567F-4116-B185-D82CC3F9EA62}"/>
    <cellStyle name="AggOrangeRBorder 2 2 2 2 3 4" xfId="9002" xr:uid="{0E5205AB-3A78-4AF1-B359-583F24D358AC}"/>
    <cellStyle name="AggOrangeRBorder 2 2 2 2 3 5" xfId="11924" xr:uid="{3222E06C-DFA0-4FD3-8648-903D0A2DF4B6}"/>
    <cellStyle name="AggOrangeRBorder 2 2 2 2 4" xfId="2139" xr:uid="{FAE8159E-33E4-4EC2-B6A8-0366F30ED249}"/>
    <cellStyle name="AggOrangeRBorder 2 2 2 2 4 2" xfId="6608" xr:uid="{CE9FD48C-B221-4495-B2E8-2364153248B2}"/>
    <cellStyle name="AggOrangeRBorder 2 2 2 2 4 3" xfId="9998" xr:uid="{37D2A9AC-A9A1-48C3-8D5E-09D7165E7B47}"/>
    <cellStyle name="AggOrangeRBorder 2 2 2 2 4 4" xfId="12920" xr:uid="{C22EAC39-F855-4D6E-80F5-9E30E34F85CC}"/>
    <cellStyle name="AggOrangeRBorder 2 2 2 2 5" xfId="5351" xr:uid="{DCFF4079-DFE8-4BA9-AD6F-20BF1C76D935}"/>
    <cellStyle name="AggOrangeRBorder 2 2 2 2 6" xfId="6019" xr:uid="{C229604A-E701-4851-8A8D-2CFF5DEEF6FE}"/>
    <cellStyle name="AggOrangeRBorder 2 2 2 2 7" xfId="8248" xr:uid="{B45726F7-48E5-418C-B788-E2078A59341F}"/>
    <cellStyle name="AggOrangeRBorder 2 2 2 3" xfId="1281" xr:uid="{E0759544-477B-41B2-AA75-F4774F28609E}"/>
    <cellStyle name="AggOrangeRBorder 2 2 2 3 2" xfId="2846" xr:uid="{263D5745-2933-4DB9-B38D-0BCAA6CC3829}"/>
    <cellStyle name="AggOrangeRBorder 2 2 2 3 2 2" xfId="7540" xr:uid="{CC420179-AB3A-4341-B105-3ACFB61C7BEC}"/>
    <cellStyle name="AggOrangeRBorder 2 2 2 3 2 3" xfId="10596" xr:uid="{59D6B792-C7FB-47F6-8E7E-AF78D58A19D8}"/>
    <cellStyle name="AggOrangeRBorder 2 2 2 3 2 4" xfId="13478" xr:uid="{AE229692-BFC1-4F50-938E-4B61BC118A25}"/>
    <cellStyle name="AggOrangeRBorder 2 2 2 3 3" xfId="5041" xr:uid="{C832B653-39E3-48F4-9EA0-8652F5CC06CB}"/>
    <cellStyle name="AggOrangeRBorder 2 2 2 3 4" xfId="9140" xr:uid="{96CCB0AB-3D72-4657-B642-ABCB625E937D}"/>
    <cellStyle name="AggOrangeRBorder 2 2 2 3 5" xfId="12062" xr:uid="{31C0F961-9AC9-40AA-810E-6B3ACCA707A8}"/>
    <cellStyle name="AggOrangeRBorder 2 2 2 4" xfId="32" xr:uid="{38BAC079-AE19-4DD2-BFCA-FA80267A5120}"/>
    <cellStyle name="AggOrangeRBorder 2 2 2 4 2" xfId="2316" xr:uid="{EA375308-894C-47CD-9EF9-8A96586BBA9D}"/>
    <cellStyle name="AggOrangeRBorder 2 2 2 4 2 2" xfId="5231" xr:uid="{804B59E0-5568-4384-8C0D-D1CE96E64A30}"/>
    <cellStyle name="AggOrangeRBorder 2 2 2 4 2 3" xfId="10174" xr:uid="{364FC700-90FA-4983-BE92-A3F602F65050}"/>
    <cellStyle name="AggOrangeRBorder 2 2 2 4 2 4" xfId="13093" xr:uid="{26844BC2-3C18-434A-A252-85D854BD5E6F}"/>
    <cellStyle name="AggOrangeRBorder 2 2 2 4 3" xfId="6322" xr:uid="{6362F428-DE82-4A60-85C3-3B57D4CD2C43}"/>
    <cellStyle name="AggOrangeRBorder 2 2 2 4 4" xfId="6732" xr:uid="{C164F60D-7024-45F6-94E5-056F19A53A0D}"/>
    <cellStyle name="AggOrangeRBorder 2 2 2 4 5" xfId="10257" xr:uid="{AC316747-CE89-4BF1-9A3B-0C4DCAA851DB}"/>
    <cellStyle name="AggOrangeRBorder 2 2 2 5" xfId="1933" xr:uid="{295EE082-2E03-489E-9D8F-091CD1E6CEDF}"/>
    <cellStyle name="AggOrangeRBorder 2 2 2 5 2" xfId="6536" xr:uid="{85DF35EC-3BD9-4B0F-9A73-E467B3BADA5A}"/>
    <cellStyle name="AggOrangeRBorder 2 2 2 5 3" xfId="9792" xr:uid="{2A24E8FD-BDB2-4A2F-A5F6-BBBE157E3460}"/>
    <cellStyle name="AggOrangeRBorder 2 2 2 5 4" xfId="12714" xr:uid="{1810394F-0909-48BA-B59C-E382AD2951EF}"/>
    <cellStyle name="AggOrangeRBorder 2 2 2 6" xfId="4453" xr:uid="{8344D4AF-AD16-46DB-A4E5-DAE51EAEE5F1}"/>
    <cellStyle name="AggOrangeRBorder 2 2 2 7" xfId="8546" xr:uid="{81DAB7C4-CAB7-4992-B627-0800D618E4FB}"/>
    <cellStyle name="AggOrangeRBorder 2 2 2 8" xfId="11503" xr:uid="{95AEE971-8D05-49F7-881D-31CAD0F6F1C0}"/>
    <cellStyle name="AggOrangeRBorder 2 3" xfId="307" xr:uid="{9059FA98-D752-4058-919D-29546A6B6676}"/>
    <cellStyle name="AggOrangeRBorder 2 3 10" xfId="6291" xr:uid="{46023E86-F9EB-446E-A3C8-517E1C1FD4B2}"/>
    <cellStyle name="AggOrangeRBorder 2 3 11" xfId="4469" xr:uid="{B589C81D-6CF7-4486-B978-A1152CB89809}"/>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2 2 2" xfId="7833" xr:uid="{216B29B3-4912-42B8-B79B-D5C96D695DDD}"/>
    <cellStyle name="AggOrangeRBorder 2 3 2 2 2 2 3" xfId="10889" xr:uid="{275BE354-40CE-4A27-A230-6C5EA6194273}"/>
    <cellStyle name="AggOrangeRBorder 2 3 2 2 2 2 4" xfId="13771" xr:uid="{3BF67A82-AE57-4B79-A10A-1165FAA6CF94}"/>
    <cellStyle name="AggOrangeRBorder 2 3 2 2 2 3" xfId="4153" xr:uid="{40A07ECC-2249-4991-85E1-EEAA75A4BD2F}"/>
    <cellStyle name="AggOrangeRBorder 2 3 2 2 2 4" xfId="9433" xr:uid="{DD29D37A-F1F8-4A7D-AD62-D67C12DB91E5}"/>
    <cellStyle name="AggOrangeRBorder 2 3 2 2 2 5" xfId="12355" xr:uid="{6CFC22E8-6D45-472C-A268-21AF1392732D}"/>
    <cellStyle name="AggOrangeRBorder 2 3 2 2 3" xfId="1017" xr:uid="{9FFA9615-788E-49E7-B8B6-79271ECAAF16}"/>
    <cellStyle name="AggOrangeRBorder 2 3 2 2 3 2" xfId="2589" xr:uid="{48FE4B16-A0BD-4CDC-A349-BF6B09B28359}"/>
    <cellStyle name="AggOrangeRBorder 2 3 2 2 3 2 2" xfId="4511" xr:uid="{45E3D0EA-56C7-4FCF-9B21-C5C55A1F3B7C}"/>
    <cellStyle name="AggOrangeRBorder 2 3 2 2 3 2 3" xfId="10339" xr:uid="{FB591C1D-5918-4274-A373-A9D9BF975244}"/>
    <cellStyle name="AggOrangeRBorder 2 3 2 2 3 2 4" xfId="13221" xr:uid="{0FCD3FA5-B3A0-45EF-861D-2377940B7FDA}"/>
    <cellStyle name="AggOrangeRBorder 2 3 2 2 3 3" xfId="3644" xr:uid="{1CD3DCE6-579D-47EA-B320-3BE329513F9F}"/>
    <cellStyle name="AggOrangeRBorder 2 3 2 2 3 4" xfId="8876" xr:uid="{F3BB7F1B-09F5-42D5-828D-D345B1A8FDA9}"/>
    <cellStyle name="AggOrangeRBorder 2 3 2 2 3 5" xfId="11798" xr:uid="{E661AAAD-D1B5-43BC-966B-0FA994D389E0}"/>
    <cellStyle name="AggOrangeRBorder 2 3 2 2 4" xfId="2224" xr:uid="{C35BB5F4-5DC2-4FBB-86F4-0F88C33026B8}"/>
    <cellStyle name="AggOrangeRBorder 2 3 2 2 4 2" xfId="4143" xr:uid="{060A0B29-4522-4477-9064-E24416C83091}"/>
    <cellStyle name="AggOrangeRBorder 2 3 2 2 4 3" xfId="10083" xr:uid="{B333EE31-A85A-479B-B6CE-78941B095C94}"/>
    <cellStyle name="AggOrangeRBorder 2 3 2 2 4 4" xfId="13005" xr:uid="{3E8F42FF-891E-43FF-A825-6298CE9CF627}"/>
    <cellStyle name="AggOrangeRBorder 2 3 2 2 5" xfId="5449" xr:uid="{90054F33-B29A-431E-A76C-6F5F7D74EE86}"/>
    <cellStyle name="AggOrangeRBorder 2 3 2 2 6" xfId="4499" xr:uid="{0EA40B46-04ED-4BC3-AB09-0A66F49065C6}"/>
    <cellStyle name="AggOrangeRBorder 2 3 2 2 7" xfId="6228" xr:uid="{CAF1C929-FD02-400D-B6E4-5F8990A23EC1}"/>
    <cellStyle name="AggOrangeRBorder 2 3 2 3" xfId="1366" xr:uid="{258F9C50-41FF-4D26-8111-3C3DDC00FA4E}"/>
    <cellStyle name="AggOrangeRBorder 2 3 2 3 2" xfId="2931" xr:uid="{1620A2E3-1D77-47BD-A41A-86A4DFEB1F65}"/>
    <cellStyle name="AggOrangeRBorder 2 3 2 3 2 2" xfId="7625" xr:uid="{D7640DCB-B8F8-4896-ACC0-A64C7770EC1B}"/>
    <cellStyle name="AggOrangeRBorder 2 3 2 3 2 3" xfId="10681" xr:uid="{AD45F1B3-3EBA-4523-BF68-868388FBA001}"/>
    <cellStyle name="AggOrangeRBorder 2 3 2 3 2 4" xfId="13563" xr:uid="{0FF1B23D-0E0C-43B9-925E-9D9E771FDE28}"/>
    <cellStyle name="AggOrangeRBorder 2 3 2 3 3" xfId="5126" xr:uid="{60AC5B63-0D64-4DF5-8774-0E8298F63BF6}"/>
    <cellStyle name="AggOrangeRBorder 2 3 2 3 4" xfId="9225" xr:uid="{F28A7CF9-B98C-4EBB-A41E-4F48DC7BA2F5}"/>
    <cellStyle name="AggOrangeRBorder 2 3 2 3 5" xfId="12147" xr:uid="{F2607095-FC42-4BBE-BA9C-3E8B6DE99496}"/>
    <cellStyle name="AggOrangeRBorder 2 3 2 4" xfId="936" xr:uid="{6947EB51-8B2E-4880-A5BA-C9EA755BAD07}"/>
    <cellStyle name="AggOrangeRBorder 2 3 2 4 2" xfId="2516" xr:uid="{6D9D6CD6-DF64-4EFF-B497-399856588650}"/>
    <cellStyle name="AggOrangeRBorder 2 3 2 4 2 2" xfId="6326" xr:uid="{2D725056-B193-40C9-941C-61560334B2B8}"/>
    <cellStyle name="AggOrangeRBorder 2 3 2 4 2 3" xfId="10266" xr:uid="{6BF7D345-8BE9-4B71-88E6-26D67D6B83A0}"/>
    <cellStyle name="AggOrangeRBorder 2 3 2 4 2 4" xfId="13148" xr:uid="{7623A7AB-2998-444C-9233-36001718FBE5}"/>
    <cellStyle name="AggOrangeRBorder 2 3 2 4 3" xfId="5422" xr:uid="{3D135D9C-40E9-444D-B48B-4C3AC2A2CB9E}"/>
    <cellStyle name="AggOrangeRBorder 2 3 2 4 4" xfId="8795" xr:uid="{D895A2C9-AA1A-4534-894E-E6F5060DF5F8}"/>
    <cellStyle name="AggOrangeRBorder 2 3 2 4 5" xfId="11717" xr:uid="{9F70CC58-4BE6-42FB-9430-3CE8B253BC57}"/>
    <cellStyle name="AggOrangeRBorder 2 3 2 5" xfId="2018" xr:uid="{79B65573-0D94-4616-B822-3268B790F2F9}"/>
    <cellStyle name="AggOrangeRBorder 2 3 2 5 2" xfId="6778" xr:uid="{703DC4C2-7B96-4CFF-BC88-DF916BB9C6DB}"/>
    <cellStyle name="AggOrangeRBorder 2 3 2 5 3" xfId="9877" xr:uid="{54E800DB-4E36-4C25-8C8C-8C89ABEB1B63}"/>
    <cellStyle name="AggOrangeRBorder 2 3 2 5 4" xfId="12799" xr:uid="{1C9D9D99-9B18-45AE-9BE1-E4A11A917873}"/>
    <cellStyle name="AggOrangeRBorder 2 3 2 6" xfId="4216" xr:uid="{19A08141-8768-445D-A7FD-4C71C440F1D2}"/>
    <cellStyle name="AggOrangeRBorder 2 3 2 7" xfId="6248" xr:uid="{E0785C9F-77EE-4A0F-B678-A4CBF82022AC}"/>
    <cellStyle name="AggOrangeRBorder 2 3 2 8" xfId="8521" xr:uid="{A05291F0-49E3-4877-88A5-2E37A0921BE5}"/>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2 2 2" xfId="7809" xr:uid="{CD36ABC1-7CF9-4395-85F3-5B4BC7EBB991}"/>
    <cellStyle name="AggOrangeRBorder 2 3 3 2 2 2 3" xfId="10865" xr:uid="{8F1234A2-B3E3-4CF9-8872-290A7FA85292}"/>
    <cellStyle name="AggOrangeRBorder 2 3 3 2 2 2 4" xfId="13747" xr:uid="{3019B179-1F80-4EA0-8DDE-E92F42DFD6CD}"/>
    <cellStyle name="AggOrangeRBorder 2 3 3 2 2 3" xfId="3730" xr:uid="{B59F59DC-82FB-436B-ABE1-1D7EB2892EF2}"/>
    <cellStyle name="AggOrangeRBorder 2 3 3 2 2 4" xfId="9409" xr:uid="{6510BF23-8E37-414A-9E11-70A2DF3FF0AC}"/>
    <cellStyle name="AggOrangeRBorder 2 3 3 2 2 5" xfId="12331" xr:uid="{B6B6D83F-3DB1-47BD-A528-44160AD88728}"/>
    <cellStyle name="AggOrangeRBorder 2 3 3 2 3" xfId="1825" xr:uid="{B8822FA8-F363-4F6F-AB44-021D201B4472}"/>
    <cellStyle name="AggOrangeRBorder 2 3 3 2 3 2" xfId="3375" xr:uid="{98954AEA-8BCE-42FB-B554-0DF9413FB18C}"/>
    <cellStyle name="AggOrangeRBorder 2 3 3 2 3 2 2" xfId="8069" xr:uid="{13862311-FAFE-4B50-8B97-DB3830FF9F49}"/>
    <cellStyle name="AggOrangeRBorder 2 3 3 2 3 2 3" xfId="11125" xr:uid="{531A2F9D-7FA5-4D59-9965-3EE1F091BD23}"/>
    <cellStyle name="AggOrangeRBorder 2 3 3 2 3 2 4" xfId="14007" xr:uid="{9B99ED2A-207A-4876-8E6A-BB37246465E3}"/>
    <cellStyle name="AggOrangeRBorder 2 3 3 2 3 3" xfId="5136" xr:uid="{F292225C-8F49-4994-BB2F-509EB106F0D0}"/>
    <cellStyle name="AggOrangeRBorder 2 3 3 2 3 4" xfId="9684" xr:uid="{C8492D85-DE10-40BF-A486-8F8B6D84AF3F}"/>
    <cellStyle name="AggOrangeRBorder 2 3 3 2 3 5" xfId="12606" xr:uid="{ED6C0B79-B19A-4C11-84E1-2943B126F84E}"/>
    <cellStyle name="AggOrangeRBorder 2 3 3 2 4" xfId="2200" xr:uid="{A4C66FAA-6E54-43FB-9587-C256145114DA}"/>
    <cellStyle name="AggOrangeRBorder 2 3 3 2 4 2" xfId="5977" xr:uid="{CAD906A8-D390-4A6B-AF08-873DACB80458}"/>
    <cellStyle name="AggOrangeRBorder 2 3 3 2 4 3" xfId="10059" xr:uid="{20760945-E9AF-40BB-9A0C-6A6D4F842E06}"/>
    <cellStyle name="AggOrangeRBorder 2 3 3 2 4 4" xfId="12981" xr:uid="{D93C0407-0414-4363-89ED-7EBD9DD63735}"/>
    <cellStyle name="AggOrangeRBorder 2 3 3 2 5" xfId="5487" xr:uid="{B7EF548B-F0F7-481A-A7DD-BE4E68ABF3CE}"/>
    <cellStyle name="AggOrangeRBorder 2 3 3 2 6" xfId="3899" xr:uid="{12204545-5EA7-441A-B142-8287C305593A}"/>
    <cellStyle name="AggOrangeRBorder 2 3 3 2 7" xfId="6809" xr:uid="{4145E9D7-FBBB-4088-8FC6-C659A396BFA6}"/>
    <cellStyle name="AggOrangeRBorder 2 3 3 3" xfId="1342" xr:uid="{CF9513E5-75AA-4AEF-B6F6-3A8F5EA1A108}"/>
    <cellStyle name="AggOrangeRBorder 2 3 3 3 2" xfId="2907" xr:uid="{55CBE0E1-235D-4307-80BA-B6ABB4124F78}"/>
    <cellStyle name="AggOrangeRBorder 2 3 3 3 2 2" xfId="7601" xr:uid="{DC39E3BA-5944-4007-9C8E-DAD32B0751AD}"/>
    <cellStyle name="AggOrangeRBorder 2 3 3 3 2 3" xfId="10657" xr:uid="{3F2EE791-FB26-4CC1-82DD-A99B096DB3BA}"/>
    <cellStyle name="AggOrangeRBorder 2 3 3 3 2 4" xfId="13539" xr:uid="{775B3B0C-2C04-4076-A59C-5103F809EBF2}"/>
    <cellStyle name="AggOrangeRBorder 2 3 3 3 3" xfId="3778" xr:uid="{C28822B2-344C-42EE-AAE4-ED29DDE3F67E}"/>
    <cellStyle name="AggOrangeRBorder 2 3 3 3 4" xfId="9201" xr:uid="{C27C48FD-E4F9-4E4B-8E43-AE55701ECECC}"/>
    <cellStyle name="AggOrangeRBorder 2 3 3 3 5" xfId="12123" xr:uid="{6C661763-BA53-47CB-8FF1-6385AAD2DEB7}"/>
    <cellStyle name="AggOrangeRBorder 2 3 3 4" xfId="1175" xr:uid="{7F49DF88-988F-4FB3-B176-687A077DD428}"/>
    <cellStyle name="AggOrangeRBorder 2 3 3 4 2" xfId="2744" xr:uid="{DB6C8CDE-0CBA-4C7D-BC62-9EB44B91AE8B}"/>
    <cellStyle name="AggOrangeRBorder 2 3 3 4 2 2" xfId="6261" xr:uid="{B65BB94D-E0EC-4A18-8E06-A5BDBD3AD74F}"/>
    <cellStyle name="AggOrangeRBorder 2 3 3 4 2 3" xfId="10494" xr:uid="{70142F40-1BA2-42B2-982A-2DD9EF863A5A}"/>
    <cellStyle name="AggOrangeRBorder 2 3 3 4 2 4" xfId="13376" xr:uid="{4449FFC0-895A-4BFA-8066-BD785EF98485}"/>
    <cellStyle name="AggOrangeRBorder 2 3 3 4 3" xfId="4378" xr:uid="{BFCD6263-4831-4808-8B9A-7B1378C4F9AD}"/>
    <cellStyle name="AggOrangeRBorder 2 3 3 4 4" xfId="9034" xr:uid="{44529198-B7D0-4281-B6CD-48A66F22EEB9}"/>
    <cellStyle name="AggOrangeRBorder 2 3 3 4 5" xfId="11956" xr:uid="{F91CF338-64CB-49C6-9FA6-27EB69835353}"/>
    <cellStyle name="AggOrangeRBorder 2 3 3 5" xfId="1994" xr:uid="{BB23BD2C-0EF9-47B9-979B-311A4AEC6E64}"/>
    <cellStyle name="AggOrangeRBorder 2 3 3 5 2" xfId="3774" xr:uid="{35AD6C1E-43A6-44E4-B7D6-60A19D68EC63}"/>
    <cellStyle name="AggOrangeRBorder 2 3 3 5 3" xfId="9853" xr:uid="{D5056C19-BA62-497B-B933-6B5F413124C0}"/>
    <cellStyle name="AggOrangeRBorder 2 3 3 5 4" xfId="12775" xr:uid="{DB981190-3349-4A8D-87ED-FBB0215A98D4}"/>
    <cellStyle name="AggOrangeRBorder 2 3 3 6" xfId="6718" xr:uid="{04138927-6F7C-4228-9910-2910E2578679}"/>
    <cellStyle name="AggOrangeRBorder 2 3 3 7" xfId="8463" xr:uid="{C8CB5EF0-0665-4197-AB0B-4AB1840B926A}"/>
    <cellStyle name="AggOrangeRBorder 2 3 3 8" xfId="11452" xr:uid="{5798BBC0-9EB2-4E94-8465-60F80CFE289A}"/>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2 2 2" xfId="7791" xr:uid="{5A83EB1A-8B06-4DD8-9062-42A99CAB5FDF}"/>
    <cellStyle name="AggOrangeRBorder 2 3 4 2 2 2 3" xfId="10847" xr:uid="{75C4A9E3-AE89-45B6-8DE8-B0A768654BD4}"/>
    <cellStyle name="AggOrangeRBorder 2 3 4 2 2 2 4" xfId="13729" xr:uid="{98529635-5692-406E-858F-85F8A006E590}"/>
    <cellStyle name="AggOrangeRBorder 2 3 4 2 2 3" xfId="6598" xr:uid="{55A1FD55-CE76-449B-A255-2FB3093F1561}"/>
    <cellStyle name="AggOrangeRBorder 2 3 4 2 2 4" xfId="9391" xr:uid="{1BD0C677-5E01-4FC8-B11D-8D8CE3A1A9A8}"/>
    <cellStyle name="AggOrangeRBorder 2 3 4 2 2 5" xfId="12313" xr:uid="{A63FA9B0-93C8-4505-B958-B1AC684A01BC}"/>
    <cellStyle name="AggOrangeRBorder 2 3 4 2 3" xfId="1130" xr:uid="{62047FEF-0E89-4F92-9E0A-4D99D9C43065}"/>
    <cellStyle name="AggOrangeRBorder 2 3 4 2 3 2" xfId="2699" xr:uid="{620B2670-68B9-4C1A-A099-A7CEB69A0681}"/>
    <cellStyle name="AggOrangeRBorder 2 3 4 2 3 2 2" xfId="5665" xr:uid="{A34255C3-E668-41FE-8CD4-F8BB70A22A74}"/>
    <cellStyle name="AggOrangeRBorder 2 3 4 2 3 2 3" xfId="10449" xr:uid="{F3903623-4DB6-40B3-B5B5-26C614210990}"/>
    <cellStyle name="AggOrangeRBorder 2 3 4 2 3 2 4" xfId="13331" xr:uid="{2AB16C7C-685B-4045-8F7F-33E2734688DC}"/>
    <cellStyle name="AggOrangeRBorder 2 3 4 2 3 3" xfId="4975" xr:uid="{488FC0D2-3D92-47DF-80C1-CD50B5717682}"/>
    <cellStyle name="AggOrangeRBorder 2 3 4 2 3 4" xfId="8989" xr:uid="{5E703B84-ACA7-4DA1-8F35-D1BD06577AD6}"/>
    <cellStyle name="AggOrangeRBorder 2 3 4 2 3 5" xfId="11911" xr:uid="{02C15658-3C1F-4557-B441-7481947B20CB}"/>
    <cellStyle name="AggOrangeRBorder 2 3 4 2 4" xfId="2182" xr:uid="{ACB3E252-6AA6-4DF2-BEBA-0F7949474B4F}"/>
    <cellStyle name="AggOrangeRBorder 2 3 4 2 4 2" xfId="5484" xr:uid="{B16B7626-E20F-4426-B163-F931635E9B40}"/>
    <cellStyle name="AggOrangeRBorder 2 3 4 2 4 3" xfId="10041" xr:uid="{1D930F43-5C75-4777-9DF2-46921848F95D}"/>
    <cellStyle name="AggOrangeRBorder 2 3 4 2 4 4" xfId="12963" xr:uid="{A41D235C-10D4-4921-BE04-24CA04121F3D}"/>
    <cellStyle name="AggOrangeRBorder 2 3 4 2 5" xfId="5360" xr:uid="{F5430742-95A4-463B-955E-3B29DB002E98}"/>
    <cellStyle name="AggOrangeRBorder 2 3 4 2 6" xfId="6439" xr:uid="{4ABAD49A-9329-4966-AAC0-9715E0F59C92}"/>
    <cellStyle name="AggOrangeRBorder 2 3 4 2 7" xfId="5738" xr:uid="{3C63536B-D99D-4A03-959A-C2EE27614A3F}"/>
    <cellStyle name="AggOrangeRBorder 2 3 4 3" xfId="1324" xr:uid="{3AE6C888-787C-4616-98C2-B7C5B4FB02B8}"/>
    <cellStyle name="AggOrangeRBorder 2 3 4 3 2" xfId="2889" xr:uid="{616E21A1-11EF-4388-85A8-77343D4E5C4B}"/>
    <cellStyle name="AggOrangeRBorder 2 3 4 3 2 2" xfId="7583" xr:uid="{CE624A38-700E-4DE9-9E5D-9A8C6B4D1623}"/>
    <cellStyle name="AggOrangeRBorder 2 3 4 3 2 3" xfId="10639" xr:uid="{3362F43C-078D-42A9-8354-0500984D8867}"/>
    <cellStyle name="AggOrangeRBorder 2 3 4 3 2 4" xfId="13521" xr:uid="{8CE5EB0C-84E8-44E4-A636-06CF6A1C2777}"/>
    <cellStyle name="AggOrangeRBorder 2 3 4 3 3" xfId="6763" xr:uid="{44569817-E859-47D1-9C02-0C34D7577C01}"/>
    <cellStyle name="AggOrangeRBorder 2 3 4 3 4" xfId="9183" xr:uid="{838BF820-7D76-42C3-ABE0-CA8A129CB8A8}"/>
    <cellStyle name="AggOrangeRBorder 2 3 4 3 5" xfId="12105" xr:uid="{D3CA5D5D-67F4-4992-9641-673BD195FE74}"/>
    <cellStyle name="AggOrangeRBorder 2 3 4 4" xfId="1056" xr:uid="{04F1CFC5-500B-4F0B-8235-877DA7E350EC}"/>
    <cellStyle name="AggOrangeRBorder 2 3 4 4 2" xfId="2627" xr:uid="{AD537A1B-D22E-423B-A28B-82F8986B1FBD}"/>
    <cellStyle name="AggOrangeRBorder 2 3 4 4 2 2" xfId="3856" xr:uid="{8E9DA3F8-C81E-4A81-AF13-8B962D37742D}"/>
    <cellStyle name="AggOrangeRBorder 2 3 4 4 2 3" xfId="10377" xr:uid="{EE76CED7-8EA7-4192-9F35-6EE127773034}"/>
    <cellStyle name="AggOrangeRBorder 2 3 4 4 2 4" xfId="13259" xr:uid="{72F40B4F-02F1-4870-8CFA-06322871FAD7}"/>
    <cellStyle name="AggOrangeRBorder 2 3 4 4 3" xfId="5926" xr:uid="{7FCA9617-976D-41FA-9805-C77D352A31C3}"/>
    <cellStyle name="AggOrangeRBorder 2 3 4 4 4" xfId="8915" xr:uid="{E81BF6BE-C8BB-478A-AF77-6257274353F1}"/>
    <cellStyle name="AggOrangeRBorder 2 3 4 4 5" xfId="11837" xr:uid="{8AB197F6-92DA-4359-A378-34A7111F28D5}"/>
    <cellStyle name="AggOrangeRBorder 2 3 4 5" xfId="1976" xr:uid="{FF75B5B1-31B0-4A02-A977-F5277EBB8FBC}"/>
    <cellStyle name="AggOrangeRBorder 2 3 4 5 2" xfId="6769" xr:uid="{F5DF5889-01D0-4F38-9420-9AD9C6F35F1E}"/>
    <cellStyle name="AggOrangeRBorder 2 3 4 5 3" xfId="9835" xr:uid="{AE0A96DB-6479-411D-BF1E-613A94D04D14}"/>
    <cellStyle name="AggOrangeRBorder 2 3 4 5 4" xfId="12757" xr:uid="{AC3A3CBC-5CFC-484C-8A17-F6D9DA8E197D}"/>
    <cellStyle name="AggOrangeRBorder 2 3 4 6" xfId="5393" xr:uid="{B288C943-DEBB-453C-AC02-E4BAADF4B62F}"/>
    <cellStyle name="AggOrangeRBorder 2 3 4 7" xfId="6607" xr:uid="{7786E952-E43E-46DE-A2CC-7F427E0FFD6F}"/>
    <cellStyle name="AggOrangeRBorder 2 3 4 8" xfId="5979" xr:uid="{43C969C0-94F2-4A00-9A3D-DADA56027080}"/>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6 2 2" xfId="6393" xr:uid="{8064EF1E-30AC-4D83-9660-DEA16D692A10}"/>
    <cellStyle name="AggOrangeRBorder 2 3 6 2 3" xfId="10423" xr:uid="{DE068F25-E60B-4B4E-831B-E380EB34F904}"/>
    <cellStyle name="AggOrangeRBorder 2 3 6 2 4" xfId="13305" xr:uid="{F39015C9-B935-4154-AC82-F7627F3D8F6B}"/>
    <cellStyle name="AggOrangeRBorder 2 3 6 3" xfId="5175" xr:uid="{E6752A67-9538-47F4-B908-827516FF2EB3}"/>
    <cellStyle name="AggOrangeRBorder 2 3 6 4" xfId="8963" xr:uid="{7E4A4425-C797-4B80-AB73-6A6D29CD2683}"/>
    <cellStyle name="AggOrangeRBorder 2 3 6 5" xfId="11885" xr:uid="{901FAF40-17C4-4721-998A-96FE7D28FB6B}"/>
    <cellStyle name="AggOrangeRBorder 2 3 7" xfId="984" xr:uid="{20AAAD20-7A94-4B8F-93F7-4AE4A6154E59}"/>
    <cellStyle name="AggOrangeRBorder 2 3 7 2" xfId="2559" xr:uid="{1C584334-0690-4EA3-9E41-2E41FE0E6A7C}"/>
    <cellStyle name="AggOrangeRBorder 2 3 7 2 2" xfId="5063" xr:uid="{154B8E1F-5E9D-40B2-B75C-8AB5B37BB1B0}"/>
    <cellStyle name="AggOrangeRBorder 2 3 7 2 3" xfId="10309" xr:uid="{AB73E2E1-6AE6-42B4-B8B2-0F6D439EA51B}"/>
    <cellStyle name="AggOrangeRBorder 2 3 7 2 4" xfId="13191" xr:uid="{E0D17915-E58B-4845-B74B-39A7C432534A}"/>
    <cellStyle name="AggOrangeRBorder 2 3 7 3" xfId="5392" xr:uid="{A783EAC2-3B4A-43F2-A7A4-B90014B7F85C}"/>
    <cellStyle name="AggOrangeRBorder 2 3 7 4" xfId="8843" xr:uid="{D6C335A6-4892-4980-8212-546A35B2709D}"/>
    <cellStyle name="AggOrangeRBorder 2 3 7 5" xfId="11765" xr:uid="{BF17EBB7-2A47-4B00-A6E4-9E820578543D}"/>
    <cellStyle name="AggOrangeRBorder 2 3 8" xfId="1846" xr:uid="{E565FB68-189B-4C29-8D45-9CF8638680B4}"/>
    <cellStyle name="AggOrangeRBorder 2 3 8 2" xfId="5648" xr:uid="{9A95CA5F-71EF-494C-89A1-3E69294B53D6}"/>
    <cellStyle name="AggOrangeRBorder 2 3 8 3" xfId="9705" xr:uid="{1D1907B6-B67C-4AF8-88A8-F7084687A18A}"/>
    <cellStyle name="AggOrangeRBorder 2 3 8 4" xfId="12627" xr:uid="{3C444DB1-F15E-419F-84DD-6865138F809A}"/>
    <cellStyle name="AggOrangeRBorder 2 3 9" xfId="4980" xr:uid="{C2C065C8-EEAE-4714-A5EC-E13879CAD8E2}"/>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2 2 2" xfId="7659" xr:uid="{BCA1B537-064F-4A24-B893-11FA20E02D45}"/>
    <cellStyle name="AggOrangeRBorder 3 2 2 2 2 3" xfId="10715" xr:uid="{64B90BB3-89A4-4AB8-858E-ABFE8508C257}"/>
    <cellStyle name="AggOrangeRBorder 3 2 2 2 2 4" xfId="13597" xr:uid="{F33DEAA0-A6D5-412D-9B96-CA2812AC5811}"/>
    <cellStyle name="AggOrangeRBorder 3 2 2 2 3" xfId="5357" xr:uid="{992B4C37-1098-47CB-AED6-82DB8B7426AF}"/>
    <cellStyle name="AggOrangeRBorder 3 2 2 2 4" xfId="9259" xr:uid="{ADC9DBD3-BB3E-4DC7-A339-70A53544F8CD}"/>
    <cellStyle name="AggOrangeRBorder 3 2 2 2 5" xfId="12181" xr:uid="{799CB417-4458-4DF4-A4E0-2308B7F2328F}"/>
    <cellStyle name="AggOrangeRBorder 3 2 2 3" xfId="1087" xr:uid="{49F5C4C8-AEC8-4C31-BC39-2664C40759F6}"/>
    <cellStyle name="AggOrangeRBorder 3 2 2 3 2" xfId="2656" xr:uid="{6B21530D-6895-4591-BF50-1F78818A8F4E}"/>
    <cellStyle name="AggOrangeRBorder 3 2 2 3 2 2" xfId="3891" xr:uid="{11155F80-0196-4D38-82B3-E911BB9F7272}"/>
    <cellStyle name="AggOrangeRBorder 3 2 2 3 2 3" xfId="10406" xr:uid="{8F92E3CA-9909-4DB2-A6D5-B5B5EE946312}"/>
    <cellStyle name="AggOrangeRBorder 3 2 2 3 2 4" xfId="13288" xr:uid="{79C78D43-8B3A-4740-AA90-E06CFDB29470}"/>
    <cellStyle name="AggOrangeRBorder 3 2 2 3 3" xfId="3544" xr:uid="{D9993E60-DB5D-4EB5-A608-E31C0538639E}"/>
    <cellStyle name="AggOrangeRBorder 3 2 2 3 4" xfId="8946" xr:uid="{FFAE0E17-622A-4374-AB11-6EE5445A9189}"/>
    <cellStyle name="AggOrangeRBorder 3 2 2 3 5" xfId="11868" xr:uid="{4F1C8750-AF45-4334-8F7C-46D90EB7809E}"/>
    <cellStyle name="AggOrangeRBorder 3 2 2 4" xfId="2052" xr:uid="{EF3AB04A-65BA-402F-A14D-4142AA6C10EF}"/>
    <cellStyle name="AggOrangeRBorder 3 2 2 4 2" xfId="4109" xr:uid="{3A471D77-E78A-470E-A7AC-A778A7C8E8BA}"/>
    <cellStyle name="AggOrangeRBorder 3 2 2 4 3" xfId="9911" xr:uid="{D1BFC020-8AD9-49B4-9490-356365517B5E}"/>
    <cellStyle name="AggOrangeRBorder 3 2 2 4 4" xfId="12833" xr:uid="{447A4128-A6B0-4187-93BD-89BE8C1970C0}"/>
    <cellStyle name="AggOrangeRBorder 3 2 2 5" xfId="4375" xr:uid="{0EB8A31B-28F1-4D06-BD03-CE2CDEA2AF89}"/>
    <cellStyle name="AggOrangeRBorder 3 2 2 6" xfId="5609" xr:uid="{456877FC-CF69-475D-890F-691CB7DE74FB}"/>
    <cellStyle name="AggOrangeRBorder 3 2 2 7" xfId="8523" xr:uid="{38C6BF07-7BD3-4C6D-A537-7F3B21129389}"/>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2 2 2" xfId="7867" xr:uid="{CD457404-F058-4C1B-8B52-69383B6F38AB}"/>
    <cellStyle name="AggOrangeRBorder 3 2 3 2 2 3" xfId="10923" xr:uid="{7858E01B-2498-451C-9FEF-B5E8CE135177}"/>
    <cellStyle name="AggOrangeRBorder 3 2 3 2 2 4" xfId="13805" xr:uid="{5E469308-7085-4A5D-A157-D3D1DC646033}"/>
    <cellStyle name="AggOrangeRBorder 3 2 3 2 3" xfId="6406" xr:uid="{B431723A-F5F8-44A2-AC2D-36894E2DFDE3}"/>
    <cellStyle name="AggOrangeRBorder 3 2 3 2 4" xfId="9467" xr:uid="{7DDCBC1B-396D-4C1C-9CF6-1979904736F8}"/>
    <cellStyle name="AggOrangeRBorder 3 2 3 2 5" xfId="12389" xr:uid="{D1A1F564-9EDE-45C7-A282-B84381C065C4}"/>
    <cellStyle name="AggOrangeRBorder 3 2 3 3" xfId="1650" xr:uid="{47574BA9-7452-44C7-828E-D4C8D44C0EC9}"/>
    <cellStyle name="AggOrangeRBorder 3 2 3 3 2" xfId="3215" xr:uid="{BD94103E-B8D1-473D-9E0B-559ABAFF439C}"/>
    <cellStyle name="AggOrangeRBorder 3 2 3 3 2 2" xfId="7909" xr:uid="{D4B7FDAE-3F7B-4F87-9EFD-03D57599DFA5}"/>
    <cellStyle name="AggOrangeRBorder 3 2 3 3 2 3" xfId="10965" xr:uid="{B9A9F837-B439-4367-A1A6-9050633FCFE9}"/>
    <cellStyle name="AggOrangeRBorder 3 2 3 3 2 4" xfId="13847" xr:uid="{49E365B5-7930-4383-B8D8-603FB1D2E831}"/>
    <cellStyle name="AggOrangeRBorder 3 2 3 3 3" xfId="5509" xr:uid="{792D06BB-E33E-467A-A31F-D3BADAAF7414}"/>
    <cellStyle name="AggOrangeRBorder 3 2 3 3 4" xfId="9509" xr:uid="{F22D9E63-95D9-41CB-92C2-DDFB23874176}"/>
    <cellStyle name="AggOrangeRBorder 3 2 3 3 5" xfId="12431" xr:uid="{C2F16223-16E8-48FE-BC52-55646A135117}"/>
    <cellStyle name="AggOrangeRBorder 3 2 3 4" xfId="2258" xr:uid="{87D716CD-52C3-4368-8A2C-509DDDFCA521}"/>
    <cellStyle name="AggOrangeRBorder 3 2 3 4 2" xfId="4301" xr:uid="{C507843B-4090-4A57-AB92-B0388A0C6081}"/>
    <cellStyle name="AggOrangeRBorder 3 2 3 4 3" xfId="10117" xr:uid="{2453ECFA-139F-469B-91DD-C73ECE2BCB8D}"/>
    <cellStyle name="AggOrangeRBorder 3 2 3 4 4" xfId="13039" xr:uid="{B098E39C-0D79-42EF-92C5-2CB4479BD7D3}"/>
    <cellStyle name="AggOrangeRBorder 3 2 3 5" xfId="3653" xr:uid="{9E5739CD-7BD5-481F-BF37-A9E501455E1E}"/>
    <cellStyle name="AggOrangeRBorder 3 2 3 6" xfId="8754" xr:uid="{FF6A88C6-49D3-4363-976A-FF83D9F2E1DB}"/>
    <cellStyle name="AggOrangeRBorder 3 2 3 7" xfId="11677" xr:uid="{8243367E-8037-4ECC-9F3F-7D661053668E}"/>
    <cellStyle name="AggOrangeRBorder 4" xfId="306" xr:uid="{C694437B-5320-4AC3-A1CF-27E195D4A39A}"/>
    <cellStyle name="AggOrangeRBorder 4 10" xfId="4385" xr:uid="{3AFC30A7-3258-416F-AFDE-8EFD047B0D2A}"/>
    <cellStyle name="AggOrangeRBorder 4 11" xfId="4724" xr:uid="{6615186D-5BD6-43CB-8B08-2A8CF9624F14}"/>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2 2 2" xfId="7832" xr:uid="{3B1B0816-CBE2-4AEF-8142-D9352DE3EA71}"/>
    <cellStyle name="AggOrangeRBorder 4 2 2 2 2 3" xfId="10888" xr:uid="{89530A5B-47D4-40FA-8BA2-42B38EB5FBF8}"/>
    <cellStyle name="AggOrangeRBorder 4 2 2 2 2 4" xfId="13770" xr:uid="{EA0EFD8F-146F-4106-A330-E944DA66EF7F}"/>
    <cellStyle name="AggOrangeRBorder 4 2 2 2 3" xfId="4362" xr:uid="{3F3E4BE0-1AE9-49C5-9639-453D875004BD}"/>
    <cellStyle name="AggOrangeRBorder 4 2 2 2 4" xfId="9432" xr:uid="{5AE238ED-FCC1-421E-B563-2113466E8786}"/>
    <cellStyle name="AggOrangeRBorder 4 2 2 2 5" xfId="12354" xr:uid="{31178AE1-7CC8-4C37-87F4-B8C5417F3209}"/>
    <cellStyle name="AggOrangeRBorder 4 2 2 3" xfId="1205" xr:uid="{92613A26-C0DD-454E-AC17-B250EA72A96D}"/>
    <cellStyle name="AggOrangeRBorder 4 2 2 3 2" xfId="2774" xr:uid="{B7B1E2FB-B3F9-4CB9-8F9B-AE1AE6B59B00}"/>
    <cellStyle name="AggOrangeRBorder 4 2 2 3 2 2" xfId="5034" xr:uid="{12CB7F82-B097-4859-BF8A-BA4D502023A5}"/>
    <cellStyle name="AggOrangeRBorder 4 2 2 3 2 3" xfId="10524" xr:uid="{69538420-B210-4DE9-9999-F33EDD667AB8}"/>
    <cellStyle name="AggOrangeRBorder 4 2 2 3 2 4" xfId="13406" xr:uid="{30FA175B-227A-4147-BE38-E353ED4ED225}"/>
    <cellStyle name="AggOrangeRBorder 4 2 2 3 3" xfId="4561" xr:uid="{F990CB65-4476-40BA-B3AC-AB4200C769A9}"/>
    <cellStyle name="AggOrangeRBorder 4 2 2 3 4" xfId="9064" xr:uid="{61B8E9A8-023F-483A-8EBE-A0C0DF913AB8}"/>
    <cellStyle name="AggOrangeRBorder 4 2 2 3 5" xfId="11986" xr:uid="{459E9E50-57F3-42B3-81A8-269060A31E6B}"/>
    <cellStyle name="AggOrangeRBorder 4 2 2 4" xfId="2223" xr:uid="{DD9D133C-F267-4108-8626-792D26B1D55A}"/>
    <cellStyle name="AggOrangeRBorder 4 2 2 4 2" xfId="4352" xr:uid="{A863924D-E391-43EE-B000-1DE9C3B11739}"/>
    <cellStyle name="AggOrangeRBorder 4 2 2 4 3" xfId="10082" xr:uid="{D96654DA-83DB-42D2-884B-A330455AC511}"/>
    <cellStyle name="AggOrangeRBorder 4 2 2 4 4" xfId="13004" xr:uid="{E4BD2DDA-EB20-4DCA-96BA-FD00A9D077C4}"/>
    <cellStyle name="AggOrangeRBorder 4 2 2 5" xfId="4043" xr:uid="{A233D13D-6E2F-4B22-BF6D-FD5918BEBCD4}"/>
    <cellStyle name="AggOrangeRBorder 4 2 2 6" xfId="5649" xr:uid="{692A7F81-BEE4-46C5-9D5D-69FC34902E9B}"/>
    <cellStyle name="AggOrangeRBorder 4 2 2 7" xfId="5595" xr:uid="{B82E998B-276E-4BA5-81C2-15E1DFEB12F5}"/>
    <cellStyle name="AggOrangeRBorder 4 2 3" xfId="1365" xr:uid="{602B1FBE-FA4A-4B1C-B2BD-92484EB47EB1}"/>
    <cellStyle name="AggOrangeRBorder 4 2 3 2" xfId="2930" xr:uid="{24B8073B-4A9F-412C-8C36-46E86CB03A00}"/>
    <cellStyle name="AggOrangeRBorder 4 2 3 2 2" xfId="7624" xr:uid="{71ED69C8-0E07-4A7E-BAD5-B93E6CD3CD84}"/>
    <cellStyle name="AggOrangeRBorder 4 2 3 2 3" xfId="10680" xr:uid="{E1AF1432-AD7A-40C4-99A4-3C02FCC21B8D}"/>
    <cellStyle name="AggOrangeRBorder 4 2 3 2 4" xfId="13562" xr:uid="{44B7D245-AA36-4E80-94E4-29470DAF8AB3}"/>
    <cellStyle name="AggOrangeRBorder 4 2 3 3" xfId="6650" xr:uid="{80148187-A448-420F-8A26-BCD58BB62C89}"/>
    <cellStyle name="AggOrangeRBorder 4 2 3 4" xfId="9224" xr:uid="{F8C5FDBC-51EE-429B-8809-D8A0E43FBA11}"/>
    <cellStyle name="AggOrangeRBorder 4 2 3 5" xfId="12146" xr:uid="{DAF77A25-1E20-4646-9DF1-8BC0FA6AE1C9}"/>
    <cellStyle name="AggOrangeRBorder 4 2 4" xfId="1642" xr:uid="{E8AC3049-F304-474A-A1D1-7DEF1E195777}"/>
    <cellStyle name="AggOrangeRBorder 4 2 4 2" xfId="3207" xr:uid="{F97A9C0B-A2BB-4F45-81EC-7F5E5203D655}"/>
    <cellStyle name="AggOrangeRBorder 4 2 4 2 2" xfId="7901" xr:uid="{691DF26B-FA9B-4F7E-A447-86C81C0519A9}"/>
    <cellStyle name="AggOrangeRBorder 4 2 4 2 3" xfId="10957" xr:uid="{00E5C24F-1B2E-43C2-B212-1C943443516D}"/>
    <cellStyle name="AggOrangeRBorder 4 2 4 2 4" xfId="13839" xr:uid="{977B1290-469A-47AF-A789-4E18AC6FE821}"/>
    <cellStyle name="AggOrangeRBorder 4 2 4 3" xfId="5091" xr:uid="{3629E551-BCCB-4C5E-ADF0-AD50AEC53C32}"/>
    <cellStyle name="AggOrangeRBorder 4 2 4 4" xfId="9501" xr:uid="{1444B654-1D4D-4AC6-86DE-C43A784DE5F9}"/>
    <cellStyle name="AggOrangeRBorder 4 2 4 5" xfId="12423" xr:uid="{EBFA0C14-F77B-4BF4-872C-4A18310FB4AD}"/>
    <cellStyle name="AggOrangeRBorder 4 2 5" xfId="2017" xr:uid="{4CC3CDA2-0C1E-4D00-82C3-EA5DC2CE0EA3}"/>
    <cellStyle name="AggOrangeRBorder 4 2 5 2" xfId="5404" xr:uid="{C0C23339-650E-47E6-AB59-48859CCF5F52}"/>
    <cellStyle name="AggOrangeRBorder 4 2 5 3" xfId="9876" xr:uid="{140DF3EF-1E8A-4C9B-A29A-96D40DA49F32}"/>
    <cellStyle name="AggOrangeRBorder 4 2 5 4" xfId="12798" xr:uid="{370F542A-0ACE-47ED-9742-F62400A155C7}"/>
    <cellStyle name="AggOrangeRBorder 4 2 6" xfId="4910" xr:uid="{FBE58575-DE8D-4E4F-842C-757EC96C7CDF}"/>
    <cellStyle name="AggOrangeRBorder 4 2 7" xfId="4569" xr:uid="{0BFB7220-9AA4-4F2C-BF27-4DB1AF2BEB14}"/>
    <cellStyle name="AggOrangeRBorder 4 2 8" xfId="5661" xr:uid="{24AA9966-6D97-4F6D-950B-BB4D48062742}"/>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2 2 2" xfId="7865" xr:uid="{838CBBB3-10AD-4056-B6C3-B2C4DCF9580F}"/>
    <cellStyle name="AggOrangeRBorder 4 3 2 2 2 3" xfId="10921" xr:uid="{2587C1BC-46FF-464F-9D12-BF202FC90B5A}"/>
    <cellStyle name="AggOrangeRBorder 4 3 2 2 2 4" xfId="13803" xr:uid="{C0E67500-878E-4E9B-81A5-BB4378258887}"/>
    <cellStyle name="AggOrangeRBorder 4 3 2 2 3" xfId="6724" xr:uid="{8717E5E1-87F4-4ACB-8BDC-DA7284AA07EE}"/>
    <cellStyle name="AggOrangeRBorder 4 3 2 2 4" xfId="9465" xr:uid="{205AABD1-7005-45E2-B0DD-F7EBF679D333}"/>
    <cellStyle name="AggOrangeRBorder 4 3 2 2 5" xfId="12387" xr:uid="{BAC1BE65-7E92-4480-A26A-E32F884226EB}"/>
    <cellStyle name="AggOrangeRBorder 4 3 2 3" xfId="1651" xr:uid="{472AEF43-7356-4C7C-8CB3-44CF56D03C41}"/>
    <cellStyle name="AggOrangeRBorder 4 3 2 3 2" xfId="3216" xr:uid="{1DE1EC05-800A-494A-8025-7A79045BADED}"/>
    <cellStyle name="AggOrangeRBorder 4 3 2 3 2 2" xfId="7910" xr:uid="{2F54018C-BF2F-4606-9935-064A6529C387}"/>
    <cellStyle name="AggOrangeRBorder 4 3 2 3 2 3" xfId="10966" xr:uid="{3E1413CD-C03F-4491-9C8D-CDCC6E45C6E2}"/>
    <cellStyle name="AggOrangeRBorder 4 3 2 3 2 4" xfId="13848" xr:uid="{FCF6AEB4-E899-4709-A517-656E23CD2EE1}"/>
    <cellStyle name="AggOrangeRBorder 4 3 2 3 3" xfId="6030" xr:uid="{6C399596-E5BE-4B25-A365-55E069E60C44}"/>
    <cellStyle name="AggOrangeRBorder 4 3 2 3 4" xfId="9510" xr:uid="{FCA52EC9-AA85-4AAE-A3D8-BA98AAD75F7C}"/>
    <cellStyle name="AggOrangeRBorder 4 3 2 3 5" xfId="12432" xr:uid="{D39BF7F1-354E-4F25-BCB0-1BC7E5A97978}"/>
    <cellStyle name="AggOrangeRBorder 4 3 2 4" xfId="2256" xr:uid="{8C8F8806-D1A5-4EBD-9F6F-07ED431A5016}"/>
    <cellStyle name="AggOrangeRBorder 4 3 2 4 2" xfId="6520" xr:uid="{A72CDE40-07DD-46D7-B687-EF33EA3F19EF}"/>
    <cellStyle name="AggOrangeRBorder 4 3 2 4 3" xfId="10115" xr:uid="{24840ADE-CBEF-4121-9E74-D09854ACE07A}"/>
    <cellStyle name="AggOrangeRBorder 4 3 2 4 4" xfId="13037" xr:uid="{AC60FCF3-E49F-4ABB-9F8A-D5B9610E933D}"/>
    <cellStyle name="AggOrangeRBorder 4 3 2 5" xfId="3654" xr:uid="{89723CCA-C431-4FD5-B501-459AD904C985}"/>
    <cellStyle name="AggOrangeRBorder 4 3 2 6" xfId="8752" xr:uid="{1DAB48E5-5BD9-4A13-8FB2-8C34CD15E845}"/>
    <cellStyle name="AggOrangeRBorder 4 3 2 7" xfId="11675" xr:uid="{F85F727A-ECD2-49FF-946E-5715FFAA548E}"/>
    <cellStyle name="AggOrangeRBorder 4 3 3" xfId="1398" xr:uid="{1EDABB46-AC3E-47ED-8C1C-E71122946C69}"/>
    <cellStyle name="AggOrangeRBorder 4 3 3 2" xfId="2963" xr:uid="{80456B23-B30E-4E01-B450-3B9EA4B52B6C}"/>
    <cellStyle name="AggOrangeRBorder 4 3 3 2 2" xfId="7657" xr:uid="{DA79904E-4B87-4B39-B623-A84ACE176520}"/>
    <cellStyle name="AggOrangeRBorder 4 3 3 2 3" xfId="10713" xr:uid="{662A785E-537E-4093-81FE-254A24460F11}"/>
    <cellStyle name="AggOrangeRBorder 4 3 3 2 4" xfId="13595" xr:uid="{6A1B2560-C4E5-45D7-9045-8A2F6E5D829F}"/>
    <cellStyle name="AggOrangeRBorder 4 3 3 3" xfId="4873" xr:uid="{D714E777-52EA-4F54-913C-99C0F4AA21B0}"/>
    <cellStyle name="AggOrangeRBorder 4 3 3 4" xfId="9257" xr:uid="{3CDEA18D-9F6E-44D3-9B38-6431F5B6C760}"/>
    <cellStyle name="AggOrangeRBorder 4 3 3 5" xfId="12179" xr:uid="{4FA39952-45AE-4ABB-BFDF-F078240A78E9}"/>
    <cellStyle name="AggOrangeRBorder 4 3 4" xfId="1809" xr:uid="{9E539613-AF05-4C47-8F54-28ABBEFD115B}"/>
    <cellStyle name="AggOrangeRBorder 4 3 4 2" xfId="3361" xr:uid="{97A6DDFC-B48F-4A5F-BF0A-D9B38D226A6C}"/>
    <cellStyle name="AggOrangeRBorder 4 3 4 2 2" xfId="8055" xr:uid="{D1F61105-9D3B-4C8F-B3A6-8077298140FE}"/>
    <cellStyle name="AggOrangeRBorder 4 3 4 2 3" xfId="11111" xr:uid="{BFADEFD9-80DB-4854-BB7E-C36DBB41CADC}"/>
    <cellStyle name="AggOrangeRBorder 4 3 4 2 4" xfId="13993" xr:uid="{DFDF13CF-1E74-4E0B-ACB5-DFA082C84337}"/>
    <cellStyle name="AggOrangeRBorder 4 3 4 3" xfId="5379" xr:uid="{4624EFFA-5E02-47C3-A3AA-F500656A392D}"/>
    <cellStyle name="AggOrangeRBorder 4 3 4 4" xfId="9668" xr:uid="{FEE29740-2A8F-418A-A947-EBD0B478F310}"/>
    <cellStyle name="AggOrangeRBorder 4 3 4 5" xfId="12590" xr:uid="{C809915B-B668-4035-A837-22800B0BFE1A}"/>
    <cellStyle name="AggOrangeRBorder 4 3 5" xfId="2050" xr:uid="{8C2B94C3-7CA9-4CAA-94E8-67E66CFB3AA0}"/>
    <cellStyle name="AggOrangeRBorder 4 3 5 2" xfId="5008" xr:uid="{36D67430-F7D5-4CDD-B39F-165F31A2C7EC}"/>
    <cellStyle name="AggOrangeRBorder 4 3 5 3" xfId="9909" xr:uid="{2A335026-5786-4FA3-9D4C-AF1E93465D40}"/>
    <cellStyle name="AggOrangeRBorder 4 3 5 4" xfId="12831" xr:uid="{3B0EED15-F417-4C6F-A877-04F3FED6C9A4}"/>
    <cellStyle name="AggOrangeRBorder 4 3 6" xfId="6593" xr:uid="{CA292B30-0934-49CB-88E1-887AEA82F426}"/>
    <cellStyle name="AggOrangeRBorder 4 3 7" xfId="6031" xr:uid="{6F769D8B-7271-46CB-8D06-316A60778431}"/>
    <cellStyle name="AggOrangeRBorder 4 3 8" xfId="4513" xr:uid="{5875AA4E-79BD-4F67-B2F7-B9C20433E15E}"/>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2 2 2" xfId="7886" xr:uid="{4EFB0166-445D-47A5-B848-B4F3AD1F2ADE}"/>
    <cellStyle name="AggOrangeRBorder 4 4 2 2 2 3" xfId="10942" xr:uid="{F90EFADF-4869-490F-ABC2-DE1FB303BBA4}"/>
    <cellStyle name="AggOrangeRBorder 4 4 2 2 2 4" xfId="13824" xr:uid="{95755F87-54D8-4248-9284-CE8762C48F03}"/>
    <cellStyle name="AggOrangeRBorder 4 4 2 2 3" xfId="4827" xr:uid="{380E6A4F-2E2F-4B85-8108-10556EAF6047}"/>
    <cellStyle name="AggOrangeRBorder 4 4 2 2 4" xfId="9486" xr:uid="{73F770A3-176E-4B94-B636-C3CE1EEEB073}"/>
    <cellStyle name="AggOrangeRBorder 4 4 2 2 5" xfId="12408" xr:uid="{8ADE0BCA-8A45-482D-99B4-733E88A732B1}"/>
    <cellStyle name="AggOrangeRBorder 4 4 2 3" xfId="1899" xr:uid="{DD3A5DE9-2DAD-452C-9A84-70A5421513F5}"/>
    <cellStyle name="AggOrangeRBorder 4 4 2 3 2" xfId="3442" xr:uid="{12C1432C-29BA-4C44-8D34-7693626F4C21}"/>
    <cellStyle name="AggOrangeRBorder 4 4 2 3 2 2" xfId="8136" xr:uid="{017FABFC-B893-4049-98CD-734482F632D4}"/>
    <cellStyle name="AggOrangeRBorder 4 4 2 3 2 3" xfId="11192" xr:uid="{D2812D28-3F16-4BEB-BE82-2E662E9D51AA}"/>
    <cellStyle name="AggOrangeRBorder 4 4 2 3 2 4" xfId="14074" xr:uid="{C646583D-2E98-48DE-B253-7D2C98BD3CBA}"/>
    <cellStyle name="AggOrangeRBorder 4 4 2 3 3" xfId="4554" xr:uid="{FC5EDBE2-531F-4E78-8BA0-D3C3CFC12137}"/>
    <cellStyle name="AggOrangeRBorder 4 4 2 3 4" xfId="9758" xr:uid="{0711CCF1-4EC0-4663-A56E-C0F7165BEDBC}"/>
    <cellStyle name="AggOrangeRBorder 4 4 2 3 5" xfId="12680" xr:uid="{5B26A8FE-3A11-4A30-8120-886685A44D52}"/>
    <cellStyle name="AggOrangeRBorder 4 4 2 4" xfId="2277" xr:uid="{E0028E85-36FA-4E3A-8675-827BC9656C75}"/>
    <cellStyle name="AggOrangeRBorder 4 4 2 4 2" xfId="4902" xr:uid="{E22BC5FB-1BB9-43F2-81AE-D8BA94E9E478}"/>
    <cellStyle name="AggOrangeRBorder 4 4 2 4 3" xfId="10136" xr:uid="{8D3B682F-A79E-4480-BD41-032F44DA33AE}"/>
    <cellStyle name="AggOrangeRBorder 4 4 2 4 4" xfId="13058" xr:uid="{45C1A3A0-80D5-4D9D-81B4-3E9A167A5DE9}"/>
    <cellStyle name="AggOrangeRBorder 4 4 2 5" xfId="5109" xr:uid="{D6CC4534-2D33-4A55-B85C-E94650CB6557}"/>
    <cellStyle name="AggOrangeRBorder 4 4 2 6" xfId="8773" xr:uid="{082ACBF8-E4BC-4A05-8C72-DA352ECEE95D}"/>
    <cellStyle name="AggOrangeRBorder 4 4 2 7" xfId="11696" xr:uid="{482A058D-D17D-498D-B768-FDBC2DD813E7}"/>
    <cellStyle name="AggOrangeRBorder 4 4 3" xfId="1419" xr:uid="{D15A459B-D235-4E82-ACF2-9F01B09DFCE2}"/>
    <cellStyle name="AggOrangeRBorder 4 4 3 2" xfId="2984" xr:uid="{E5AE4044-C613-4467-AC64-A5DD0B4A0953}"/>
    <cellStyle name="AggOrangeRBorder 4 4 3 2 2" xfId="7678" xr:uid="{948095B2-0B2F-4F07-94DB-36D1D3887C3B}"/>
    <cellStyle name="AggOrangeRBorder 4 4 3 2 3" xfId="10734" xr:uid="{2FDC9EDF-84ED-482B-AA35-F8B51CD0380B}"/>
    <cellStyle name="AggOrangeRBorder 4 4 3 2 4" xfId="13616" xr:uid="{7725579A-9C6F-4CD8-8442-2CA2ADEE6BC2}"/>
    <cellStyle name="AggOrangeRBorder 4 4 3 3" xfId="5322" xr:uid="{E25A7358-A4FF-4AE7-966D-4971F9CA060B}"/>
    <cellStyle name="AggOrangeRBorder 4 4 3 4" xfId="9278" xr:uid="{C6FEC9E3-31A0-49E4-977E-3FCBBEED4CF2}"/>
    <cellStyle name="AggOrangeRBorder 4 4 3 5" xfId="12200" xr:uid="{FF6B6271-C4F9-4A89-AD16-F25822EBF81D}"/>
    <cellStyle name="AggOrangeRBorder 4 4 4" xfId="1728" xr:uid="{51528890-16CC-4356-BC60-BEDAA17170B9}"/>
    <cellStyle name="AggOrangeRBorder 4 4 4 2" xfId="3288" xr:uid="{D7A04750-D49B-4EB2-87AC-AAC5736C6134}"/>
    <cellStyle name="AggOrangeRBorder 4 4 4 2 2" xfId="7982" xr:uid="{D597F4A5-419F-4DCA-96D5-AB4972EF0ACA}"/>
    <cellStyle name="AggOrangeRBorder 4 4 4 2 3" xfId="11038" xr:uid="{2D9D1706-E2DC-46D9-B2FB-9E65C98A7607}"/>
    <cellStyle name="AggOrangeRBorder 4 4 4 2 4" xfId="13920" xr:uid="{F6B11AA5-170D-488A-B892-027AF708F4F4}"/>
    <cellStyle name="AggOrangeRBorder 4 4 4 3" xfId="6761" xr:uid="{9B3E441E-849E-49D9-ABA2-F5448F753BB6}"/>
    <cellStyle name="AggOrangeRBorder 4 4 4 4" xfId="9587" xr:uid="{A0DB08A9-4C77-4972-B2A9-B267552D69F2}"/>
    <cellStyle name="AggOrangeRBorder 4 4 4 5" xfId="12509" xr:uid="{AACD4554-8E33-4EE4-9B4E-F0E11C957F20}"/>
    <cellStyle name="AggOrangeRBorder 4 4 5" xfId="2071" xr:uid="{D6EE716D-7B57-47F1-B284-699B7F3F6053}"/>
    <cellStyle name="AggOrangeRBorder 4 4 5 2" xfId="4283" xr:uid="{7FD6982F-7715-4965-97BD-A11254B5083D}"/>
    <cellStyle name="AggOrangeRBorder 4 4 5 3" xfId="9930" xr:uid="{2ECB64B5-EE00-40DD-BAA5-FB7C8530783B}"/>
    <cellStyle name="AggOrangeRBorder 4 4 5 4" xfId="12852" xr:uid="{9D29E110-E729-4B28-A93E-DF282C9D1352}"/>
    <cellStyle name="AggOrangeRBorder 4 4 6" xfId="5667" xr:uid="{2B16D9D3-B0DA-4B33-9DCE-DC19A4485248}"/>
    <cellStyle name="AggOrangeRBorder 4 4 7" xfId="5213" xr:uid="{02C1FF41-26ED-4AFB-A19C-9CFF447D39A3}"/>
    <cellStyle name="AggOrangeRBorder 4 4 8" xfId="10258" xr:uid="{448191BB-2A8B-458E-BDA6-50E7EB427C24}"/>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6 2 2" xfId="4491" xr:uid="{DBA19972-8654-4DAC-BD0E-AAF76AE17A77}"/>
    <cellStyle name="AggOrangeRBorder 4 6 2 3" xfId="10422" xr:uid="{00AD8FB5-5A8B-4FE5-97F6-46D9014700EB}"/>
    <cellStyle name="AggOrangeRBorder 4 6 2 4" xfId="13304" xr:uid="{C827DDA3-9999-4390-A840-317B8F4FA0D0}"/>
    <cellStyle name="AggOrangeRBorder 4 6 3" xfId="6698" xr:uid="{8AA785FE-851F-43E7-A655-D925D0AF6F7E}"/>
    <cellStyle name="AggOrangeRBorder 4 6 4" xfId="8962" xr:uid="{717EB286-86B8-4A57-9BF5-4BEE80DECE07}"/>
    <cellStyle name="AggOrangeRBorder 4 6 5" xfId="11884" xr:uid="{A513238F-C53F-4D60-884E-1119C981A353}"/>
    <cellStyle name="AggOrangeRBorder 4 7" xfId="1198" xr:uid="{2BC91A93-706D-48CD-8E6C-FDCBCEBCE6D4}"/>
    <cellStyle name="AggOrangeRBorder 4 7 2" xfId="2767" xr:uid="{61435DA0-4E86-4619-9EFC-C19BEE86E393}"/>
    <cellStyle name="AggOrangeRBorder 4 7 2 2" xfId="5313" xr:uid="{9DD6CF22-F209-4E45-B943-52DDB1A3F280}"/>
    <cellStyle name="AggOrangeRBorder 4 7 2 3" xfId="10517" xr:uid="{F558D6F0-3003-4C36-85F7-8421514AE450}"/>
    <cellStyle name="AggOrangeRBorder 4 7 2 4" xfId="13399" xr:uid="{9578C681-9DC9-45C1-85E9-F19EC2A23CB5}"/>
    <cellStyle name="AggOrangeRBorder 4 7 3" xfId="4956" xr:uid="{4562232A-E0E7-4F94-A92E-DC84D6FEB4E9}"/>
    <cellStyle name="AggOrangeRBorder 4 7 4" xfId="9057" xr:uid="{A722E513-BD53-47D1-9A24-8CE2461BB55D}"/>
    <cellStyle name="AggOrangeRBorder 4 7 5" xfId="11979" xr:uid="{EE33826A-ABD3-42B3-954C-C317F0037147}"/>
    <cellStyle name="AggOrangeRBorder 4 8" xfId="1805" xr:uid="{D4C99375-B8A5-4643-A774-FEB99AD3D3D7}"/>
    <cellStyle name="AggOrangeRBorder 4 8 2" xfId="6587" xr:uid="{F120DADC-2FBF-4563-984A-8C02A0A2C1B3}"/>
    <cellStyle name="AggOrangeRBorder 4 8 3" xfId="9664" xr:uid="{1275E60E-6616-4BA9-BD01-6B475FDDBAD6}"/>
    <cellStyle name="AggOrangeRBorder 4 8 4" xfId="12586" xr:uid="{CF974E93-06E2-4A00-B844-8F8D8EB34890}"/>
    <cellStyle name="AggOrangeRBorder 4 9" xfId="6505" xr:uid="{9620E69B-D665-4CCF-A24D-0F0EC67B027E}"/>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546" hidden="1" xr:uid="{83FD365F-7C0F-40AE-B7E4-20A5A7FE0EF7}"/>
    <cellStyle name="Ausgabe" xfId="4400" hidden="1" xr:uid="{7E1F6C68-5BE8-4454-A8D6-01BEDEA8F809}"/>
    <cellStyle name="Ausgabe" xfId="4485" hidden="1" xr:uid="{A1F3E0F0-108B-4ACE-9CE1-72A0B736A55E}"/>
    <cellStyle name="Ausgabe" xfId="5191" hidden="1" xr:uid="{702030E3-D3F4-40E5-ACB8-CD801773A5FC}"/>
    <cellStyle name="Ausgabe" xfId="4646" hidden="1" xr:uid="{A209275A-2C05-47F0-9AD1-4F2E1BC72709}"/>
    <cellStyle name="Ausgabe" xfId="4434" hidden="1" xr:uid="{7439B224-0B70-43F7-A8F4-A06141533018}"/>
    <cellStyle name="Ausgabe" xfId="4431" hidden="1" xr:uid="{2B89D0F4-86D9-4440-9127-CEBA9F044482}"/>
    <cellStyle name="Ausgabe" xfId="5710" hidden="1" xr:uid="{B644E73C-5EBC-4A38-AC7A-C5E4F3948542}"/>
    <cellStyle name="Ausgabe" xfId="5739" hidden="1" xr:uid="{B4FC5F14-0661-47F5-ACD8-D5C9346E4BFE}"/>
    <cellStyle name="Ausgabe" xfId="5936" hidden="1" xr:uid="{E05F0FBC-0162-48B3-91D6-7BE1A4164377}"/>
    <cellStyle name="Ausgabe" xfId="6014" hidden="1" xr:uid="{0601C9DF-4556-462B-B7E2-4009DB229D38}"/>
    <cellStyle name="Ausgabe" xfId="6713" hidden="1" xr:uid="{8DA873EF-D536-4B0C-9D18-0A66FFF994CA}"/>
    <cellStyle name="Ausgabe" xfId="6175" hidden="1" xr:uid="{E24BFDA9-495F-48BB-AB03-6DCAE89F2DA5}"/>
    <cellStyle name="Ausgabe" xfId="5969" hidden="1" xr:uid="{9959D791-9D96-4E51-AAFE-4D1BF36A85D9}"/>
    <cellStyle name="Ausgabe" xfId="5966" hidden="1" xr:uid="{76AC3800-BEFA-4988-A4AB-A4DE77E8E897}"/>
    <cellStyle name="Ausgabe" xfId="6861" hidden="1" xr:uid="{38BA65AD-C229-4292-9C21-7868376B1687}"/>
    <cellStyle name="Ausgabe" xfId="6876" hidden="1" xr:uid="{BBEC3AD6-B077-42C0-917F-7FC6438F6EE0}"/>
    <cellStyle name="Ausgabe" xfId="7038" hidden="1" xr:uid="{9819F8A2-C8A0-47ED-913A-C21E68ABF3BA}"/>
    <cellStyle name="Ausgabe" xfId="7072" hidden="1" xr:uid="{80260793-7EA3-4F1B-8948-5B29D9ED0AAB}"/>
    <cellStyle name="Ausgabe" xfId="7145" hidden="1" xr:uid="{3D380292-E752-4CD8-B185-BA1BCAB214EB}"/>
    <cellStyle name="Ausgabe" xfId="7097" hidden="1" xr:uid="{CD156DAD-337B-4D83-9B9C-B30D4C5B7748}"/>
    <cellStyle name="Ausgabe" xfId="7063" hidden="1" xr:uid="{2D414815-886A-42AB-8534-4722FAF15209}"/>
    <cellStyle name="Ausgabe" xfId="7061" hidden="1" xr:uid="{C8C294F0-69C7-467F-A542-DE6BA5C09ED8}"/>
    <cellStyle name="Ausgabe" xfId="7185" hidden="1" xr:uid="{AFC8B690-3745-43E6-856D-3DA8D27A4D96}"/>
    <cellStyle name="Ausgabe" xfId="7200" hidden="1" xr:uid="{19386103-BB84-42D5-9935-6ED65341EDAE}"/>
    <cellStyle name="Ausgabe" xfId="7362" hidden="1" xr:uid="{39F84E95-7AF4-4174-A2CA-3010C1A3266B}"/>
    <cellStyle name="Ausgabe" xfId="7396" hidden="1" xr:uid="{F4434146-70FF-47B2-8A15-58B58E24EE68}"/>
    <cellStyle name="Ausgabe" xfId="7469" hidden="1" xr:uid="{22A68B8C-3C4D-444A-AC3E-51942F93C518}"/>
    <cellStyle name="Ausgabe" xfId="7421" hidden="1" xr:uid="{0B749816-A00F-4C87-AA5E-2FB50715DA7D}"/>
    <cellStyle name="Ausgabe" xfId="7387" hidden="1" xr:uid="{9CFE6531-6D87-4479-8A5B-670A59DCEBA7}"/>
    <cellStyle name="Ausgabe" xfId="7385" hidden="1" xr:uid="{B188C39F-0958-4235-AAB0-94767B042FD4}"/>
    <cellStyle name="Ausgabe" xfId="7509" hidden="1" xr:uid="{110A7210-BF88-4A97-8070-750CDE7F6960}"/>
    <cellStyle name="Ausgabe" xfId="6179" hidden="1" xr:uid="{74004048-7A97-48C8-8FF5-045F0D50287D}"/>
    <cellStyle name="Ausgabe" xfId="4991" hidden="1" xr:uid="{FD9943EB-F9E7-4D77-A23B-1954F656E1BF}"/>
    <cellStyle name="Ausgabe" xfId="5663" hidden="1" xr:uid="{35C91C13-2129-4738-812C-EF4E7903F419}"/>
    <cellStyle name="Ausgabe" xfId="4278" hidden="1" xr:uid="{80135965-FBF3-44D2-A631-7AE30CE0F096}"/>
    <cellStyle name="Ausgabe" xfId="6481" hidden="1" xr:uid="{354E7640-F47E-405C-89D7-A0345CAD2572}"/>
    <cellStyle name="Ausgabe" xfId="5324" hidden="1" xr:uid="{3E9A8A57-B14D-4FEC-9AFB-FC192FCBA693}"/>
    <cellStyle name="Ausgabe" xfId="4856" hidden="1" xr:uid="{2E51D36E-9C0F-4246-8B2D-716B3280DBA6}"/>
    <cellStyle name="Ausgabe" xfId="4549" hidden="1" xr:uid="{9037DBED-1E8B-4B74-8ED9-9CAB7AD4F42E}"/>
    <cellStyle name="Ausgabe" xfId="5633" hidden="1" xr:uid="{96F44AD1-CB64-4297-949A-A5B1FDC19DBC}"/>
    <cellStyle name="Ausgabe" xfId="4101" hidden="1" xr:uid="{D31BCE75-351C-4012-AB5C-DA5C2858632F}"/>
    <cellStyle name="Ausgabe" xfId="4289" hidden="1" xr:uid="{ED88865C-01A3-4D47-8E71-67C9C1D5C65F}"/>
    <cellStyle name="Ausgabe" xfId="8013" hidden="1" xr:uid="{BF1DD6C3-5EAC-42F5-8AD3-8EE242444017}"/>
    <cellStyle name="Ausgabe" xfId="6822" hidden="1" xr:uid="{65C1B106-B086-4570-972A-13097839D52D}"/>
    <cellStyle name="Ausgabe" xfId="5329" hidden="1" xr:uid="{F84E326B-81EE-487E-8E93-A76F4BD71C09}"/>
    <cellStyle name="Ausgabe" xfId="4861" hidden="1" xr:uid="{3B4A95CC-D400-4E9B-9689-35F3709A00D5}"/>
    <cellStyle name="Ausgabe" xfId="8161" hidden="1" xr:uid="{D64A601C-B05A-4F6B-BB61-17C2AEC30032}"/>
    <cellStyle name="Ausgabe" xfId="8176" hidden="1" xr:uid="{E70B9B0F-56BA-4B03-852D-E6C92CB7D548}"/>
    <cellStyle name="Ausgabe" xfId="8304" hidden="1" xr:uid="{F01C4174-EE5D-4B96-82AE-B8C88CC8C959}"/>
    <cellStyle name="Ausgabe" xfId="8338" hidden="1" xr:uid="{633E552D-7D79-4D71-B417-70634ED33D91}"/>
    <cellStyle name="Ausgabe" xfId="8411" hidden="1" xr:uid="{35B6D68F-15C8-4327-8507-1001D79004A5}"/>
    <cellStyle name="Ausgabe" xfId="8363" hidden="1" xr:uid="{8FAC79AE-BB77-4969-AB67-1F488B15674C}"/>
    <cellStyle name="Ausgabe" xfId="8329" hidden="1" xr:uid="{ADB3D94E-32B0-47A2-9C1E-E591FAD5412B}"/>
    <cellStyle name="Ausgabe" xfId="8327" hidden="1" xr:uid="{73EF0B31-DAA1-48D8-8381-C1C286B005F1}"/>
    <cellStyle name="Ausgabe" xfId="8451" hidden="1" xr:uid="{DC2AA47B-01B1-4343-9B9B-26D7BD0A5EAF}"/>
    <cellStyle name="Ausgabe" xfId="8466" hidden="1" xr:uid="{10DE5A43-17C9-4E67-AD95-82324B01E466}"/>
    <cellStyle name="Ausgabe" xfId="8593" hidden="1" xr:uid="{6F871E19-EBCC-4B99-A979-FB9B68BA991B}"/>
    <cellStyle name="Ausgabe" xfId="8627" hidden="1" xr:uid="{C02B84F6-F97C-40A3-9C27-D50D752CE437}"/>
    <cellStyle name="Ausgabe" xfId="8700" hidden="1" xr:uid="{567A2DB3-9E48-410C-A1E8-66486BD5A469}"/>
    <cellStyle name="Ausgabe" xfId="8652" hidden="1" xr:uid="{FECFECD7-79C7-4D09-8050-F9E50ABEC68E}"/>
    <cellStyle name="Ausgabe" xfId="8618" hidden="1" xr:uid="{3B6E6A49-0607-4AA1-B595-7BE631EB07F1}"/>
    <cellStyle name="Ausgabe" xfId="8616" hidden="1" xr:uid="{71DD0F3E-05C2-46ED-B3FB-006455E8EF77}"/>
    <cellStyle name="Ausgabe" xfId="8740" hidden="1" xr:uid="{45112E3B-9E52-44BC-B504-CA15D3160F43}"/>
    <cellStyle name="Ausgabe" xfId="6622" hidden="1" xr:uid="{62CBC3E4-0A83-4397-9CEC-4EFA6DA181E7}"/>
    <cellStyle name="Ausgabe" xfId="8804" hidden="1" xr:uid="{AE250A52-6DF4-4129-90D1-48C5A841A761}"/>
    <cellStyle name="Ausgabe" xfId="8890" hidden="1" xr:uid="{88B766CA-498C-4FAF-A56A-63D5D04E2827}"/>
    <cellStyle name="Ausgabe" xfId="9620" hidden="1" xr:uid="{BC051054-90B2-4D99-A75E-C0B52399C81C}"/>
    <cellStyle name="Ausgabe" xfId="9056" hidden="1" xr:uid="{4F741DD8-FA5D-45A9-9368-A9F04AC34DA6}"/>
    <cellStyle name="Ausgabe" xfId="8838" hidden="1" xr:uid="{61A308C9-6529-4931-8EE9-1295DD609606}"/>
    <cellStyle name="Ausgabe" xfId="8835" hidden="1" xr:uid="{388CA417-7E28-480B-9CE9-A7459834F8A3}"/>
    <cellStyle name="Ausgabe" xfId="10155" hidden="1" xr:uid="{F10B23FA-24FD-473C-8280-43949A4F7938}"/>
    <cellStyle name="Ausgabe" xfId="10184" hidden="1" xr:uid="{8722463B-A0EC-4BD7-A07E-A0CE73007D8D}"/>
    <cellStyle name="Ausgabe" xfId="10274" hidden="1" xr:uid="{B92F0A55-30AC-479A-9A58-08794A8453C5}"/>
    <cellStyle name="Ausgabe" xfId="10353" hidden="1" xr:uid="{D7025B66-FF4E-417A-8B22-953E1CF6FE9E}"/>
    <cellStyle name="Ausgabe" xfId="11069" hidden="1" xr:uid="{3DE36E95-A61A-4244-8A5E-5CC09AC91557}"/>
    <cellStyle name="Ausgabe" xfId="10516" hidden="1" xr:uid="{4F2AD7C0-52B5-41C2-AA88-CB4189572855}"/>
    <cellStyle name="Ausgabe" xfId="10307" hidden="1" xr:uid="{67E858FC-F9BF-4277-AAD4-FE2A70B68F2A}"/>
    <cellStyle name="Ausgabe" xfId="10304" hidden="1" xr:uid="{3EE2D9F2-92FC-4E3E-AFC2-023EC644C0EF}"/>
    <cellStyle name="Ausgabe" xfId="11217" hidden="1" xr:uid="{6B5B298A-FB26-4D00-89C1-AA8D6941B858}"/>
    <cellStyle name="Ausgabe" xfId="11230" hidden="1" xr:uid="{5384E910-1BCD-4A36-B3A4-BE33BC8D361F}"/>
    <cellStyle name="Ausgabe" xfId="11294" hidden="1" xr:uid="{C5931B44-475A-4C51-B1EA-AB585A5EE6F1}"/>
    <cellStyle name="Ausgabe" xfId="11328" hidden="1" xr:uid="{63FFD825-8D0D-4DD5-AD4A-062087B08F2F}"/>
    <cellStyle name="Ausgabe" xfId="11401" hidden="1" xr:uid="{664FDCB0-A228-462C-BF00-B6FBE6177453}"/>
    <cellStyle name="Ausgabe" xfId="11353" hidden="1" xr:uid="{825346CF-123C-4F6F-8773-C601FDB8D51D}"/>
    <cellStyle name="Ausgabe" xfId="11319" hidden="1" xr:uid="{F5BF3A36-D681-4EF1-BBD0-E62853DFB800}"/>
    <cellStyle name="Ausgabe" xfId="11317" hidden="1" xr:uid="{904FF916-B04A-4C45-BBA7-811571FA5C4A}"/>
    <cellStyle name="Ausgabe" xfId="11441" hidden="1" xr:uid="{749A0F7F-AE5A-4FA3-8DF7-2EEE80F0D7DB}"/>
    <cellStyle name="Ausgabe" xfId="11454" hidden="1" xr:uid="{5EEB293B-DB8D-43DB-893F-865929EC09A8}"/>
    <cellStyle name="Ausgabe" xfId="11517" hidden="1" xr:uid="{D9B136D8-8631-4B2A-AB28-0CD6FA853BD7}"/>
    <cellStyle name="Ausgabe" xfId="11551" hidden="1" xr:uid="{08AF4EFA-FDA9-42A6-B309-84E1385C4892}"/>
    <cellStyle name="Ausgabe" xfId="11624" hidden="1" xr:uid="{705803B9-D7DC-42C3-A7C5-935CF278350E}"/>
    <cellStyle name="Ausgabe" xfId="11576" hidden="1" xr:uid="{DAB60007-63EB-438C-A260-94526AB8733D}"/>
    <cellStyle name="Ausgabe" xfId="11542" hidden="1" xr:uid="{39E07C6B-ACAD-4F48-85C0-52FF77B6B4A4}"/>
    <cellStyle name="Ausgabe" xfId="11540" hidden="1" xr:uid="{5C21D0AC-FF33-49B2-AEB3-1437F34D652F}"/>
    <cellStyle name="Ausgabe" xfId="11664" hidden="1" xr:uid="{F258855D-FB3C-4791-92E1-4E3CEA0D2E6F}"/>
    <cellStyle name="Ausgabe" xfId="8540" hidden="1" xr:uid="{FD02252D-336C-4054-897D-037A6956FE12}"/>
    <cellStyle name="Ausgabe" xfId="11726" hidden="1" xr:uid="{4EE6B3B3-E15B-4051-ABD1-6FF39500DDDF}"/>
    <cellStyle name="Ausgabe" xfId="11812" hidden="1" xr:uid="{332A1121-9DA6-4660-B818-D044BBDE7D36}"/>
    <cellStyle name="Ausgabe" xfId="12542" hidden="1" xr:uid="{63A94563-2A97-4716-BF71-4CA2571E4F6C}"/>
    <cellStyle name="Ausgabe" xfId="11978" hidden="1" xr:uid="{59747C48-03DF-44EF-A411-B5BF2AF771E6}"/>
    <cellStyle name="Ausgabe" xfId="11760" hidden="1" xr:uid="{FDA80AA7-93FE-4D92-A02D-A6B1453D3F04}"/>
    <cellStyle name="Ausgabe" xfId="11757" hidden="1" xr:uid="{65E36034-4F66-4134-A00B-1235B8496159}"/>
    <cellStyle name="Ausgabe" xfId="13077" hidden="1" xr:uid="{7E0F8AE9-F31A-4B9A-92F9-0BF3B733818C}"/>
    <cellStyle name="Ausgabe" xfId="13102" hidden="1" xr:uid="{101EBD6E-F328-4342-B405-3E1EB8AB3ECE}"/>
    <cellStyle name="Ausgabe" xfId="13156" hidden="1" xr:uid="{519EDA99-4635-40EA-BEA3-5A4A2CFBE3F4}"/>
    <cellStyle name="Ausgabe" xfId="13235" hidden="1" xr:uid="{09505FC8-A37E-45A8-8C9C-AA96116F45C8}"/>
    <cellStyle name="Ausgabe" xfId="13951" hidden="1" xr:uid="{0B7592AD-7B4A-48F8-A9E5-F278A2A1EEF5}"/>
    <cellStyle name="Ausgabe" xfId="13398" hidden="1" xr:uid="{47E70503-D894-4A6E-AE12-E89DD4D85B94}"/>
    <cellStyle name="Ausgabe" xfId="13189" hidden="1" xr:uid="{5C8A45C1-B803-4235-95B7-34830094E201}"/>
    <cellStyle name="Ausgabe" xfId="13186" hidden="1" xr:uid="{30DF1A5E-B829-4627-A0CC-255E851083E2}"/>
    <cellStyle name="Ausgabe" xfId="14099" hidden="1" xr:uid="{566DC651-1528-41C8-B7D8-D9D27400A42D}"/>
    <cellStyle name="Ausgabe" xfId="14110" hidden="1" xr:uid="{2ED70DCD-A930-419A-914B-BA4A8BE3CB9A}"/>
    <cellStyle name="Ausgabe" xfId="14136" hidden="1" xr:uid="{B07554A0-1F5D-4FEA-AE85-20180D722315}"/>
    <cellStyle name="Ausgabe" xfId="14170" hidden="1" xr:uid="{F3FE9C86-3150-4436-9502-35AC9A29D1B0}"/>
    <cellStyle name="Ausgabe" xfId="14243" hidden="1" xr:uid="{C259DC38-9259-422F-8FFF-C8B355BF4666}"/>
    <cellStyle name="Ausgabe" xfId="14195" hidden="1" xr:uid="{0E5C339E-338F-4117-A6B4-C21C32344E94}"/>
    <cellStyle name="Ausgabe" xfId="14161" hidden="1" xr:uid="{0AACFDF6-C8C5-4EC4-AC4E-2C61E918421F}"/>
    <cellStyle name="Ausgabe" xfId="14159" hidden="1" xr:uid="{2AF9B479-A3B9-4065-95B1-D048A1F3C28D}"/>
    <cellStyle name="Ausgabe" xfId="14283" hidden="1" xr:uid="{1C7ED1F1-A174-430C-8BB2-A8F31D3189C3}"/>
    <cellStyle name="Ausgabe" xfId="14294" hidden="1" xr:uid="{EAC81E48-751B-4FBE-BFB9-805B4D0D9A96}"/>
    <cellStyle name="Ausgabe" xfId="14320" hidden="1" xr:uid="{7CC3F22A-234F-44DE-90F5-A879E19A9410}"/>
    <cellStyle name="Ausgabe" xfId="14354" hidden="1" xr:uid="{ADA9702D-AC93-4178-9F13-354BA98DC162}"/>
    <cellStyle name="Ausgabe" xfId="14427" hidden="1" xr:uid="{0C0CD0A7-02A3-4A31-8ED2-191C47975B4A}"/>
    <cellStyle name="Ausgabe" xfId="14379" hidden="1" xr:uid="{97648636-7B81-49A6-97D8-7DB23D6A495A}"/>
    <cellStyle name="Ausgabe" xfId="14345" hidden="1" xr:uid="{5839B4EB-363F-4488-8525-0B5FAD08138D}"/>
    <cellStyle name="Ausgabe" xfId="14343" hidden="1" xr:uid="{11E19530-4CA8-4404-A0B8-B61C5A743DB7}"/>
    <cellStyle name="Ausgabe" xfId="14467" hidden="1" xr:uid="{703437BA-16F2-41EC-9E45-C3547E782528}"/>
    <cellStyle name="Ausgabe" xfId="14482" hidden="1" xr:uid="{28719C52-22AC-41C8-B00E-16162D2EFCF9}"/>
    <cellStyle name="Ausgabe" xfId="14644" hidden="1" xr:uid="{1E1DFF94-D0FD-4DFB-879A-A060471968A1}"/>
    <cellStyle name="Ausgabe" xfId="14678" hidden="1" xr:uid="{0262DA2C-641D-4A14-8840-6A0EBEA67DCE}"/>
    <cellStyle name="Ausgabe" xfId="14751" hidden="1" xr:uid="{BF0A614C-7C68-4A46-85F4-E58ED29F3148}"/>
    <cellStyle name="Ausgabe" xfId="14703" hidden="1" xr:uid="{096806AB-B41E-4118-B716-A2BFFAEF8ABE}"/>
    <cellStyle name="Ausgabe" xfId="14669" hidden="1" xr:uid="{BAFC1753-BE38-47A7-9D62-96A885DCF455}"/>
    <cellStyle name="Ausgabe" xfId="14667" hidden="1" xr:uid="{FD4B6D31-6C56-49BB-89B4-09F72335A8D2}"/>
    <cellStyle name="Ausgabe" xfId="14791" hidden="1" xr:uid="{AC603175-FF13-4918-897A-BB3820F588DA}"/>
    <cellStyle name="Ausgabe" xfId="14806" hidden="1" xr:uid="{3A7092EB-B026-41F6-8756-AC0903B4A15F}"/>
    <cellStyle name="Ausgabe" xfId="14968" hidden="1" xr:uid="{AAAA470C-ED83-43F0-8CC2-FC576191EA74}"/>
    <cellStyle name="Ausgabe" xfId="15002" hidden="1" xr:uid="{1C7BF12A-C601-477B-BBB0-964BEF12540D}"/>
    <cellStyle name="Ausgabe" xfId="15075" hidden="1" xr:uid="{881F8766-5321-4AF1-ADA1-36C98BB1BC40}"/>
    <cellStyle name="Ausgabe" xfId="15027" hidden="1" xr:uid="{C07BB791-4C2E-4793-9CE1-6F2FDE142E76}"/>
    <cellStyle name="Ausgabe" xfId="14993" hidden="1" xr:uid="{093670B2-D661-4516-902E-0103CD431116}"/>
    <cellStyle name="Ausgabe" xfId="14991" hidden="1" xr:uid="{ADCABE4F-A236-4495-9FDF-C5407E5C13D2}"/>
    <cellStyle name="Ausgabe" xfId="15115" hidden="1" xr:uid="{8223F70E-ADDD-4ABA-B851-D84D655F5561}"/>
    <cellStyle name="Ausgabe" xfId="15130" hidden="1" xr:uid="{CF647688-5C97-4119-90B1-FA9319BE80FC}"/>
    <cellStyle name="Ausgabe" xfId="15292" hidden="1" xr:uid="{DD6CAAD5-1A08-4B43-B197-CC6738489EBA}"/>
    <cellStyle name="Ausgabe" xfId="15326" hidden="1" xr:uid="{2841E636-FCB2-4ECA-BA9E-694A2D65E8D1}"/>
    <cellStyle name="Ausgabe" xfId="15399" hidden="1" xr:uid="{E41E62EC-A92A-4954-ADFE-D7DEABDB7CE2}"/>
    <cellStyle name="Ausgabe" xfId="15351" hidden="1" xr:uid="{BBF4CB7D-ECB1-4FDF-B9B7-368CD72EE6E6}"/>
    <cellStyle name="Ausgabe" xfId="15317" hidden="1" xr:uid="{7B947312-A8CC-408A-A4C0-CABA13637C40}"/>
    <cellStyle name="Ausgabe" xfId="15315" hidden="1" xr:uid="{046E8502-0CEF-4B20-AEAE-5CA3E6C1AF19}"/>
    <cellStyle name="Ausgabe" xfId="15439" hidden="1" xr:uid="{2D06FE7D-03D4-4861-B1B5-01ACE5A68973}"/>
    <cellStyle name="Ausgabe" xfId="15454" hidden="1" xr:uid="{6DC0E281-271B-4919-8B16-D077CC8A8B63}"/>
    <cellStyle name="Ausgabe" xfId="15616" hidden="1" xr:uid="{E5B1F228-4DEB-4756-8560-A69262E361C6}"/>
    <cellStyle name="Ausgabe" xfId="15650" hidden="1" xr:uid="{06580A64-10F8-44AA-AA9A-509ADB08942C}"/>
    <cellStyle name="Ausgabe" xfId="15723" hidden="1" xr:uid="{A0D56DAE-1EFE-47AD-A7B6-3CC7C72423EA}"/>
    <cellStyle name="Ausgabe" xfId="15675" hidden="1" xr:uid="{AB3989CC-9BCD-4A87-9F87-95F99566FD68}"/>
    <cellStyle name="Ausgabe" xfId="15641" hidden="1" xr:uid="{42B95003-7DA2-4A7F-A61B-AD65283162FA}"/>
    <cellStyle name="Ausgabe" xfId="15639" hidden="1" xr:uid="{C4A09D3C-1C19-4AED-BA8C-EBAA7EEC37FF}"/>
    <cellStyle name="Ausgabe" xfId="15763" hidden="1" xr:uid="{86EA54DE-CA0D-41EF-9F36-3407B2BAEF4F}"/>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2 2 2" xfId="7870" xr:uid="{AE696F15-7349-48B7-959F-9C159C39F98F}"/>
    <cellStyle name="Ausgabe 2 2 2 2 2 3" xfId="10926" xr:uid="{68088A73-E614-435E-A279-00733249B6AA}"/>
    <cellStyle name="Ausgabe 2 2 2 2 2 4" xfId="13808" xr:uid="{E0371F2A-1AE8-41D1-B1B9-1A8CA3B07CE1}"/>
    <cellStyle name="Ausgabe 2 2 2 2 3" xfId="5372" xr:uid="{57E27EBD-79CD-4B95-A3DF-2C81AA832F72}"/>
    <cellStyle name="Ausgabe 2 2 2 2 4" xfId="9470" xr:uid="{4B083329-59D5-4E82-A7F1-C6E222437ED4}"/>
    <cellStyle name="Ausgabe 2 2 2 2 5" xfId="12392" xr:uid="{DC1E5178-E219-41F9-807B-A3D7B0359992}"/>
    <cellStyle name="Ausgabe 2 2 2 3" xfId="961" xr:uid="{70458FE3-2AC6-4623-A93C-EB2B31F12394}"/>
    <cellStyle name="Ausgabe 2 2 2 3 2" xfId="2540" xr:uid="{AC99368D-0638-4700-99A4-5501DDC242E5}"/>
    <cellStyle name="Ausgabe 2 2 2 3 2 2" xfId="6458" xr:uid="{62EAF625-69A8-455A-9DCB-F2F5C575FC54}"/>
    <cellStyle name="Ausgabe 2 2 2 3 2 3" xfId="10290" xr:uid="{2DAF35D4-1661-4206-87E6-1C1C2D94F6B2}"/>
    <cellStyle name="Ausgabe 2 2 2 3 2 4" xfId="13172" xr:uid="{915324CF-7B32-487D-BDBE-6A7113F5D493}"/>
    <cellStyle name="Ausgabe 2 2 2 3 3" xfId="6169" xr:uid="{685579DD-41A0-4BD3-B5A6-682A704D9E9A}"/>
    <cellStyle name="Ausgabe 2 2 2 3 4" xfId="8820" xr:uid="{09A26985-48FB-4787-84ED-470D5FCEFFCC}"/>
    <cellStyle name="Ausgabe 2 2 2 3 5" xfId="11742" xr:uid="{1F2335D3-58B0-44FE-8CEC-57D52FEE2E66}"/>
    <cellStyle name="Ausgabe 2 2 2 4" xfId="2261" xr:uid="{F5BF272D-9C38-4CAE-918B-ED225D22F118}"/>
    <cellStyle name="Ausgabe 2 2 2 4 2" xfId="6167" xr:uid="{E0C2D47D-78AE-484F-9F4D-2955D5E4C601}"/>
    <cellStyle name="Ausgabe 2 2 2 4 3" xfId="10120" xr:uid="{A19F46A3-7A93-4929-9CA4-FF236316445A}"/>
    <cellStyle name="Ausgabe 2 2 2 4 4" xfId="13042" xr:uid="{3EADB3D0-DD88-4B02-8614-A0261F0301A3}"/>
    <cellStyle name="Ausgabe 2 2 2 5" xfId="3652" xr:uid="{2947C7AC-1D5D-431F-BA10-3C3EA52759B9}"/>
    <cellStyle name="Ausgabe 2 2 2 6" xfId="8757" xr:uid="{B106ED64-3ECA-44E0-8158-00577C1359CA}"/>
    <cellStyle name="Ausgabe 2 2 2 7" xfId="11680" xr:uid="{B121B948-7057-4763-9068-A3EF9BCC8345}"/>
    <cellStyle name="Ausgabe 2 2 3" xfId="1403" xr:uid="{E2611922-C36F-4D26-A40E-46041A4F7E99}"/>
    <cellStyle name="Ausgabe 2 2 3 2" xfId="2968" xr:uid="{7982D391-834F-4FA3-B5C6-81B6114D1693}"/>
    <cellStyle name="Ausgabe 2 2 3 2 2" xfId="7662" xr:uid="{19E6C922-38CE-4445-B77A-4D2D4C361194}"/>
    <cellStyle name="Ausgabe 2 2 3 2 3" xfId="10718" xr:uid="{BED5AFB3-8566-499C-B3F4-1E0FC1346055}"/>
    <cellStyle name="Ausgabe 2 2 3 2 4" xfId="13600" xr:uid="{3F3C3BE1-07A5-4AEB-BD52-40D6B41AA9EC}"/>
    <cellStyle name="Ausgabe 2 2 3 3" xfId="6249" xr:uid="{38093D17-2118-4522-B4EE-C81021E74746}"/>
    <cellStyle name="Ausgabe 2 2 3 4" xfId="9262" xr:uid="{8FD9B21C-DE65-4B0B-B09E-DE4E5F35A885}"/>
    <cellStyle name="Ausgabe 2 2 3 5" xfId="12184" xr:uid="{50FD688D-C8E0-4F8F-8FC6-BB402BDA08A0}"/>
    <cellStyle name="Ausgabe 2 2 4" xfId="1120" xr:uid="{E2B209BB-4792-45F5-ABA5-A5707BFDD96D}"/>
    <cellStyle name="Ausgabe 2 2 4 2" xfId="2689" xr:uid="{6A01E8B6-8852-4416-A7DE-862A53B5B90C}"/>
    <cellStyle name="Ausgabe 2 2 4 2 2" xfId="4634" xr:uid="{46D97047-0461-4EE2-BC9D-0B73B6550B39}"/>
    <cellStyle name="Ausgabe 2 2 4 2 3" xfId="10439" xr:uid="{7C9BA4DC-8073-4501-8F7E-16D79E8EAE53}"/>
    <cellStyle name="Ausgabe 2 2 4 2 4" xfId="13321" xr:uid="{7126FA37-EDA0-4F5F-BC63-ED0129E93AE7}"/>
    <cellStyle name="Ausgabe 2 2 4 3" xfId="4203" xr:uid="{FEC2EE0C-CD30-40FB-B3F1-D4488E518115}"/>
    <cellStyle name="Ausgabe 2 2 4 4" xfId="8979" xr:uid="{A742E896-A30D-4787-A211-65C6226D4434}"/>
    <cellStyle name="Ausgabe 2 2 4 5" xfId="11901" xr:uid="{E7B73DB6-505E-4042-94CC-28A921795A75}"/>
    <cellStyle name="Ausgabe 2 2 5" xfId="2055" xr:uid="{703B3032-1C62-4469-8D6E-32CCB140E25F}"/>
    <cellStyle name="Ausgabe 2 2 5 2" xfId="4684" xr:uid="{05A48277-4D35-4875-810E-172328E5623A}"/>
    <cellStyle name="Ausgabe 2 2 5 3" xfId="9914" xr:uid="{DB533004-08E6-4833-80F4-6E26B5565001}"/>
    <cellStyle name="Ausgabe 2 2 5 4" xfId="12836" xr:uid="{11A3C0D6-DFBC-4E3B-9A18-43DB094A6C00}"/>
    <cellStyle name="Ausgabe 2 2 6" xfId="6107" xr:uid="{3615D28E-5062-4D40-805E-E56C3B43EC3B}"/>
    <cellStyle name="Ausgabe 2 2 7" xfId="4777" xr:uid="{E2F1D2D1-189A-4288-826F-F95030449F41}"/>
    <cellStyle name="Ausgabe 2 2 8" xfId="8235" xr:uid="{63D9F6E3-CA31-4E60-A8C7-AF4768521275}"/>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2 2 2" xfId="7755" xr:uid="{D339B536-CBE3-4FFC-8657-0F8C1CDD97D4}"/>
    <cellStyle name="Ausgabe 2 3 2 2 2 3" xfId="10811" xr:uid="{D7995AF2-145D-440D-941A-DB8FADE9BDB1}"/>
    <cellStyle name="Ausgabe 2 3 2 2 2 4" xfId="13693" xr:uid="{42A61FDB-B5C9-4232-BE67-7CD7B0E47E13}"/>
    <cellStyle name="Ausgabe 2 3 2 2 3" xfId="6600" xr:uid="{A689E8FE-ED14-452C-B464-41BF0D43F4FF}"/>
    <cellStyle name="Ausgabe 2 3 2 2 4" xfId="9355" xr:uid="{902B665B-9EE0-44B2-BD1D-DAEE3D14C8DF}"/>
    <cellStyle name="Ausgabe 2 3 2 2 5" xfId="12277" xr:uid="{2FCB137A-9647-4F09-B0A0-31B9045E08BC}"/>
    <cellStyle name="Ausgabe 2 3 2 3" xfId="1266" xr:uid="{D8D31FD4-BEFB-4455-8C99-D42B8BB2EB17}"/>
    <cellStyle name="Ausgabe 2 3 2 3 2" xfId="2831" xr:uid="{3431A409-853E-4BC6-8EEE-AD1838BFE3D9}"/>
    <cellStyle name="Ausgabe 2 3 2 3 2 2" xfId="7525" xr:uid="{633796CA-D2FA-4B0A-AC3C-7C609D9228B8}"/>
    <cellStyle name="Ausgabe 2 3 2 3 2 3" xfId="10581" xr:uid="{6E57DE7C-D475-43E6-B370-6E2FABCA35E3}"/>
    <cellStyle name="Ausgabe 2 3 2 3 2 4" xfId="13463" xr:uid="{E180B797-6A6D-4A29-84FC-581CEC2E3E99}"/>
    <cellStyle name="Ausgabe 2 3 2 3 3" xfId="5984" xr:uid="{02A9F457-9014-4410-B733-7F4A674463F4}"/>
    <cellStyle name="Ausgabe 2 3 2 3 4" xfId="9125" xr:uid="{FE99841C-EF8B-40E5-8589-D89C2B875E6D}"/>
    <cellStyle name="Ausgabe 2 3 2 3 5" xfId="12047" xr:uid="{9F7BE37A-DE92-402F-B927-1C25FCFF20E9}"/>
    <cellStyle name="Ausgabe 2 3 2 4" xfId="2146" xr:uid="{1F0B344F-DFCD-46CE-AAAA-5E8CF20CDD4B}"/>
    <cellStyle name="Ausgabe 2 3 2 4 2" xfId="5535" xr:uid="{832EE726-9432-404D-9B58-55EF4C2E3F86}"/>
    <cellStyle name="Ausgabe 2 3 2 4 3" xfId="10005" xr:uid="{AA4468CA-3F47-43AE-877D-DD430D52CC44}"/>
    <cellStyle name="Ausgabe 2 3 2 4 4" xfId="12927" xr:uid="{74963B29-971F-4464-9C9B-9EDD79092AA8}"/>
    <cellStyle name="Ausgabe 2 3 2 5" xfId="4667" xr:uid="{3B62629A-6182-4E66-89C2-94B0E17C5BA2}"/>
    <cellStyle name="Ausgabe 2 3 2 6" xfId="4575" xr:uid="{76E9AB7D-F927-437D-9DAB-BA852AE4B73D}"/>
    <cellStyle name="Ausgabe 2 3 2 7" xfId="5549" xr:uid="{1DD8456B-B05F-4537-B84D-E70BF75DB353}"/>
    <cellStyle name="Ausgabe 2 3 3" xfId="1288" xr:uid="{CABFADD3-42B4-4829-978E-2563F3592C67}"/>
    <cellStyle name="Ausgabe 2 3 3 2" xfId="2853" xr:uid="{56A14CD4-DCEF-416E-84F7-1396F3CB37C2}"/>
    <cellStyle name="Ausgabe 2 3 3 2 2" xfId="7547" xr:uid="{69DEC871-6629-45A2-BEDF-4DB37635C49A}"/>
    <cellStyle name="Ausgabe 2 3 3 2 3" xfId="10603" xr:uid="{81B3773D-D344-4B62-AA5A-C272F4B9E15B}"/>
    <cellStyle name="Ausgabe 2 3 3 2 4" xfId="13485" xr:uid="{A2742DF1-9AFA-4BF7-8749-AC1DF31018E7}"/>
    <cellStyle name="Ausgabe 2 3 3 3" xfId="4851" xr:uid="{53402525-3BEC-40D2-9970-E3A1F3AD47AF}"/>
    <cellStyle name="Ausgabe 2 3 3 4" xfId="9147" xr:uid="{183AD2D6-195C-4421-B21A-2BEAF77C06D2}"/>
    <cellStyle name="Ausgabe 2 3 3 5" xfId="12069" xr:uid="{7DBB9FE5-4C63-4AEA-8280-5B5C63B2C867}"/>
    <cellStyle name="Ausgabe 2 3 4" xfId="1730" xr:uid="{5CE59F8C-E0F7-42E6-9FBE-93727BDDB9FD}"/>
    <cellStyle name="Ausgabe 2 3 4 2" xfId="3290" xr:uid="{7A5187B6-B686-42D6-824F-E09EC4D4C3C5}"/>
    <cellStyle name="Ausgabe 2 3 4 2 2" xfId="7984" xr:uid="{059DA981-0FE9-4E3E-BACD-9F753FF06FD5}"/>
    <cellStyle name="Ausgabe 2 3 4 2 3" xfId="11040" xr:uid="{5D4353AD-1CEC-4949-9B34-2E274B0D5E04}"/>
    <cellStyle name="Ausgabe 2 3 4 2 4" xfId="13922" xr:uid="{C99D129A-C3C4-4D40-B822-12DF362820D3}"/>
    <cellStyle name="Ausgabe 2 3 4 3" xfId="6338" xr:uid="{CEA9AFF8-6E57-4A41-B30F-AF1E9F838802}"/>
    <cellStyle name="Ausgabe 2 3 4 4" xfId="9589" xr:uid="{E4E2426D-C643-4C66-9900-E9EBD0A7785C}"/>
    <cellStyle name="Ausgabe 2 3 4 5" xfId="12511" xr:uid="{FBCE2BFA-3676-433C-923F-EF75E8CF5AA6}"/>
    <cellStyle name="Ausgabe 2 3 5" xfId="1940" xr:uid="{3EB8CB90-1233-468F-9FB7-CAAD0D1512DE}"/>
    <cellStyle name="Ausgabe 2 3 5 2" xfId="5084" xr:uid="{FFAE14F1-8B26-4B83-B720-85B6B0D9B379}"/>
    <cellStyle name="Ausgabe 2 3 5 3" xfId="9799" xr:uid="{AECB7104-26A3-42DE-8D50-AEE0E9F94944}"/>
    <cellStyle name="Ausgabe 2 3 5 4" xfId="12721" xr:uid="{E9034E23-70FD-4DCD-8649-64DFA4F97856}"/>
    <cellStyle name="Ausgabe 2 3 6" xfId="4429" xr:uid="{944342AB-E396-4AFB-A2B6-20A432B8E2F2}"/>
    <cellStyle name="Ausgabe 2 3 7" xfId="5681" xr:uid="{3E08404C-1A12-4475-8BF5-CDFE22AB6EA3}"/>
    <cellStyle name="Ausgabe 2 3 8" xfId="10226" xr:uid="{60E3D841-DCA6-4738-B2EF-C7FBC9802802}"/>
    <cellStyle name="Ausgabe 2 4" xfId="741" xr:uid="{5DAC2155-C3D4-4B27-8802-2E66A06C2EA2}"/>
    <cellStyle name="Ausgabe 2 4 2" xfId="1454" xr:uid="{5CF04721-4F78-4FA7-A415-C572A3171FE9}"/>
    <cellStyle name="Ausgabe 2 4 2 2" xfId="3019" xr:uid="{A5B72B3C-84F1-49C2-BCAC-EC3357F310CA}"/>
    <cellStyle name="Ausgabe 2 4 2 2 2" xfId="7713" xr:uid="{566439B5-C042-4BF0-B9D1-CDAE3A4F9BC8}"/>
    <cellStyle name="Ausgabe 2 4 2 2 3" xfId="10769" xr:uid="{68B4003C-08DD-4FE7-A47A-066D6F605B5E}"/>
    <cellStyle name="Ausgabe 2 4 2 2 4" xfId="13651" xr:uid="{BAC236F3-CE3B-4E2E-A2B6-9225271A73F7}"/>
    <cellStyle name="Ausgabe 2 4 2 3" xfId="6487" xr:uid="{D3F113F1-7298-4723-A4B6-A92CBDB038AD}"/>
    <cellStyle name="Ausgabe 2 4 2 4" xfId="9313" xr:uid="{60829333-7679-4C65-AB11-E2F24F800D00}"/>
    <cellStyle name="Ausgabe 2 4 2 5" xfId="12235" xr:uid="{4A0B21FF-DABB-43EB-A0C0-520774BC7392}"/>
    <cellStyle name="Ausgabe 2 4 3" xfId="1052" xr:uid="{5ADB613D-23E1-4476-B8CC-900D6A08DFFC}"/>
    <cellStyle name="Ausgabe 2 4 3 2" xfId="2623" xr:uid="{0CF0F8CA-2394-452B-9F58-A3C79D5D5E53}"/>
    <cellStyle name="Ausgabe 2 4 3 2 2" xfId="3617" xr:uid="{826B31F2-2C70-4AB1-B540-6A59CAFD1942}"/>
    <cellStyle name="Ausgabe 2 4 3 2 3" xfId="10373" xr:uid="{4AA0B15B-7953-4D07-9D84-86E759845FA4}"/>
    <cellStyle name="Ausgabe 2 4 3 2 4" xfId="13255" xr:uid="{6BE372AA-CBF8-4E62-AA9D-55831E87CE85}"/>
    <cellStyle name="Ausgabe 2 4 3 3" xfId="4712" xr:uid="{C28A5E3F-B9FE-4999-B9CA-BDA53EA557DC}"/>
    <cellStyle name="Ausgabe 2 4 3 4" xfId="8911" xr:uid="{86663FAC-4A54-4A8D-9E51-0A6E2F236175}"/>
    <cellStyle name="Ausgabe 2 4 3 5" xfId="11833" xr:uid="{D71A0002-1D5D-4B1C-99C5-FB4C9E2CA754}"/>
    <cellStyle name="Ausgabe 2 4 4" xfId="2104" xr:uid="{41DC9706-B114-4EDE-96E2-756413219E72}"/>
    <cellStyle name="Ausgabe 2 4 4 2" xfId="5220" xr:uid="{DFE6D23B-D101-4108-A5B8-C790B276ED03}"/>
    <cellStyle name="Ausgabe 2 4 4 3" xfId="9963" xr:uid="{55C9E3F2-CC2A-4A1C-8F20-CAAE5616B848}"/>
    <cellStyle name="Ausgabe 2 4 4 4" xfId="12885" xr:uid="{FBF7DCD7-4A07-40EF-ADF7-21D7F8E4436A}"/>
    <cellStyle name="Ausgabe 2 4 5" xfId="3664" xr:uid="{BD8385B1-2F56-41BB-B3F0-0757FE6221AE}"/>
    <cellStyle name="Ausgabe 2 4 6" xfId="5391" xr:uid="{A68CC0A2-A85D-42F0-A5EB-FA99201A0837}"/>
    <cellStyle name="Ausgabe 2 4 7" xfId="8263" xr:uid="{E62B8FE1-AC67-4C15-9761-9B6FE386C112}"/>
    <cellStyle name="Ausgabe 2 5" xfId="1193" xr:uid="{5318009E-3C64-47DF-B90D-86753CC7009E}"/>
    <cellStyle name="Ausgabe 2 5 2" xfId="2762" xr:uid="{7871BBE0-F44E-4FC7-A859-A4BA76C989C0}"/>
    <cellStyle name="Ausgabe 2 5 2 2" xfId="5036" xr:uid="{A8C68060-0FE8-4CCF-A6EB-C114276B22F4}"/>
    <cellStyle name="Ausgabe 2 5 2 3" xfId="10512" xr:uid="{8E1BAD30-3113-44DC-87FD-FA97E82A3D6A}"/>
    <cellStyle name="Ausgabe 2 5 2 4" xfId="13394" xr:uid="{6F95FCB9-7434-4501-91E9-7B84413F04FC}"/>
    <cellStyle name="Ausgabe 2 5 3" xfId="4755" xr:uid="{7CEBCE8E-AA08-40CC-9770-56A10721829E}"/>
    <cellStyle name="Ausgabe 2 5 4" xfId="9052" xr:uid="{6DC316B1-7543-4629-87F0-5BF7599BE5E0}"/>
    <cellStyle name="Ausgabe 2 5 5" xfId="11974" xr:uid="{10C3495F-9F83-46D1-B6D2-D92CD29058B4}"/>
    <cellStyle name="Ausgabe 2 6" xfId="6721" xr:uid="{5709FCC8-C3AC-48C1-9AB6-B8C43D859CD1}"/>
    <cellStyle name="Ausgabe 2 7" xfId="5323" xr:uid="{33D342AF-4FB1-41FE-9D74-6EEFF9F444A4}"/>
    <cellStyle name="Ausgabe 2 8" xfId="8562" xr:uid="{F95BF757-6B8F-4F90-8C9D-9FFBC34F9436}"/>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2 2 2" xfId="7842" xr:uid="{06DDB654-EA56-4891-9611-0AF8DBEF594D}"/>
    <cellStyle name="Ausgabe 3 2 2 2 2 3" xfId="10898" xr:uid="{F4F48E54-7A92-4561-A4A5-2C82B718A059}"/>
    <cellStyle name="Ausgabe 3 2 2 2 2 4" xfId="13780" xr:uid="{E0E23D8E-ED4D-439A-B307-1D20420B53E3}"/>
    <cellStyle name="Ausgabe 3 2 2 2 3" xfId="6499" xr:uid="{9F5EACEA-61A9-4984-B37D-343F00CA33D1}"/>
    <cellStyle name="Ausgabe 3 2 2 2 4" xfId="9442" xr:uid="{AB08F9C9-FAB9-47E7-A38C-74384FC8A436}"/>
    <cellStyle name="Ausgabe 3 2 2 2 5" xfId="12364" xr:uid="{B247963C-BCE9-4A43-92E3-A895E4CF2874}"/>
    <cellStyle name="Ausgabe 3 2 2 3" xfId="1724" xr:uid="{2C41F16A-C082-45B0-B744-6FA011A2404D}"/>
    <cellStyle name="Ausgabe 3 2 2 3 2" xfId="3284" xr:uid="{8423561E-4154-4663-B4C3-47FD0F7535F5}"/>
    <cellStyle name="Ausgabe 3 2 2 3 2 2" xfId="7978" xr:uid="{6FD9E79E-FD15-49B8-89D1-F18F051C75FE}"/>
    <cellStyle name="Ausgabe 3 2 2 3 2 3" xfId="11034" xr:uid="{B48577EF-17D4-4B3E-BA9B-300E8240C259}"/>
    <cellStyle name="Ausgabe 3 2 2 3 2 4" xfId="13916" xr:uid="{1D8C5984-5FD3-45C9-8606-8BA7B1D5B510}"/>
    <cellStyle name="Ausgabe 3 2 2 3 3" xfId="4951" xr:uid="{5DA0979C-C2EE-456C-81FC-976CBC5B78ED}"/>
    <cellStyle name="Ausgabe 3 2 2 3 4" xfId="9583" xr:uid="{475D0EAA-4821-4E58-BFFC-4C945F5598E1}"/>
    <cellStyle name="Ausgabe 3 2 2 3 5" xfId="12505" xr:uid="{C67957BF-4391-4D27-8844-438AC5A358FD}"/>
    <cellStyle name="Ausgabe 3 2 2 4" xfId="2233" xr:uid="{44EC6D2F-6503-459B-B068-C7575D61C8A2}"/>
    <cellStyle name="Ausgabe 3 2 2 4 2" xfId="5147" xr:uid="{3197B1CC-DE0B-4BEA-976B-A9739D72D027}"/>
    <cellStyle name="Ausgabe 3 2 2 4 3" xfId="10092" xr:uid="{87356DA4-845C-4F78-8DE9-7FD65C8AA761}"/>
    <cellStyle name="Ausgabe 3 2 2 4 4" xfId="13014" xr:uid="{0A51AD58-A37B-41AB-9D18-51EAA7CFE18D}"/>
    <cellStyle name="Ausgabe 3 2 2 5" xfId="5018" xr:uid="{082E319D-C5E0-4259-9A0A-AF78AD6D70D8}"/>
    <cellStyle name="Ausgabe 3 2 2 6" xfId="5243" xr:uid="{B140D825-3E1B-4ADF-A8C6-AED32C76DFF0}"/>
    <cellStyle name="Ausgabe 3 2 2 7" xfId="8297" xr:uid="{F7C63BFD-0F32-484E-90E7-94CD7C51B025}"/>
    <cellStyle name="Ausgabe 3 2 3" xfId="1375" xr:uid="{D4F704E2-4B38-4226-BAB1-61FC78FE1669}"/>
    <cellStyle name="Ausgabe 3 2 3 2" xfId="2940" xr:uid="{43096176-8416-4DDC-AC8E-A708054E5CF7}"/>
    <cellStyle name="Ausgabe 3 2 3 2 2" xfId="7634" xr:uid="{AF459B2C-21C2-4CDE-8FD6-A3B3D3E5B030}"/>
    <cellStyle name="Ausgabe 3 2 3 2 3" xfId="10690" xr:uid="{A4E99589-4011-466F-AF3F-86B796AFCF8D}"/>
    <cellStyle name="Ausgabe 3 2 3 2 4" xfId="13572" xr:uid="{2E3ADA8A-AA34-45C8-95D1-5535D9EBC22E}"/>
    <cellStyle name="Ausgabe 3 2 3 3" xfId="4139" xr:uid="{64BF5909-33BE-48A5-961E-328813CB6F0D}"/>
    <cellStyle name="Ausgabe 3 2 3 4" xfId="9234" xr:uid="{A35B873F-55E9-4516-8437-1429E1C72CF2}"/>
    <cellStyle name="Ausgabe 3 2 3 5" xfId="12156" xr:uid="{9FD09C5F-4998-4DDD-BBB0-B3D2784FCAD3}"/>
    <cellStyle name="Ausgabe 3 2 4" xfId="1786" xr:uid="{42D9F5E4-2BCB-4735-A0D8-5BB0710584CB}"/>
    <cellStyle name="Ausgabe 3 2 4 2" xfId="3340" xr:uid="{A68287F3-7255-4397-8D77-A103303CEAF2}"/>
    <cellStyle name="Ausgabe 3 2 4 2 2" xfId="8034" xr:uid="{C642533C-6D4E-4249-825A-4F9ECDE57CA8}"/>
    <cellStyle name="Ausgabe 3 2 4 2 3" xfId="11090" xr:uid="{1960248E-5990-438D-AF6A-657C5E58B8BB}"/>
    <cellStyle name="Ausgabe 3 2 4 2 4" xfId="13972" xr:uid="{E5B885DF-342B-4F6A-BAFA-82B28A03C8C9}"/>
    <cellStyle name="Ausgabe 3 2 4 3" xfId="4146" xr:uid="{E315D4FA-0675-42AF-99D4-E3DA143937EE}"/>
    <cellStyle name="Ausgabe 3 2 4 4" xfId="9645" xr:uid="{E4A9D96D-ED15-4330-92B2-27C592FC1C63}"/>
    <cellStyle name="Ausgabe 3 2 4 5" xfId="12567" xr:uid="{F70D8E80-22E7-4FBF-80F5-93A2E7FC0A34}"/>
    <cellStyle name="Ausgabe 3 2 5" xfId="2027" xr:uid="{B847881F-B82C-4E98-8406-FFDFD8696095}"/>
    <cellStyle name="Ausgabe 3 2 5 2" xfId="4279" xr:uid="{9E20A0B4-C1C6-40E3-AE49-A1A9A6AF6CF1}"/>
    <cellStyle name="Ausgabe 3 2 5 3" xfId="9886" xr:uid="{16232EA4-768F-4E47-869F-ED9A2A45C5DD}"/>
    <cellStyle name="Ausgabe 3 2 5 4" xfId="12808" xr:uid="{AB755706-2325-457A-AEA7-5BD436CB49D8}"/>
    <cellStyle name="Ausgabe 3 2 6" xfId="6453" xr:uid="{BD69D85D-90CE-4179-AC02-7B91EA480234}"/>
    <cellStyle name="Ausgabe 3 2 7" xfId="5742" xr:uid="{8DA159D0-03C7-4A22-91B9-41A7E274DB7D}"/>
    <cellStyle name="Ausgabe 3 2 8" xfId="5387" xr:uid="{69245971-B050-4485-9A1B-219E794C8176}"/>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2 2 2" xfId="7761" xr:uid="{1181CD40-F55E-492D-8944-68D7BF9E9DD8}"/>
    <cellStyle name="Ausgabe 3 3 2 2 2 3" xfId="10817" xr:uid="{30CF07E3-8C0D-4D12-8DEA-4CD114B9EF83}"/>
    <cellStyle name="Ausgabe 3 3 2 2 2 4" xfId="13699" xr:uid="{11A6DC8C-0DAC-4509-9D80-5ABB8358243D}"/>
    <cellStyle name="Ausgabe 3 3 2 2 3" xfId="5135" xr:uid="{8ECF43D9-4548-43BD-8060-FA831A9A945A}"/>
    <cellStyle name="Ausgabe 3 3 2 2 4" xfId="9361" xr:uid="{B7D65C21-79BF-4F54-BD9E-ED3B492C89E3}"/>
    <cellStyle name="Ausgabe 3 3 2 2 5" xfId="12283" xr:uid="{AF5B955A-5A70-4D85-9EAC-F91ECAF7950E}"/>
    <cellStyle name="Ausgabe 3 3 2 3" xfId="1133" xr:uid="{EF8A0AC6-55CC-4B34-8559-441FB7809E2C}"/>
    <cellStyle name="Ausgabe 3 3 2 3 2" xfId="2702" xr:uid="{055C4C87-C8C8-4CF3-A6F1-FB148756E191}"/>
    <cellStyle name="Ausgabe 3 3 2 3 2 2" xfId="6563" xr:uid="{630FE68D-20E8-4D99-9511-F573709F34D7}"/>
    <cellStyle name="Ausgabe 3 3 2 3 2 3" xfId="10452" xr:uid="{F61DEEB0-7434-43E9-A872-CE427C11C575}"/>
    <cellStyle name="Ausgabe 3 3 2 3 2 4" xfId="13334" xr:uid="{E7B2860D-1EA6-4304-92A3-87630E3AAC17}"/>
    <cellStyle name="Ausgabe 3 3 2 3 3" xfId="5415" xr:uid="{B70D9674-936F-4AF4-86AD-46E4F1049D8C}"/>
    <cellStyle name="Ausgabe 3 3 2 3 4" xfId="8992" xr:uid="{3A2A5C96-0A18-4401-886D-5E5E8E48336C}"/>
    <cellStyle name="Ausgabe 3 3 2 3 5" xfId="11914" xr:uid="{2E4F9E3A-9388-488F-80B9-8B75B12AA4DC}"/>
    <cellStyle name="Ausgabe 3 3 2 4" xfId="2152" xr:uid="{10687198-C881-4144-B904-89A9C8156240}"/>
    <cellStyle name="Ausgabe 3 3 2 4 2" xfId="5430" xr:uid="{9ED6483E-115A-4E97-A057-B51518141C7E}"/>
    <cellStyle name="Ausgabe 3 3 2 4 3" xfId="10011" xr:uid="{838BBCA9-1248-4D91-84EC-9BDB9ADFBD7C}"/>
    <cellStyle name="Ausgabe 3 3 2 4 4" xfId="12933" xr:uid="{2CA42912-24B3-4146-B313-9729C4B6CBB3}"/>
    <cellStyle name="Ausgabe 3 3 2 5" xfId="5994" xr:uid="{2F61D7AF-3DFD-47AC-95B8-99E053A353C1}"/>
    <cellStyle name="Ausgabe 3 3 2 6" xfId="4542" xr:uid="{0F047FFA-8CEE-4E76-978B-59761FAEB237}"/>
    <cellStyle name="Ausgabe 3 3 2 7" xfId="6817" xr:uid="{AF3E74C1-934D-49E8-A84A-70563917660C}"/>
    <cellStyle name="Ausgabe 3 3 3" xfId="1294" xr:uid="{98CE3634-DC7A-43D5-AFD8-C903E193C5D4}"/>
    <cellStyle name="Ausgabe 3 3 3 2" xfId="2859" xr:uid="{27E15609-BE90-4337-B921-090B79BEB717}"/>
    <cellStyle name="Ausgabe 3 3 3 2 2" xfId="7553" xr:uid="{BD94F938-C1F8-4675-BAD0-373ECABD54C7}"/>
    <cellStyle name="Ausgabe 3 3 3 2 3" xfId="10609" xr:uid="{315717E1-6419-4A95-8DC8-CBA02100A6AB}"/>
    <cellStyle name="Ausgabe 3 3 3 2 4" xfId="13491" xr:uid="{7A819ACE-F45F-4F64-94DF-7F70F4852459}"/>
    <cellStyle name="Ausgabe 3 3 3 3" xfId="4361" xr:uid="{471C9F4E-0E2E-4146-AC8A-4071D18FAD12}"/>
    <cellStyle name="Ausgabe 3 3 3 4" xfId="9153" xr:uid="{37258BB3-3AFE-4B3D-AAF7-1C3A03DFBEBD}"/>
    <cellStyle name="Ausgabe 3 3 3 5" xfId="12075" xr:uid="{1CAE1AB9-B0F8-4CCE-92B2-457D03B9AED9}"/>
    <cellStyle name="Ausgabe 3 3 4" xfId="1779" xr:uid="{C581E619-1CEB-4F7B-91E5-4FB4E13CA7C6}"/>
    <cellStyle name="Ausgabe 3 3 4 2" xfId="3335" xr:uid="{F3EDEF3D-44FB-408D-BF6C-7A4541A11093}"/>
    <cellStyle name="Ausgabe 3 3 4 2 2" xfId="8029" xr:uid="{23C09B21-3AAD-4B7F-BB14-7917420A9AE3}"/>
    <cellStyle name="Ausgabe 3 3 4 2 3" xfId="11085" xr:uid="{9D96C27E-6717-446C-8286-AC9E44A44F80}"/>
    <cellStyle name="Ausgabe 3 3 4 2 4" xfId="13967" xr:uid="{BB700E35-D600-4B9F-B64E-6FCFF53DBFD9}"/>
    <cellStyle name="Ausgabe 3 3 4 3" xfId="4845" xr:uid="{F5236EEF-2FD6-4E18-B917-942DE5C3A0F4}"/>
    <cellStyle name="Ausgabe 3 3 4 4" xfId="9638" xr:uid="{A29C2FD8-EEAE-4969-BBAE-00C1217205EA}"/>
    <cellStyle name="Ausgabe 3 3 4 5" xfId="12560" xr:uid="{1CD2551F-897D-41DC-90C8-128D82BCBC60}"/>
    <cellStyle name="Ausgabe 3 3 5" xfId="1946" xr:uid="{FF976E02-7A1E-47F9-8A9D-CF60DD45D43A}"/>
    <cellStyle name="Ausgabe 3 3 5 2" xfId="4538" xr:uid="{4CFC4CB0-757B-409A-BF4F-A3F9A945257E}"/>
    <cellStyle name="Ausgabe 3 3 5 3" xfId="9805" xr:uid="{AC85D9CE-E6C6-4E40-A9C5-0B63CFFFC488}"/>
    <cellStyle name="Ausgabe 3 3 5 4" xfId="12727" xr:uid="{709EC58C-6A3D-4A64-8483-C5FACC41429D}"/>
    <cellStyle name="Ausgabe 3 3 6" xfId="6545" xr:uid="{E3713CED-F9CD-4C63-8865-89CCF8968EB1}"/>
    <cellStyle name="Ausgabe 3 3 7" xfId="8509" xr:uid="{80A3B06D-B21E-46CD-9CBD-DA540ADA362D}"/>
    <cellStyle name="Ausgabe 3 3 8" xfId="11485" xr:uid="{090E986B-433E-402B-BDD8-10A594485685}"/>
    <cellStyle name="Ausgabe 3 4" xfId="738" xr:uid="{C20C282F-FE2C-4F37-941B-EA4409415A9E}"/>
    <cellStyle name="Ausgabe 3 4 2" xfId="1451" xr:uid="{7C3F5A3F-2288-4870-9C51-74FCCFC74878}"/>
    <cellStyle name="Ausgabe 3 4 2 2" xfId="3016" xr:uid="{91DD7AE3-0327-4881-8103-1A7D983F5DC5}"/>
    <cellStyle name="Ausgabe 3 4 2 2 2" xfId="7710" xr:uid="{88C61EC1-2F05-40F5-9121-0215B785AF6C}"/>
    <cellStyle name="Ausgabe 3 4 2 2 3" xfId="10766" xr:uid="{77ADC44A-8DCA-4169-890A-7ADC47C115F8}"/>
    <cellStyle name="Ausgabe 3 4 2 2 4" xfId="13648" xr:uid="{3E911204-5BE6-40DB-9AB5-CAE9F2A78231}"/>
    <cellStyle name="Ausgabe 3 4 2 3" xfId="5592" xr:uid="{6A5E43C8-1D13-47AD-8E1B-58FE5809A8D8}"/>
    <cellStyle name="Ausgabe 3 4 2 4" xfId="9310" xr:uid="{35A957E4-26F5-4B1B-A793-C00B49E3D0C4}"/>
    <cellStyle name="Ausgabe 3 4 2 5" xfId="12232" xr:uid="{F3026F0D-EA5A-4EF5-9109-3A62425628EA}"/>
    <cellStyle name="Ausgabe 3 4 3" xfId="1703" xr:uid="{1FAD0B90-D8FD-493A-A32D-BB71A7A15DEE}"/>
    <cellStyle name="Ausgabe 3 4 3 2" xfId="3264" xr:uid="{F7C1D360-8939-4314-9EBE-827C2890A117}"/>
    <cellStyle name="Ausgabe 3 4 3 2 2" xfId="7958" xr:uid="{98070DDC-0A18-42F4-8C32-121E2C511A3F}"/>
    <cellStyle name="Ausgabe 3 4 3 2 3" xfId="11014" xr:uid="{AF75B0DC-27B6-42DD-B462-A7340909F518}"/>
    <cellStyle name="Ausgabe 3 4 3 2 4" xfId="13896" xr:uid="{60775741-A063-47DA-9C24-1B5B469D4C86}"/>
    <cellStyle name="Ausgabe 3 4 3 3" xfId="5395" xr:uid="{5B1DA1C4-361B-4E8C-A0D2-57328862AD69}"/>
    <cellStyle name="Ausgabe 3 4 3 4" xfId="9562" xr:uid="{99DB7AF7-EDCE-40DE-ACFB-80DC3E045BCA}"/>
    <cellStyle name="Ausgabe 3 4 3 5" xfId="12484" xr:uid="{3108EF50-1D1C-4208-8F85-31DCA4C8E512}"/>
    <cellStyle name="Ausgabe 3 4 4" xfId="2102" xr:uid="{617A14AB-70C9-4761-86AF-7950619EBE17}"/>
    <cellStyle name="Ausgabe 3 4 4 2" xfId="5771" xr:uid="{41BB5DD2-FCCF-41FA-88D3-9E683BB3A1F5}"/>
    <cellStyle name="Ausgabe 3 4 4 3" xfId="9961" xr:uid="{FED856A4-A993-4644-9F44-737FD2D2886C}"/>
    <cellStyle name="Ausgabe 3 4 4 4" xfId="12883" xr:uid="{7F8B5F88-A0EA-498B-A57B-D918B6FFE9C9}"/>
    <cellStyle name="Ausgabe 3 4 5" xfId="3925" xr:uid="{3757D9AA-AA16-41E1-94F3-63E23F4D4C3E}"/>
    <cellStyle name="Ausgabe 3 4 6" xfId="5128" xr:uid="{F4343388-DF17-479E-833E-E5D3D73D779E}"/>
    <cellStyle name="Ausgabe 3 4 7" xfId="4848" xr:uid="{AC86A034-72F0-48C7-9BFC-75F02895ED35}"/>
    <cellStyle name="Ausgabe 3 5" xfId="1115" xr:uid="{EE38B667-7B76-45FF-B651-920BC28BE3CB}"/>
    <cellStyle name="Ausgabe 3 5 2" xfId="2684" xr:uid="{7F93B243-22D2-4E28-AC8D-88CA25845D27}"/>
    <cellStyle name="Ausgabe 3 5 2 2" xfId="4428" xr:uid="{11D61334-11ED-434F-ADF4-1F73A25EF958}"/>
    <cellStyle name="Ausgabe 3 5 2 3" xfId="10434" xr:uid="{BBB02593-8B13-47E4-BA18-A8866C2CCD25}"/>
    <cellStyle name="Ausgabe 3 5 2 4" xfId="13316" xr:uid="{DEBE06E7-FE92-4EF9-B527-FE25FF11601D}"/>
    <cellStyle name="Ausgabe 3 5 3" xfId="5527" xr:uid="{F861D5C8-8DF3-49C0-86ED-AAE1FF6FA462}"/>
    <cellStyle name="Ausgabe 3 5 4" xfId="8974" xr:uid="{66E10D2E-C08F-4545-8B95-38FC00F548DB}"/>
    <cellStyle name="Ausgabe 3 5 5" xfId="11896" xr:uid="{2508DB59-EC6D-48DC-979E-90F1D78516BF}"/>
    <cellStyle name="Ausgabe 3 6" xfId="4887" xr:uid="{1AAABC39-BF28-4BC5-B058-5F20BF326919}"/>
    <cellStyle name="Ausgabe 3 7" xfId="8518" xr:uid="{EC1EBE76-54A5-4810-A787-35E96AC9D564}"/>
    <cellStyle name="Ausgabe 3 8" xfId="11488" xr:uid="{C8EA6F68-285F-47F3-B689-D0BA6DA11C6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2 2 2" xfId="7766" xr:uid="{16A4112B-41E0-4D13-B080-834E00755734}"/>
    <cellStyle name="Ausgabe 4 2 2 2 3" xfId="10822" xr:uid="{3ACB83FE-04E5-494D-874D-4B36C7FB4603}"/>
    <cellStyle name="Ausgabe 4 2 2 2 4" xfId="13704" xr:uid="{91B179CD-12B0-4887-8ADD-EE1A7C2DCE23}"/>
    <cellStyle name="Ausgabe 4 2 2 3" xfId="5103" xr:uid="{C18C8DC9-1C60-4F22-84FC-A5608FAA4B3A}"/>
    <cellStyle name="Ausgabe 4 2 2 4" xfId="9366" xr:uid="{B7FD274E-0E88-464A-8ADD-F70CBBA0F3B1}"/>
    <cellStyle name="Ausgabe 4 2 2 5" xfId="12288" xr:uid="{30EB440D-1ADC-4461-829E-FA532C9D1847}"/>
    <cellStyle name="Ausgabe 4 2 3" xfId="975" xr:uid="{5637F195-15B5-4A43-ADA0-2BA364F7373A}"/>
    <cellStyle name="Ausgabe 4 2 3 2" xfId="2553" xr:uid="{AEBC1E26-F825-46EA-9047-7CB475AF8638}"/>
    <cellStyle name="Ausgabe 4 2 3 2 2" xfId="6391" xr:uid="{070FC2A4-C5B6-41EB-BC13-688CBCD176A8}"/>
    <cellStyle name="Ausgabe 4 2 3 2 3" xfId="10303" xr:uid="{7C136CEA-C2AD-442B-8EEF-BC24075BF95E}"/>
    <cellStyle name="Ausgabe 4 2 3 2 4" xfId="13185" xr:uid="{0B84B516-989F-47D9-90BB-CF4CD972D8CE}"/>
    <cellStyle name="Ausgabe 4 2 3 3" xfId="6386" xr:uid="{F906D2B4-26A2-49A7-8A72-4A712B71CC6D}"/>
    <cellStyle name="Ausgabe 4 2 3 4" xfId="8834" xr:uid="{61BEC730-E488-4A0D-BC3A-B0C8ED5CA7BD}"/>
    <cellStyle name="Ausgabe 4 2 3 5" xfId="11756" xr:uid="{377E8A10-7877-43B5-BFC7-F64E8D2A49A0}"/>
    <cellStyle name="Ausgabe 4 2 4" xfId="2157" xr:uid="{254840A2-D917-4624-BDDE-9C515A85AC47}"/>
    <cellStyle name="Ausgabe 4 2 4 2" xfId="5629" xr:uid="{47DD71A1-2084-4642-94A4-4F9226807EEF}"/>
    <cellStyle name="Ausgabe 4 2 4 3" xfId="10016" xr:uid="{77D95245-E9F9-4DCC-856F-5FD1B07350D6}"/>
    <cellStyle name="Ausgabe 4 2 4 4" xfId="12938" xr:uid="{BBDB869A-EC27-42D3-B6A9-846AFC9DBAC4}"/>
    <cellStyle name="Ausgabe 4 2 5" xfId="6207" xr:uid="{A188180E-8B91-4150-AA96-872A13E2BE9F}"/>
    <cellStyle name="Ausgabe 4 2 6" xfId="5083" xr:uid="{FEEBD972-0C19-44E1-ADAA-A54BEC63DB3F}"/>
    <cellStyle name="Ausgabe 4 2 7" xfId="8293" xr:uid="{E6A6C373-E249-490F-BD8E-7511BDA80170}"/>
    <cellStyle name="Ausgabe 4 3" xfId="1299" xr:uid="{0F1E8DB2-9258-4FD1-BA2C-3653594A48D7}"/>
    <cellStyle name="Ausgabe 4 3 2" xfId="2864" xr:uid="{E47EEE27-4B05-47E1-BC71-D42FFF01F477}"/>
    <cellStyle name="Ausgabe 4 3 2 2" xfId="7558" xr:uid="{9A6FD4E0-FBB5-409A-A779-8EB9AF4C230C}"/>
    <cellStyle name="Ausgabe 4 3 2 3" xfId="10614" xr:uid="{C1E73AD6-83F4-4B31-BEF4-E7DAC4DBD81B}"/>
    <cellStyle name="Ausgabe 4 3 2 4" xfId="13496" xr:uid="{756D3CAA-30A7-4AB6-849F-3E368B862E45}"/>
    <cellStyle name="Ausgabe 4 3 3" xfId="3510" xr:uid="{DD174C76-2B66-4A16-BF32-9FC2A4CE2282}"/>
    <cellStyle name="Ausgabe 4 3 4" xfId="9158" xr:uid="{2F9FBEEC-F903-4BA0-8462-8638FDC5CC3A}"/>
    <cellStyle name="Ausgabe 4 3 5" xfId="12080" xr:uid="{1CAA52D4-5139-4466-9B31-82E9D371F61E}"/>
    <cellStyle name="Ausgabe 4 4" xfId="1713" xr:uid="{DBDC1E07-4293-45A7-8120-393A53F54CF1}"/>
    <cellStyle name="Ausgabe 4 4 2" xfId="3274" xr:uid="{B916DC70-E340-4E74-81C4-23D0E7DBFE19}"/>
    <cellStyle name="Ausgabe 4 4 2 2" xfId="7968" xr:uid="{5E38D95F-7452-4DDE-A9C4-896AC4BF2337}"/>
    <cellStyle name="Ausgabe 4 4 2 3" xfId="11024" xr:uid="{0AB4036E-FCF0-4C9C-AFB4-E9678B75FFDC}"/>
    <cellStyle name="Ausgabe 4 4 2 4" xfId="13906" xr:uid="{EE20D3F7-0BA9-4CD8-95E5-36DB5F1A0DA9}"/>
    <cellStyle name="Ausgabe 4 4 3" xfId="4268" xr:uid="{87288C95-0A40-4CCC-8A2F-D8026D7A4746}"/>
    <cellStyle name="Ausgabe 4 4 4" xfId="9572" xr:uid="{21EBD80F-0A6D-4EED-AAEA-6BD1A61D3600}"/>
    <cellStyle name="Ausgabe 4 4 5" xfId="12494" xr:uid="{33F94BC7-36A1-4C4F-9F1A-A154096066F6}"/>
    <cellStyle name="Ausgabe 4 5" xfId="1951" xr:uid="{FC56FBD3-65A3-4BF1-8F67-D572155CC45C}"/>
    <cellStyle name="Ausgabe 4 5 2" xfId="3915" xr:uid="{E36B091C-888D-42AB-B5CC-899841F1ACAD}"/>
    <cellStyle name="Ausgabe 4 5 3" xfId="9810" xr:uid="{EEB487F8-2116-4614-8222-1117E0AE2D34}"/>
    <cellStyle name="Ausgabe 4 5 4" xfId="12732" xr:uid="{51FD1A32-1F5B-4069-B255-5E401E50501C}"/>
    <cellStyle name="Ausgabe 4 6" xfId="5542" xr:uid="{8E3002AD-29E7-4242-B6F6-8C273D25D300}"/>
    <cellStyle name="Ausgabe 4 7" xfId="4880" xr:uid="{E5BD022F-FF58-4784-B3B1-B15F8E78451E}"/>
    <cellStyle name="Ausgabe 4 8" xfId="8548" xr:uid="{56FC8953-E0E0-41CB-B1F2-A2C736A7D0D5}"/>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2 2 2" xfId="7885" xr:uid="{E52B88A8-9066-4EEA-8B8F-2B7C54EA7686}"/>
    <cellStyle name="Ausgabe 5 2 2 2 3" xfId="10941" xr:uid="{4F33C599-88D7-4A0F-8DB3-3703D26F536E}"/>
    <cellStyle name="Ausgabe 5 2 2 2 4" xfId="13823" xr:uid="{192A4D07-1664-4CF7-8DCD-7107B63656FB}"/>
    <cellStyle name="Ausgabe 5 2 2 3" xfId="6357" xr:uid="{D900996B-ABF9-4092-8098-A075A28CF0FC}"/>
    <cellStyle name="Ausgabe 5 2 2 4" xfId="9485" xr:uid="{0E8987A4-0BA1-4932-9408-374A0A439F85}"/>
    <cellStyle name="Ausgabe 5 2 2 5" xfId="12407" xr:uid="{7E167CCC-F5EB-4C96-B786-53AB24B74388}"/>
    <cellStyle name="Ausgabe 5 2 3" xfId="1898" xr:uid="{68B2D869-BDC9-4690-8115-1EAC63154360}"/>
    <cellStyle name="Ausgabe 5 2 3 2" xfId="3441" xr:uid="{CEA58CA1-CBC9-487D-8F49-C4EE1146B0A7}"/>
    <cellStyle name="Ausgabe 5 2 3 2 2" xfId="8135" xr:uid="{CCD955D1-32C6-4115-80A1-A3B826D1F44A}"/>
    <cellStyle name="Ausgabe 5 2 3 2 3" xfId="11191" xr:uid="{AEFBA6A4-C460-4528-9A59-A66EAA9E8E42}"/>
    <cellStyle name="Ausgabe 5 2 3 2 4" xfId="14073" xr:uid="{8232389E-08A6-48D4-A2CC-D94BCBF5EBF7}"/>
    <cellStyle name="Ausgabe 5 2 3 3" xfId="6083" xr:uid="{13027BCE-FFA9-4936-8B0A-E4DA1956E942}"/>
    <cellStyle name="Ausgabe 5 2 3 4" xfId="9757" xr:uid="{5CB800BB-FC99-43AB-BC9F-4379C1B52DA1}"/>
    <cellStyle name="Ausgabe 5 2 3 5" xfId="12679" xr:uid="{981445FA-8115-4E4E-991B-2D4462894C6B}"/>
    <cellStyle name="Ausgabe 5 2 4" xfId="2276" xr:uid="{83BDE257-6FB9-4EC1-B17E-73A1B7DFB90A}"/>
    <cellStyle name="Ausgabe 5 2 4 2" xfId="6429" xr:uid="{C3B3AE43-5FBF-49A8-AB7D-70016BA8EA81}"/>
    <cellStyle name="Ausgabe 5 2 4 3" xfId="10135" xr:uid="{684ED6E2-E1B4-4215-8E98-A4840184DFAF}"/>
    <cellStyle name="Ausgabe 5 2 4 4" xfId="13057" xr:uid="{2940937E-A8D7-4B74-9CD0-1E27E2F4C969}"/>
    <cellStyle name="Ausgabe 5 2 5" xfId="6634" xr:uid="{CA1A95C1-40F8-4A60-9F97-807D05FD602E}"/>
    <cellStyle name="Ausgabe 5 2 6" xfId="8772" xr:uid="{6E33B8DB-2585-4A2A-A60A-9ABB4B8C46DD}"/>
    <cellStyle name="Ausgabe 5 2 7" xfId="11695" xr:uid="{59DE8C6B-E7DF-4A19-8565-28113D967568}"/>
    <cellStyle name="Ausgabe 5 3" xfId="1418" xr:uid="{DA1679CA-EB66-4BCC-BA0E-38FEE251F111}"/>
    <cellStyle name="Ausgabe 5 3 2" xfId="2983" xr:uid="{E2DC14E3-FCCC-4E75-9D8B-E3AC80E8207D}"/>
    <cellStyle name="Ausgabe 5 3 2 2" xfId="7677" xr:uid="{477264AD-EC72-4091-A976-D4794136883F}"/>
    <cellStyle name="Ausgabe 5 3 2 3" xfId="10733" xr:uid="{EDB3499F-E06A-4E43-9BDB-6DDE9A716B6A}"/>
    <cellStyle name="Ausgabe 5 3 2 4" xfId="13615" xr:uid="{3D89199A-7937-4A58-9F7C-B22EB59342CF}"/>
    <cellStyle name="Ausgabe 5 3 3" xfId="6831" xr:uid="{46BC644E-0FD8-452E-9757-C7564004BE4A}"/>
    <cellStyle name="Ausgabe 5 3 4" xfId="9277" xr:uid="{FCF07607-22F7-4AC9-A3A0-03B8DF6EC0C0}"/>
    <cellStyle name="Ausgabe 5 3 5" xfId="12199" xr:uid="{984B9A44-8C3D-47C4-BFEC-9A43E7854999}"/>
    <cellStyle name="Ausgabe 5 4" xfId="1640" xr:uid="{766D8667-3E44-40BA-A64D-7187D11177CE}"/>
    <cellStyle name="Ausgabe 5 4 2" xfId="3205" xr:uid="{6FF7ABE6-EF9D-48EC-939B-1788A4522C4C}"/>
    <cellStyle name="Ausgabe 5 4 2 2" xfId="7899" xr:uid="{56220AB5-6AEE-4B4E-B19F-4F24C5D5B1F9}"/>
    <cellStyle name="Ausgabe 5 4 2 3" xfId="10955" xr:uid="{0637AD43-8EB1-493B-B591-4E3944A74D7E}"/>
    <cellStyle name="Ausgabe 5 4 2 4" xfId="13837" xr:uid="{2676B76D-B944-40F8-8278-685A0CC87BF5}"/>
    <cellStyle name="Ausgabe 5 4 3" xfId="5580" xr:uid="{DB183D64-E493-4D30-8DF1-8202B7138841}"/>
    <cellStyle name="Ausgabe 5 4 4" xfId="9499" xr:uid="{27511697-989E-42B9-8017-1511C3CAF547}"/>
    <cellStyle name="Ausgabe 5 4 5" xfId="12421" xr:uid="{63CB235E-11B4-463C-8AAC-84AA399278AC}"/>
    <cellStyle name="Ausgabe 5 5" xfId="2070" xr:uid="{2C682439-CDAA-40DF-93CA-B416CC3667AF}"/>
    <cellStyle name="Ausgabe 5 5 2" xfId="4977" xr:uid="{8092B3EB-4634-4270-B2D1-FE6C851CE90D}"/>
    <cellStyle name="Ausgabe 5 5 3" xfId="9929" xr:uid="{88D6F8CC-20FA-48B4-869C-85103A589C83}"/>
    <cellStyle name="Ausgabe 5 5 4" xfId="12851" xr:uid="{DB62EB02-C685-4580-919A-0360594B2D24}"/>
    <cellStyle name="Ausgabe 5 6" xfId="4835" xr:uid="{E923B148-0D82-4851-97A8-7820E09425A9}"/>
    <cellStyle name="Ausgabe 5 7" xfId="8591" xr:uid="{2BDEE891-CA78-477A-A989-B25DFD1CA3F8}"/>
    <cellStyle name="Ausgabe 5 8" xfId="11515" xr:uid="{3318E743-7633-4DAA-A004-8C511F5AB202}"/>
    <cellStyle name="Ausgabe 6" xfId="714" xr:uid="{2D5CE56D-E652-40BB-9D88-01F3DBF28301}"/>
    <cellStyle name="Ausgabe 6 2" xfId="1434" xr:uid="{C9BE8B5B-D624-493B-A76D-65DEC5516530}"/>
    <cellStyle name="Ausgabe 6 2 2" xfId="2999" xr:uid="{96DFE2C1-818C-49EC-B2D4-D7939D325969}"/>
    <cellStyle name="Ausgabe 6 2 2 2" xfId="7693" xr:uid="{BF67A903-57A9-45B6-83D1-3EC468CAAA3A}"/>
    <cellStyle name="Ausgabe 6 2 2 3" xfId="10749" xr:uid="{FE262464-5718-45BD-85D1-75DAA48183F5}"/>
    <cellStyle name="Ausgabe 6 2 2 4" xfId="13631" xr:uid="{51F607D3-AE9E-4043-B1E9-A7853DA30DCC}"/>
    <cellStyle name="Ausgabe 6 2 3" xfId="4381" xr:uid="{12DAA222-0211-41CC-AE36-8EFC0692F414}"/>
    <cellStyle name="Ausgabe 6 2 4" xfId="9293" xr:uid="{58416AE8-2705-41A7-81F5-2E2756EC8A39}"/>
    <cellStyle name="Ausgabe 6 2 5" xfId="12215" xr:uid="{588AE212-DC7B-4557-B3BC-5A668A6B44B1}"/>
    <cellStyle name="Ausgabe 6 3" xfId="1744" xr:uid="{7301DDA4-EA0A-4130-83F0-DC8041CD2D0E}"/>
    <cellStyle name="Ausgabe 6 3 2" xfId="3303" xr:uid="{DACF5309-FB9B-4F12-89B2-42269FD93D8C}"/>
    <cellStyle name="Ausgabe 6 3 2 2" xfId="7997" xr:uid="{375732BA-765A-4F3F-8446-29B9F2AB20D7}"/>
    <cellStyle name="Ausgabe 6 3 2 3" xfId="11053" xr:uid="{8CB1903B-A867-479C-A563-101E079CF1F9}"/>
    <cellStyle name="Ausgabe 6 3 2 4" xfId="13935" xr:uid="{429B48A7-167D-4A25-948D-8AE61F65698B}"/>
    <cellStyle name="Ausgabe 6 3 3" xfId="4643" xr:uid="{1D910011-2C1E-4349-A378-516DAADE9BD6}"/>
    <cellStyle name="Ausgabe 6 3 4" xfId="9603" xr:uid="{D3DA26ED-3325-4B31-ABB1-6B6F9EE6033A}"/>
    <cellStyle name="Ausgabe 6 3 5" xfId="12525" xr:uid="{306344DD-C701-4160-9259-EC7782125D03}"/>
    <cellStyle name="Ausgabe 6 4" xfId="2085" xr:uid="{1E38B990-4668-4EF2-B8C0-A14BAABECBBE}"/>
    <cellStyle name="Ausgabe 6 4 2" xfId="5440" xr:uid="{CE4AA567-76BF-4CFE-9603-E2EF24ADA24D}"/>
    <cellStyle name="Ausgabe 6 4 3" xfId="9944" xr:uid="{42707CC8-17DC-457F-98F2-5500AB08209E}"/>
    <cellStyle name="Ausgabe 6 4 4" xfId="12866" xr:uid="{00EDB898-2D08-4E55-AAA8-2136EA93A389}"/>
    <cellStyle name="Ausgabe 6 5" xfId="6089" xr:uid="{F66C2800-77F9-404B-9BD9-D0C6F1EA9C63}"/>
    <cellStyle name="Ausgabe 6 6" xfId="5410" xr:uid="{BA0063CF-D420-4AFE-9E61-C46F01BC0233}"/>
    <cellStyle name="Ausgabe 6 7" xfId="8580" xr:uid="{A5BA9EA0-AB22-4EB9-AFAA-C40704EFFAE0}"/>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547" hidden="1" xr:uid="{01E7050A-C2E6-41C8-AF22-3F3F5BD5E1AE}"/>
    <cellStyle name="Berechnung" xfId="4401" hidden="1" xr:uid="{D3E33F98-5620-4C1A-9E10-E7E2B8B3FDE9}"/>
    <cellStyle name="Berechnung" xfId="4484" hidden="1" xr:uid="{B4F13978-781D-48D6-9407-9898519AA5B7}"/>
    <cellStyle name="Berechnung" xfId="5282" hidden="1" xr:uid="{98DC4D1F-5F5B-4936-AE41-5680A8B9D1EF}"/>
    <cellStyle name="Berechnung" xfId="5119" hidden="1" xr:uid="{AE64FDB4-29A6-4690-8DAB-C0986BB9BDB1}"/>
    <cellStyle name="Berechnung" xfId="5120" hidden="1" xr:uid="{1F109E7A-3D29-4E12-8FE5-DF5F0C398FAA}"/>
    <cellStyle name="Berechnung" xfId="4576" hidden="1" xr:uid="{A8D28FE6-00A4-441C-8142-4AED90851264}"/>
    <cellStyle name="Berechnung" xfId="5717" hidden="1" xr:uid="{5F57B4BA-2ED6-4AE8-BC44-84861D2BD98A}"/>
    <cellStyle name="Berechnung" xfId="5740" hidden="1" xr:uid="{F90EA520-47E0-4664-A085-D0CE1E9FB42C}"/>
    <cellStyle name="Berechnung" xfId="5937" hidden="1" xr:uid="{EB86F569-5D2E-45FF-BE74-3597E392F362}"/>
    <cellStyle name="Berechnung" xfId="6013" hidden="1" xr:uid="{0FFEAC13-A73A-4ED7-B6B5-078241245017}"/>
    <cellStyle name="Berechnung" xfId="6793" hidden="1" xr:uid="{B3631644-5669-458C-B47C-8DA1BD44561E}"/>
    <cellStyle name="Berechnung" xfId="6643" hidden="1" xr:uid="{812B3847-256F-4C4F-9C27-ECA706594FA1}"/>
    <cellStyle name="Berechnung" xfId="6644" hidden="1" xr:uid="{02A5646A-8B98-4C1D-8EFB-9E46E0A179E1}"/>
    <cellStyle name="Berechnung" xfId="6105" hidden="1" xr:uid="{73829C18-F7B4-444A-85D4-F4DD1675DE7F}"/>
    <cellStyle name="Berechnung" xfId="6868" hidden="1" xr:uid="{5315BFB4-C677-4C47-80F4-520F4F1FED17}"/>
    <cellStyle name="Berechnung" xfId="6877" hidden="1" xr:uid="{63DD7491-689C-4835-AAFB-E416E18E8A6B}"/>
    <cellStyle name="Berechnung" xfId="7039" hidden="1" xr:uid="{DC543BC6-22E5-4232-AED1-7E34E8B8F1C4}"/>
    <cellStyle name="Berechnung" xfId="7071" hidden="1" xr:uid="{A7687BCC-495E-4DB4-B026-A7CF54162063}"/>
    <cellStyle name="Berechnung" xfId="7163" hidden="1" xr:uid="{78BE5443-7BDF-4132-AB6A-9F66092315B8}"/>
    <cellStyle name="Berechnung" xfId="7125" hidden="1" xr:uid="{11E45B10-E769-436D-BAEC-78A9947A59A3}"/>
    <cellStyle name="Berechnung" xfId="7126" hidden="1" xr:uid="{DA7ED800-E4B6-4835-9A01-4B14C9EFE80A}"/>
    <cellStyle name="Berechnung" xfId="7082" hidden="1" xr:uid="{8B37D0FE-53C2-457C-87CC-0E24846B453B}"/>
    <cellStyle name="Berechnung" xfId="7192" hidden="1" xr:uid="{126B9EED-F1DB-4D58-8BD6-C606F9520F15}"/>
    <cellStyle name="Berechnung" xfId="7201" hidden="1" xr:uid="{77B33ADE-A5A0-49D9-A707-26ED33D48B78}"/>
    <cellStyle name="Berechnung" xfId="7363" hidden="1" xr:uid="{FEDACFCE-2F7C-4CE3-91BA-A05EE1142A9A}"/>
    <cellStyle name="Berechnung" xfId="7395" hidden="1" xr:uid="{A1E1AE2A-DDA3-470E-ACD7-F844ED22E3C2}"/>
    <cellStyle name="Berechnung" xfId="7487" hidden="1" xr:uid="{626949EA-0A7B-400A-9DFB-0318E585C002}"/>
    <cellStyle name="Berechnung" xfId="7449" hidden="1" xr:uid="{4838E3C3-C31C-4AE3-AB08-E6D1B845822F}"/>
    <cellStyle name="Berechnung" xfId="7450" hidden="1" xr:uid="{CE9F2AE5-725D-478F-BFD1-F8F4FC75EE1A}"/>
    <cellStyle name="Berechnung" xfId="7406" hidden="1" xr:uid="{9F43F708-C206-4E41-A1AE-DFEDAF9F5602}"/>
    <cellStyle name="Berechnung" xfId="7516" hidden="1" xr:uid="{C5ADEB27-A887-4CAE-B665-4B456D310D90}"/>
    <cellStyle name="Berechnung" xfId="4650" hidden="1" xr:uid="{ABB09BC5-F2C3-4AB5-AAA8-36C11A608B8B}"/>
    <cellStyle name="Berechnung" xfId="4297" hidden="1" xr:uid="{F2AB916C-B48A-49E9-8675-AFB172D936DE}"/>
    <cellStyle name="Berechnung" xfId="4831" hidden="1" xr:uid="{648FDCFB-CC36-42A1-AE2D-56A0A3499BE6}"/>
    <cellStyle name="Berechnung" xfId="3785" hidden="1" xr:uid="{89435686-83E2-4003-B1E1-E90EF9347BE1}"/>
    <cellStyle name="Berechnung" xfId="5578" hidden="1" xr:uid="{B9B0A9B6-0213-4BAC-9241-E1C402262F23}"/>
    <cellStyle name="Berechnung" xfId="6209" hidden="1" xr:uid="{7DA81883-6587-4041-8527-A56CA7A92E2B}"/>
    <cellStyle name="Berechnung" xfId="4773" hidden="1" xr:uid="{A940D734-44AB-4DBA-BE2A-D1529CF6242D}"/>
    <cellStyle name="Berechnung" xfId="6633" hidden="1" xr:uid="{4A8C8EA8-6CA1-4A2C-A124-2A407A807229}"/>
    <cellStyle name="Berechnung" xfId="6053" hidden="1" xr:uid="{00B807EA-407E-4E17-A002-0FB4144EEFC8}"/>
    <cellStyle name="Berechnung" xfId="3764" hidden="1" xr:uid="{246E15E8-0089-43C7-9CAB-34D93C058836}"/>
    <cellStyle name="Berechnung" xfId="4983" hidden="1" xr:uid="{4A604679-153F-4107-98E6-90FA5462F0E1}"/>
    <cellStyle name="Berechnung" xfId="8093" hidden="1" xr:uid="{F49D8B9A-2F70-4AA5-B8EB-23A9166E8364}"/>
    <cellStyle name="Berechnung" xfId="7941" hidden="1" xr:uid="{E4CC4543-CF5F-46F9-8752-6C19DE2C603F}"/>
    <cellStyle name="Berechnung" xfId="7942" hidden="1" xr:uid="{A5371638-A7DB-4F11-BA90-8A88AC9D8302}"/>
    <cellStyle name="Berechnung" xfId="5468" hidden="1" xr:uid="{7AD57D03-9183-4E8C-8304-B862BDFD9C8D}"/>
    <cellStyle name="Berechnung" xfId="8168" hidden="1" xr:uid="{BCE26016-DAD9-4246-9BD1-866437D85310}"/>
    <cellStyle name="Berechnung" xfId="8177" hidden="1" xr:uid="{C07ED841-B73F-4219-BFA7-B3F88BCB34DF}"/>
    <cellStyle name="Berechnung" xfId="8305" hidden="1" xr:uid="{9E6A2B8D-32BE-45B8-B141-76DE972E7B8C}"/>
    <cellStyle name="Berechnung" xfId="8337" hidden="1" xr:uid="{FCC1DF7F-AD82-46E4-92BC-F949DEBE36D7}"/>
    <cellStyle name="Berechnung" xfId="8429" hidden="1" xr:uid="{DFC64DD8-D067-4F1C-89B1-EDAF57D6AEC9}"/>
    <cellStyle name="Berechnung" xfId="8391" hidden="1" xr:uid="{1C5510B7-5D12-4110-8B4A-A5FAF92880FB}"/>
    <cellStyle name="Berechnung" xfId="8392" hidden="1" xr:uid="{BFFFF5D5-F770-4218-B40A-FBFF96442676}"/>
    <cellStyle name="Berechnung" xfId="8348" hidden="1" xr:uid="{0A27100E-93C1-46CA-825D-AFB74439CB2F}"/>
    <cellStyle name="Berechnung" xfId="8458" hidden="1" xr:uid="{2C18F026-0B43-49B3-A52E-7EA011FB9E9B}"/>
    <cellStyle name="Berechnung" xfId="8467" hidden="1" xr:uid="{2E6DB2D3-9CE8-4A94-8207-A1CB64E2B1CB}"/>
    <cellStyle name="Berechnung" xfId="8594" hidden="1" xr:uid="{E902E0AA-8777-42A1-9AAA-7246519613CC}"/>
    <cellStyle name="Berechnung" xfId="8626" hidden="1" xr:uid="{B904FF6C-1EEA-4B4D-9DC1-984FA9E47150}"/>
    <cellStyle name="Berechnung" xfId="8718" hidden="1" xr:uid="{D66FF911-8C56-4572-A44B-8E2393D71F79}"/>
    <cellStyle name="Berechnung" xfId="8680" hidden="1" xr:uid="{E499D0F3-93E5-4346-9DDE-2CDAB2F5434E}"/>
    <cellStyle name="Berechnung" xfId="8681" hidden="1" xr:uid="{BBC34A8C-559F-4497-902D-C0D76AA39AF4}"/>
    <cellStyle name="Berechnung" xfId="8637" hidden="1" xr:uid="{0015B06F-9FCB-4286-B790-AAAE33D154C8}"/>
    <cellStyle name="Berechnung" xfId="8747" hidden="1" xr:uid="{764E2B7A-D7BA-48A2-A722-6E2AEF488932}"/>
    <cellStyle name="Berechnung" xfId="3542" hidden="1" xr:uid="{197D9A44-4AC4-4F47-8271-AD8A7A7E4CC1}"/>
    <cellStyle name="Berechnung" xfId="8805" hidden="1" xr:uid="{8FB801BF-DD38-4F14-8AFD-4CF57BEA286D}"/>
    <cellStyle name="Berechnung" xfId="8889" hidden="1" xr:uid="{C6485D60-326D-48D6-987A-B8EBF4DB62F8}"/>
    <cellStyle name="Berechnung" xfId="9712" hidden="1" xr:uid="{C15EFE04-6D67-457A-B26A-0F79400253E5}"/>
    <cellStyle name="Berechnung" xfId="9544" hidden="1" xr:uid="{9C8310E7-15DC-4E54-B0BF-6B00A6E3E98C}"/>
    <cellStyle name="Berechnung" xfId="9545" hidden="1" xr:uid="{BD9568E8-44C2-4EF4-BA72-C855EF941C21}"/>
    <cellStyle name="Berechnung" xfId="8984" hidden="1" xr:uid="{90E0BE43-83C0-47B0-8708-88AE68A1B72B}"/>
    <cellStyle name="Berechnung" xfId="10162" hidden="1" xr:uid="{65BC8968-ED28-40EA-8898-02A9A2AB900C}"/>
    <cellStyle name="Berechnung" xfId="10185" hidden="1" xr:uid="{06E1127E-1C36-4A8F-AA90-56E1EAAEAB5C}"/>
    <cellStyle name="Berechnung" xfId="10275" hidden="1" xr:uid="{D0FC49E5-070D-451D-B154-ED693FFC7994}"/>
    <cellStyle name="Berechnung" xfId="10352" hidden="1" xr:uid="{FD6EF053-5853-467F-AC36-7458E2A909A3}"/>
    <cellStyle name="Berechnung" xfId="11149" hidden="1" xr:uid="{85907E8E-6D55-4550-9D5F-861A3D5626D8}"/>
    <cellStyle name="Berechnung" xfId="10997" hidden="1" xr:uid="{6ABA40B1-D976-4FB2-9F15-6C77CF627B38}"/>
    <cellStyle name="Berechnung" xfId="10998" hidden="1" xr:uid="{EE70B20E-A585-49E6-9EE7-C10E62119E0F}"/>
    <cellStyle name="Berechnung" xfId="10444" hidden="1" xr:uid="{00641BEE-4F48-42A0-AE08-E444060611A6}"/>
    <cellStyle name="Berechnung" xfId="11224" hidden="1" xr:uid="{E46303F2-F6EA-4ABA-8482-FDD63627236B}"/>
    <cellStyle name="Berechnung" xfId="11231" hidden="1" xr:uid="{E09F41FB-D0AF-4A17-A8D4-FF16E365AC60}"/>
    <cellStyle name="Berechnung" xfId="11295" hidden="1" xr:uid="{259791C2-4758-4890-94EC-D3601513F6F4}"/>
    <cellStyle name="Berechnung" xfId="11327" hidden="1" xr:uid="{790E7253-6FF0-4E74-91DF-A752E74D6554}"/>
    <cellStyle name="Berechnung" xfId="11419" hidden="1" xr:uid="{0ED30AD2-DB2E-49E2-86E8-78DA91BE9C6E}"/>
    <cellStyle name="Berechnung" xfId="11381" hidden="1" xr:uid="{86442486-91C6-46F3-AF34-A27C26095BA4}"/>
    <cellStyle name="Berechnung" xfId="11382" hidden="1" xr:uid="{733F6271-40B3-4DAD-AE23-513C6090A13C}"/>
    <cellStyle name="Berechnung" xfId="11338" hidden="1" xr:uid="{DD780DBE-8D2A-4435-8536-2CD6CE712622}"/>
    <cellStyle name="Berechnung" xfId="11448" hidden="1" xr:uid="{9698CEE9-6B3E-4D98-B1C1-0BE9242FA360}"/>
    <cellStyle name="Berechnung" xfId="11455" hidden="1" xr:uid="{B3ECBC50-6FD8-44BE-A38F-4392B15FADA6}"/>
    <cellStyle name="Berechnung" xfId="11518" hidden="1" xr:uid="{C48BF491-0A0F-40F3-AD0B-9B0A7CD860FC}"/>
    <cellStyle name="Berechnung" xfId="11550" hidden="1" xr:uid="{DBE15051-39C8-4CD3-A46B-FB6DCD22C801}"/>
    <cellStyle name="Berechnung" xfId="11642" hidden="1" xr:uid="{7627A066-36A4-46DF-908C-02E04A19DB13}"/>
    <cellStyle name="Berechnung" xfId="11604" hidden="1" xr:uid="{C73C3585-10A4-41E7-B3B5-1D521ADBFC38}"/>
    <cellStyle name="Berechnung" xfId="11605" hidden="1" xr:uid="{221B333F-EC4D-4C63-9DE2-7180AAB5C160}"/>
    <cellStyle name="Berechnung" xfId="11561" hidden="1" xr:uid="{8B9B6CC3-45FE-4143-865B-90624F48D659}"/>
    <cellStyle name="Berechnung" xfId="11671" hidden="1" xr:uid="{29B1F91F-D244-49FD-9907-2888ED23DFDF}"/>
    <cellStyle name="Berechnung" xfId="8575" hidden="1" xr:uid="{366CB4C4-8FFB-4F77-9F24-5EEAADC480B3}"/>
    <cellStyle name="Berechnung" xfId="11727" hidden="1" xr:uid="{0FB03739-43E1-44EC-98E8-01A84DA8ED95}"/>
    <cellStyle name="Berechnung" xfId="11811" hidden="1" xr:uid="{5FE707AD-5C49-434F-8CF4-1F1A2B26580E}"/>
    <cellStyle name="Berechnung" xfId="12634" hidden="1" xr:uid="{71970072-F949-4EA1-B872-B9FB464E8D00}"/>
    <cellStyle name="Berechnung" xfId="12466" hidden="1" xr:uid="{81787A30-F221-4C27-940B-6CCD18C6A8E3}"/>
    <cellStyle name="Berechnung" xfId="12467" hidden="1" xr:uid="{E32EF702-19B1-4BE5-BDAF-02D55907F68F}"/>
    <cellStyle name="Berechnung" xfId="11906" hidden="1" xr:uid="{0F6196AD-4DF3-4B31-90EA-DF4D1CDD5116}"/>
    <cellStyle name="Berechnung" xfId="13084" hidden="1" xr:uid="{B503C004-BE03-48CE-8714-ADE48706052B}"/>
    <cellStyle name="Berechnung" xfId="13103" hidden="1" xr:uid="{9EB6EAAF-32FE-426A-93C5-A70073052D4F}"/>
    <cellStyle name="Berechnung" xfId="13157" hidden="1" xr:uid="{9C9FDB72-B199-4C00-B8DB-934B79846E9C}"/>
    <cellStyle name="Berechnung" xfId="13234" hidden="1" xr:uid="{3DA0DA31-A6FB-4AB1-8213-53F85B6D99A7}"/>
    <cellStyle name="Berechnung" xfId="14031" hidden="1" xr:uid="{2C74ADBB-9303-4147-9EF8-8678E32A328C}"/>
    <cellStyle name="Berechnung" xfId="13879" hidden="1" xr:uid="{72E3C122-D8EE-431D-8352-3D9DA526E583}"/>
    <cellStyle name="Berechnung" xfId="13880" hidden="1" xr:uid="{9D5E9E34-C51E-4F6A-8D0F-B4C3422195E0}"/>
    <cellStyle name="Berechnung" xfId="13326" hidden="1" xr:uid="{D37BA1B3-A6F7-4971-8E59-984749507763}"/>
    <cellStyle name="Berechnung" xfId="14106" hidden="1" xr:uid="{051DC46E-B19E-443F-A102-C5F316DFFC73}"/>
    <cellStyle name="Berechnung" xfId="14111" hidden="1" xr:uid="{4BA52066-4E8A-48AB-8DC4-188C6F5E020D}"/>
    <cellStyle name="Berechnung" xfId="14137" hidden="1" xr:uid="{ED5BEED2-7716-484A-9C2E-9A94D12B702D}"/>
    <cellStyle name="Berechnung" xfId="14169" hidden="1" xr:uid="{FF06BBF6-EE77-4846-B370-DFBCDE5BC092}"/>
    <cellStyle name="Berechnung" xfId="14261" hidden="1" xr:uid="{85963AEA-562E-4B7D-8E87-F246548EC4E4}"/>
    <cellStyle name="Berechnung" xfId="14223" hidden="1" xr:uid="{4723C160-D343-4394-8AEF-7BEB950B82DF}"/>
    <cellStyle name="Berechnung" xfId="14224" hidden="1" xr:uid="{34C782F8-D02A-413A-8B75-4E38A74F5F5D}"/>
    <cellStyle name="Berechnung" xfId="14180" hidden="1" xr:uid="{574C94A1-5E1F-478B-B600-EBCB0ED2FA7D}"/>
    <cellStyle name="Berechnung" xfId="14290" hidden="1" xr:uid="{DE0E784C-DA9F-42CA-9C91-94DF00C9BE98}"/>
    <cellStyle name="Berechnung" xfId="14295" hidden="1" xr:uid="{D9A89C9C-96AF-48FA-8ABA-F3EB31198181}"/>
    <cellStyle name="Berechnung" xfId="14321" hidden="1" xr:uid="{D53F6EB7-4139-4CA4-8315-826461DC7D10}"/>
    <cellStyle name="Berechnung" xfId="14353" hidden="1" xr:uid="{AB71467A-158F-4A1D-9965-B51B973D20C7}"/>
    <cellStyle name="Berechnung" xfId="14445" hidden="1" xr:uid="{6E00C253-91E4-4F5B-B5CF-E524B86602F8}"/>
    <cellStyle name="Berechnung" xfId="14407" hidden="1" xr:uid="{719E3A4B-9FD9-4311-9C00-3D77DF232BC4}"/>
    <cellStyle name="Berechnung" xfId="14408" hidden="1" xr:uid="{23C68F72-2D7F-4DC1-8D1A-986354136956}"/>
    <cellStyle name="Berechnung" xfId="14364" hidden="1" xr:uid="{63E3AB0E-8893-4AD0-B460-5897ECD81C30}"/>
    <cellStyle name="Berechnung" xfId="14474" hidden="1" xr:uid="{415A3B60-2232-4033-8F1F-5B3A28FD47F5}"/>
    <cellStyle name="Berechnung" xfId="14483" hidden="1" xr:uid="{04FD6708-39CC-4FFC-AA12-76B81CF1BB1B}"/>
    <cellStyle name="Berechnung" xfId="14645" hidden="1" xr:uid="{FB80175B-788B-4A44-8656-B2959F4511E3}"/>
    <cellStyle name="Berechnung" xfId="14677" hidden="1" xr:uid="{54D20E8B-D44F-469F-A537-0C5D2207004E}"/>
    <cellStyle name="Berechnung" xfId="14769" hidden="1" xr:uid="{C8E2FA9F-DD7B-416D-9BEB-59BF81BFD0B1}"/>
    <cellStyle name="Berechnung" xfId="14731" hidden="1" xr:uid="{04C70B9B-6D7F-4547-A5A7-80F9AE6AD075}"/>
    <cellStyle name="Berechnung" xfId="14732" hidden="1" xr:uid="{60BFFA3A-8C3D-456D-AD8D-1EF12E311FB2}"/>
    <cellStyle name="Berechnung" xfId="14688" hidden="1" xr:uid="{A6400555-BB8A-43DD-B5BC-4A5FE0FEE43E}"/>
    <cellStyle name="Berechnung" xfId="14798" hidden="1" xr:uid="{74F204F0-EC3F-400A-A65D-B68A99073EB0}"/>
    <cellStyle name="Berechnung" xfId="14807" hidden="1" xr:uid="{B22877A2-80FE-4235-A8D9-153D4CEE1FC4}"/>
    <cellStyle name="Berechnung" xfId="14969" hidden="1" xr:uid="{2669D888-86EE-48FC-90DB-9913CA7E5676}"/>
    <cellStyle name="Berechnung" xfId="15001" hidden="1" xr:uid="{077F4936-A3A5-4DA4-9823-1513DC548AFB}"/>
    <cellStyle name="Berechnung" xfId="15093" hidden="1" xr:uid="{74ED6930-F851-4425-939B-2A8301E5EDCC}"/>
    <cellStyle name="Berechnung" xfId="15055" hidden="1" xr:uid="{061DEE72-0745-402F-B1B8-40942136D6C3}"/>
    <cellStyle name="Berechnung" xfId="15056" hidden="1" xr:uid="{DFCAB03A-CD56-49F0-AAE5-0D09D50A25A9}"/>
    <cellStyle name="Berechnung" xfId="15012" hidden="1" xr:uid="{B70FA8DB-1F69-4598-9B79-84760DC86121}"/>
    <cellStyle name="Berechnung" xfId="15122" hidden="1" xr:uid="{0B0B7CB7-AD29-4255-ACFF-10DC90216AA6}"/>
    <cellStyle name="Berechnung" xfId="15131" hidden="1" xr:uid="{32BDBE96-D52B-4E64-85EF-6CFFC4721AB5}"/>
    <cellStyle name="Berechnung" xfId="15293" hidden="1" xr:uid="{73E5312D-BF0A-4D4C-AD06-E4B1FA5203A0}"/>
    <cellStyle name="Berechnung" xfId="15325" hidden="1" xr:uid="{F65C1019-0E5B-4BF9-999C-B23EBF61D3DC}"/>
    <cellStyle name="Berechnung" xfId="15417" hidden="1" xr:uid="{96E71CDF-6E0D-4525-AC7B-5D500FE1345F}"/>
    <cellStyle name="Berechnung" xfId="15379" hidden="1" xr:uid="{731FAD2A-B7C1-4E34-8E6E-4DED6A9AED82}"/>
    <cellStyle name="Berechnung" xfId="15380" hidden="1" xr:uid="{AC18DAD6-2476-4718-87E2-B3E1A5227D62}"/>
    <cellStyle name="Berechnung" xfId="15336" hidden="1" xr:uid="{45AE2B40-8A96-4A0E-99CA-AC9C78F20278}"/>
    <cellStyle name="Berechnung" xfId="15446" hidden="1" xr:uid="{B2F3C3E1-BC4F-4C3F-A03C-C9C9289E4C5E}"/>
    <cellStyle name="Berechnung" xfId="15455" hidden="1" xr:uid="{A8F37C52-C393-4525-AAFC-1E78524017C0}"/>
    <cellStyle name="Berechnung" xfId="15617" hidden="1" xr:uid="{12649030-C3D5-4E2D-8A1C-6DDBE125D858}"/>
    <cellStyle name="Berechnung" xfId="15649" hidden="1" xr:uid="{3ADF5C2A-0605-45F6-AE85-D515739C6EC0}"/>
    <cellStyle name="Berechnung" xfId="15741" hidden="1" xr:uid="{02C5833B-B848-4010-844D-1B043AAD4774}"/>
    <cellStyle name="Berechnung" xfId="15703" hidden="1" xr:uid="{6CCA7930-A81F-459C-83AB-EC0CFF6DEE96}"/>
    <cellStyle name="Berechnung" xfId="15704" hidden="1" xr:uid="{71FAA84C-BCC6-471A-AE32-C78C771AB613}"/>
    <cellStyle name="Berechnung" xfId="15660" hidden="1" xr:uid="{DBAD997F-B2D5-4AA6-A8E9-8109CD177F18}"/>
    <cellStyle name="Berechnung" xfId="15770" hidden="1" xr:uid="{DEDD19DD-0833-452F-B984-6C6C158FE949}"/>
    <cellStyle name="Berechnung 2" xfId="428" xr:uid="{87DE542C-7DBD-4373-8598-1CEDF86E7086}"/>
    <cellStyle name="Berechnung 2 10" xfId="8214" xr:uid="{C61AF0E4-D025-4D55-8C76-DFB241093663}"/>
    <cellStyle name="Berechnung 2 11" xfId="11261" xr:uid="{602F7517-9CA9-48EF-8C55-31D9E6B6EB6B}"/>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2 2 2" xfId="7871" xr:uid="{0DBEA53D-9A9E-4C2E-9573-D90F42CC87A2}"/>
    <cellStyle name="Berechnung 2 2 2 2 2 3" xfId="10927" xr:uid="{F53C51E3-6CF7-43FB-AD7A-D2D6082EC47D}"/>
    <cellStyle name="Berechnung 2 2 2 2 2 4" xfId="13809" xr:uid="{ECB08A6F-A556-4C22-AD15-88E522E1B4F9}"/>
    <cellStyle name="Berechnung 2 2 2 2 3" xfId="6177" xr:uid="{C705479A-14A0-44CB-BF5A-097878877877}"/>
    <cellStyle name="Berechnung 2 2 2 2 4" xfId="9471" xr:uid="{DEDAB992-4171-4081-9190-F5D5533C1D74}"/>
    <cellStyle name="Berechnung 2 2 2 2 5" xfId="12393" xr:uid="{E27FD14A-ECAA-40E1-8C72-8DA9B50D6450}"/>
    <cellStyle name="Berechnung 2 2 2 3" xfId="1652" xr:uid="{7DD356D2-C140-45CD-B708-97E95FA0000D}"/>
    <cellStyle name="Berechnung 2 2 2 3 2" xfId="3217" xr:uid="{05F93E10-B1EF-4DB3-9529-0F08D83F57DF}"/>
    <cellStyle name="Berechnung 2 2 2 3 2 2" xfId="7911" xr:uid="{61E8AF86-161F-4008-8A05-784E1CFF1DDA}"/>
    <cellStyle name="Berechnung 2 2 2 3 2 3" xfId="10967" xr:uid="{3A2B6DE8-D315-4E87-8B18-D03C4CB0B70B}"/>
    <cellStyle name="Berechnung 2 2 2 3 2 4" xfId="13849" xr:uid="{467F4AE6-614C-4615-9828-18AF932AA3F8}"/>
    <cellStyle name="Berechnung 2 2 2 3 3" xfId="4500" xr:uid="{85A9BD28-19F6-40D8-8B97-DDE0C9CC1B57}"/>
    <cellStyle name="Berechnung 2 2 2 3 4" xfId="9511" xr:uid="{E34BBF90-9A08-4996-B126-C62911FFF0B5}"/>
    <cellStyle name="Berechnung 2 2 2 3 5" xfId="12433" xr:uid="{F65D5225-8D33-41F5-B30C-229F3C993FEE}"/>
    <cellStyle name="Berechnung 2 2 2 4" xfId="2262" xr:uid="{B6A13055-05D5-4E6B-892D-D458BB54079C}"/>
    <cellStyle name="Berechnung 2 2 2 4 2" xfId="4638" xr:uid="{5B82373F-6F3D-469A-A83D-75CDD054AB7A}"/>
    <cellStyle name="Berechnung 2 2 2 4 3" xfId="10121" xr:uid="{65A88AC6-46D9-4092-8D09-F7CF4F00A0E9}"/>
    <cellStyle name="Berechnung 2 2 2 4 4" xfId="13043" xr:uid="{B0A34FF6-8485-40E0-B06A-96957C77876E}"/>
    <cellStyle name="Berechnung 2 2 2 5" xfId="3505" xr:uid="{BB382B71-B60C-4919-BCA3-1A424505A23F}"/>
    <cellStyle name="Berechnung 2 2 2 6" xfId="8758" xr:uid="{47B845A7-6F9F-4EB1-8995-6748D7BC1339}"/>
    <cellStyle name="Berechnung 2 2 2 7" xfId="11681" xr:uid="{70492A18-9652-4AF6-B1C8-02BEE4F0FDBD}"/>
    <cellStyle name="Berechnung 2 2 3" xfId="1404" xr:uid="{230450E2-7DD5-4E8E-A13E-1960488A6BC4}"/>
    <cellStyle name="Berechnung 2 2 3 2" xfId="2969" xr:uid="{BFD87B61-237B-423D-B8E9-AA32788CCE95}"/>
    <cellStyle name="Berechnung 2 2 3 2 2" xfId="7663" xr:uid="{8694330C-4C93-4614-9BA0-B21EA081DFD8}"/>
    <cellStyle name="Berechnung 2 2 3 2 3" xfId="10719" xr:uid="{D99BF381-D148-4361-8FD4-0A7B5F393C79}"/>
    <cellStyle name="Berechnung 2 2 3 2 4" xfId="13601" xr:uid="{1010A756-B6A2-4D93-B4BC-E64146CD78DE}"/>
    <cellStyle name="Berechnung 2 2 3 3" xfId="4725" xr:uid="{08064E22-0BCD-49CA-B652-AD859C103C0D}"/>
    <cellStyle name="Berechnung 2 2 3 4" xfId="9263" xr:uid="{CBD5DD44-FECB-4858-9611-1D6A62DA99EC}"/>
    <cellStyle name="Berechnung 2 2 3 5" xfId="12185" xr:uid="{099F8B04-BA50-4BC1-8A59-BCA542BBEDDA}"/>
    <cellStyle name="Berechnung 2 2 4" xfId="1677" xr:uid="{B6E84843-1946-4F4D-890D-84B555525DC1}"/>
    <cellStyle name="Berechnung 2 2 4 2" xfId="3240" xr:uid="{D6B6C32D-6BE8-44AA-B12C-FC9FF485CEC5}"/>
    <cellStyle name="Berechnung 2 2 4 2 2" xfId="7934" xr:uid="{02DD5840-45B4-4318-89C0-4B8DCBFCE905}"/>
    <cellStyle name="Berechnung 2 2 4 2 3" xfId="10990" xr:uid="{A8896C8B-68BB-48A1-96F8-16402B849E1F}"/>
    <cellStyle name="Berechnung 2 2 4 2 4" xfId="13872" xr:uid="{9DC1CDA9-E1EF-4249-A5DF-6DFBF449AF5D}"/>
    <cellStyle name="Berechnung 2 2 4 3" xfId="5059" xr:uid="{32E5E62E-5ECB-490B-A662-8FFF891CBBAA}"/>
    <cellStyle name="Berechnung 2 2 4 4" xfId="9536" xr:uid="{3C38920B-5BEB-4366-A6BA-8DCBBC672C53}"/>
    <cellStyle name="Berechnung 2 2 4 5" xfId="12458" xr:uid="{6277D0C7-8687-4843-8735-406588031148}"/>
    <cellStyle name="Berechnung 2 2 5" xfId="2056" xr:uid="{90DBB0B5-9FFF-4389-9AB5-BFC3F676FF13}"/>
    <cellStyle name="Berechnung 2 2 5 2" xfId="5999" xr:uid="{88CE9A07-C50C-42B3-8155-0E195762A4D9}"/>
    <cellStyle name="Berechnung 2 2 5 3" xfId="9915" xr:uid="{BAAFBB9D-5A56-47A1-8C65-7789913A6E99}"/>
    <cellStyle name="Berechnung 2 2 5 4" xfId="12837" xr:uid="{FDD68A5E-3B41-4CB2-9969-E00F1FB6CBEB}"/>
    <cellStyle name="Berechnung 2 2 6" xfId="4578" xr:uid="{426D9366-AED2-46D5-840A-83B825EA4102}"/>
    <cellStyle name="Berechnung 2 2 7" xfId="5206" xr:uid="{EFE45FB3-72F1-4372-84E6-4375D0998E58}"/>
    <cellStyle name="Berechnung 2 2 8" xfId="8212" xr:uid="{420D0B09-161C-4E66-88F8-09D68DA049E1}"/>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2 2 2" xfId="7736" xr:uid="{C094A439-6C61-4A1F-BA87-BAE10566E8F6}"/>
    <cellStyle name="Berechnung 2 3 2 2 2 3" xfId="10792" xr:uid="{32D33B34-5B80-4BB2-91E8-0727478BE35A}"/>
    <cellStyle name="Berechnung 2 3 2 2 2 4" xfId="13674" xr:uid="{0D8E0A7A-9447-4733-AD32-C3B217F33C94}"/>
    <cellStyle name="Berechnung 2 3 2 2 3" xfId="4516" xr:uid="{DD7CB27A-91FE-4752-A886-3BA7D4D8B9CB}"/>
    <cellStyle name="Berechnung 2 3 2 2 4" xfId="9336" xr:uid="{77EEAA3D-4CBE-46B2-8E08-F9BD1011D828}"/>
    <cellStyle name="Berechnung 2 3 2 2 5" xfId="12258" xr:uid="{A4BF4DCF-9391-4C9E-A80C-103E650D90DB}"/>
    <cellStyle name="Berechnung 2 3 2 3" xfId="1754" xr:uid="{D67AF47C-7260-4820-A71E-70078C737576}"/>
    <cellStyle name="Berechnung 2 3 2 3 2" xfId="3312" xr:uid="{0BC7FE57-C3A6-44BF-A5D0-8F64D51900DE}"/>
    <cellStyle name="Berechnung 2 3 2 3 2 2" xfId="8006" xr:uid="{C9B52C37-33C0-4FC7-8ECF-FE988EA6845E}"/>
    <cellStyle name="Berechnung 2 3 2 3 2 3" xfId="11062" xr:uid="{16AC7A03-185B-46B5-B252-B44B7DF33F7E}"/>
    <cellStyle name="Berechnung 2 3 2 3 2 4" xfId="13944" xr:uid="{05CAAA39-69DB-4B2F-BA17-36C069311F3B}"/>
    <cellStyle name="Berechnung 2 3 2 3 3" xfId="6297" xr:uid="{70311CA2-3E30-41E4-A845-E8A5D88532F6}"/>
    <cellStyle name="Berechnung 2 3 2 3 4" xfId="9613" xr:uid="{FC41F737-849E-460F-870D-9618739DF898}"/>
    <cellStyle name="Berechnung 2 3 2 3 5" xfId="12535" xr:uid="{ADEE90C0-6FC0-4DA1-901B-738E05EB86D2}"/>
    <cellStyle name="Berechnung 2 3 2 4" xfId="2127" xr:uid="{BC58228C-27AF-43FA-B568-0E415C074E36}"/>
    <cellStyle name="Berechnung 2 3 2 4 2" xfId="5934" xr:uid="{D903FBC9-7DE1-4145-96E9-4357F4B27E1D}"/>
    <cellStyle name="Berechnung 2 3 2 4 3" xfId="9986" xr:uid="{7951B52E-AC75-4DE8-83A3-6BC3781288F6}"/>
    <cellStyle name="Berechnung 2 3 2 4 4" xfId="12908" xr:uid="{0880E54E-E0E2-4FA7-AFF7-8E7631A2E048}"/>
    <cellStyle name="Berechnung 2 3 2 5" xfId="3871" xr:uid="{3F2C7F32-5663-44FF-AFD4-95D61BC400D4}"/>
    <cellStyle name="Berechnung 2 3 2 6" xfId="6301" xr:uid="{D6710D7D-428A-4185-8505-0D1DB5204A8C}"/>
    <cellStyle name="Berechnung 2 3 2 7" xfId="4901" xr:uid="{C12D45D5-7E42-4E1A-AC13-7885C7674DB5}"/>
    <cellStyle name="Berechnung 2 3 3" xfId="1269" xr:uid="{C87414CB-5DC2-4B2A-A928-E34E728D0494}"/>
    <cellStyle name="Berechnung 2 3 3 2" xfId="2834" xr:uid="{1B04BE50-7DCB-4789-82B1-B490F662F077}"/>
    <cellStyle name="Berechnung 2 3 3 2 2" xfId="7528" xr:uid="{6C84AF89-9BC8-482D-87D5-7EDB49F81BD7}"/>
    <cellStyle name="Berechnung 2 3 3 2 3" xfId="10584" xr:uid="{4CEF7E45-2B6A-44F8-8DDE-BC4E1B57AB8B}"/>
    <cellStyle name="Berechnung 2 3 3 2 4" xfId="13466" xr:uid="{2FB24F48-5D6C-4BDB-B658-5F3884DD2419}"/>
    <cellStyle name="Berechnung 2 3 3 3" xfId="4938" xr:uid="{3DFF36C6-2F5E-4AB1-955B-ACA92201B394}"/>
    <cellStyle name="Berechnung 2 3 3 4" xfId="9128" xr:uid="{BD58B742-6993-41C4-AFCD-1BDBDA466F88}"/>
    <cellStyle name="Berechnung 2 3 3 5" xfId="12050" xr:uid="{9D19BC29-2AF9-4464-8EA6-1F2BAFB7F57B}"/>
    <cellStyle name="Berechnung 2 3 4" xfId="1135" xr:uid="{59449903-DE02-469A-85DF-2759DA4F5534}"/>
    <cellStyle name="Berechnung 2 3 4 2" xfId="2704" xr:uid="{35496C8F-7A02-4C5E-BCF2-F6852B0ED9CC}"/>
    <cellStyle name="Berechnung 2 3 4 2 2" xfId="4343" xr:uid="{AA78BB41-F491-428E-AEFA-159F418A839A}"/>
    <cellStyle name="Berechnung 2 3 4 2 3" xfId="10454" xr:uid="{D823F7B8-4F96-488E-9F85-E33901310FCF}"/>
    <cellStyle name="Berechnung 2 3 4 2 4" xfId="13336" xr:uid="{7655608E-EBBE-40A2-80CD-450B7D9D5852}"/>
    <cellStyle name="Berechnung 2 3 4 3" xfId="3548" xr:uid="{B93F9B58-8950-4611-9128-07BF63D477BB}"/>
    <cellStyle name="Berechnung 2 3 4 4" xfId="8994" xr:uid="{3E121F7A-5AA2-46DE-9609-C75B342586AE}"/>
    <cellStyle name="Berechnung 2 3 4 5" xfId="11916" xr:uid="{E1E236BE-EC20-419B-AC0C-12C73D237D92}"/>
    <cellStyle name="Berechnung 2 3 5" xfId="1921" xr:uid="{F4F68916-4631-4A46-B8EF-657AB126DC18}"/>
    <cellStyle name="Berechnung 2 3 5 2" xfId="6568" xr:uid="{9D5B4739-6D9F-465E-B5F4-80BA768B78FA}"/>
    <cellStyle name="Berechnung 2 3 5 3" xfId="9780" xr:uid="{D47CA970-57B1-4A0F-B178-B794C8351C62}"/>
    <cellStyle name="Berechnung 2 3 5 4" xfId="12702" xr:uid="{9C54D251-5688-47E7-950D-FD065F22AD96}"/>
    <cellStyle name="Berechnung 2 3 6" xfId="5250" xr:uid="{32717628-B0EA-4A88-918C-490FE3728FC6}"/>
    <cellStyle name="Berechnung 2 3 7" xfId="4882" xr:uid="{0FEE1FCA-9D72-417E-AEDD-3423EC0830A2}"/>
    <cellStyle name="Berechnung 2 3 8" xfId="8274" xr:uid="{8BFC44E5-1EA7-4F2E-B5E8-2DB5DE5B390D}"/>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2 2 2" xfId="7792" xr:uid="{86AE1B03-113C-4F54-91E1-D02DD3940A7F}"/>
    <cellStyle name="Berechnung 2 4 2 2 2 3" xfId="10848" xr:uid="{8C585DCA-49F4-4A03-AE32-77FDF07F9B36}"/>
    <cellStyle name="Berechnung 2 4 2 2 2 4" xfId="13730" xr:uid="{1CFBE66D-3DF9-4DD6-9438-9053F102A90E}"/>
    <cellStyle name="Berechnung 2 4 2 2 3" xfId="5071" xr:uid="{8D1F4539-6D36-45DD-9CA5-F9EB4BA8989D}"/>
    <cellStyle name="Berechnung 2 4 2 2 4" xfId="9392" xr:uid="{435591B5-F00B-4BC8-82FB-9A7326971EB4}"/>
    <cellStyle name="Berechnung 2 4 2 2 5" xfId="12314" xr:uid="{80A3BE9F-BAC4-4174-B6E3-365656F82C70}"/>
    <cellStyle name="Berechnung 2 4 2 3" xfId="1083" xr:uid="{80843125-EE8E-4D14-9FE0-9F0E7F5108A0}"/>
    <cellStyle name="Berechnung 2 4 2 3 2" xfId="2652" xr:uid="{0014FAE9-F0A3-4A7E-B64A-ED5CA2834B2C}"/>
    <cellStyle name="Berechnung 2 4 2 3 2 2" xfId="3893" xr:uid="{29F8D9E4-BF1F-4140-9F47-3ADB390EBD60}"/>
    <cellStyle name="Berechnung 2 4 2 3 2 3" xfId="10402" xr:uid="{65DEE748-C924-40BA-8685-99C0C58A4E01}"/>
    <cellStyle name="Berechnung 2 4 2 3 2 4" xfId="13284" xr:uid="{F5A67E42-5A7F-4651-8291-69707F00A132}"/>
    <cellStyle name="Berechnung 2 4 2 3 3" xfId="4273" xr:uid="{4019BC33-E466-4235-90FA-D03333AF08BD}"/>
    <cellStyle name="Berechnung 2 4 2 3 4" xfId="8942" xr:uid="{6F8E9331-8A49-4D73-BA29-76FCF551AD24}"/>
    <cellStyle name="Berechnung 2 4 2 3 5" xfId="11864" xr:uid="{7FD4A90F-6643-4A9B-9116-74BBB4A076F1}"/>
    <cellStyle name="Berechnung 2 4 2 4" xfId="2183" xr:uid="{F89F1455-CCB2-4821-A7CE-C94DBBB05688}"/>
    <cellStyle name="Berechnung 2 4 2 4 2" xfId="6749" xr:uid="{826757F5-5991-4EF3-9026-91594300E866}"/>
    <cellStyle name="Berechnung 2 4 2 4 3" xfId="10042" xr:uid="{76F73EB5-703F-43EE-9D99-6F6F01670F86}"/>
    <cellStyle name="Berechnung 2 4 2 4 4" xfId="12964" xr:uid="{3F435C7D-C189-4C94-822C-79DFBF4022F8}"/>
    <cellStyle name="Berechnung 2 4 2 5" xfId="6767" xr:uid="{416CA82C-E685-49E0-B032-BDE0DDF8C604}"/>
    <cellStyle name="Berechnung 2 4 2 6" xfId="4657" xr:uid="{78B044B6-54A0-4020-8EB3-D915D237B83A}"/>
    <cellStyle name="Berechnung 2 4 2 7" xfId="4822" xr:uid="{1D5903E4-AE53-4057-82D5-C97DC30E76ED}"/>
    <cellStyle name="Berechnung 2 4 3" xfId="1325" xr:uid="{78B6BBEF-1657-44B7-8835-8628892C094E}"/>
    <cellStyle name="Berechnung 2 4 3 2" xfId="2890" xr:uid="{56C0388A-E90D-4E31-8717-6B0EFC08D9A2}"/>
    <cellStyle name="Berechnung 2 4 3 2 2" xfId="7584" xr:uid="{22FFD90F-ECB2-47FF-BB1C-939B3161F6A5}"/>
    <cellStyle name="Berechnung 2 4 3 2 3" xfId="10640" xr:uid="{E03EA36C-47A7-4A6D-88EC-11A0AFA98ABD}"/>
    <cellStyle name="Berechnung 2 4 3 2 4" xfId="13522" xr:uid="{B59C19FE-27B8-43C0-9209-704F4D4106CF}"/>
    <cellStyle name="Berechnung 2 4 3 3" xfId="5248" xr:uid="{ECED055B-1608-4996-8122-2EE749DB623D}"/>
    <cellStyle name="Berechnung 2 4 3 4" xfId="9184" xr:uid="{5EA6A55F-0468-4B84-BFE2-C6CFD9411FA6}"/>
    <cellStyle name="Berechnung 2 4 3 5" xfId="12106" xr:uid="{4E53D1D8-B383-4E1B-8192-5004695A2449}"/>
    <cellStyle name="Berechnung 2 4 4" xfId="1712" xr:uid="{9C54FE37-FC30-40A5-9D80-05E382BE2C99}"/>
    <cellStyle name="Berechnung 2 4 4 2" xfId="3273" xr:uid="{F6106D53-C8CC-4560-B7D4-825C36D4D4D5}"/>
    <cellStyle name="Berechnung 2 4 4 2 2" xfId="7967" xr:uid="{6C23D105-68E2-4774-8A75-BBB37A60E729}"/>
    <cellStyle name="Berechnung 2 4 4 2 3" xfId="11023" xr:uid="{3149D87A-B93F-4F58-8E39-1CA7EB8299DE}"/>
    <cellStyle name="Berechnung 2 4 4 2 4" xfId="13905" xr:uid="{F8FBF2A0-88DC-4EDD-981C-CBBDFAFF5FB3}"/>
    <cellStyle name="Berechnung 2 4 4 3" xfId="4963" xr:uid="{37ECBF35-C007-4D8F-B19E-64DB4334F1ED}"/>
    <cellStyle name="Berechnung 2 4 4 4" xfId="9571" xr:uid="{86825EB3-A38E-40FF-A908-0077325F1151}"/>
    <cellStyle name="Berechnung 2 4 4 5" xfId="12493" xr:uid="{2F88F804-AB71-4C8C-B98D-4D2D19867A7A}"/>
    <cellStyle name="Berechnung 2 4 5" xfId="1977" xr:uid="{88B2E2AA-BD61-468E-8BE5-0FF60EF4C79C}"/>
    <cellStyle name="Berechnung 2 4 5 2" xfId="5254" xr:uid="{8130494E-EEE3-4878-AD09-C821CC80A2A4}"/>
    <cellStyle name="Berechnung 2 4 5 3" xfId="9836" xr:uid="{B2D62D60-F137-4BA5-B7DB-27CE2FB952EC}"/>
    <cellStyle name="Berechnung 2 4 5 4" xfId="12758" xr:uid="{EB577D9F-E43A-4E3C-86E5-7C21A20D85EC}"/>
    <cellStyle name="Berechnung 2 4 6" xfId="6132" xr:uid="{238BCA7D-C466-436D-B5D2-EDA63AECA08E}"/>
    <cellStyle name="Berechnung 2 4 7" xfId="5598" xr:uid="{B7BCF8C3-88FE-4F78-BEF0-19342A010B4C}"/>
    <cellStyle name="Berechnung 2 4 8" xfId="8578" xr:uid="{2952FA81-0729-4202-9B53-574CC92FC2E1}"/>
    <cellStyle name="Berechnung 2 5" xfId="742" xr:uid="{393C8595-B32A-4715-AA27-CA4AE18D4E49}"/>
    <cellStyle name="Berechnung 2 5 2" xfId="1455" xr:uid="{E38E5E71-3FF3-4482-8E9E-E1CB665EDB64}"/>
    <cellStyle name="Berechnung 2 5 2 2" xfId="3020" xr:uid="{B7F90FD6-E041-4E2E-BBF4-A2E25BFECBC0}"/>
    <cellStyle name="Berechnung 2 5 2 2 2" xfId="7714" xr:uid="{98D53CFB-7CA3-44BC-90B0-B9022E9C13EC}"/>
    <cellStyle name="Berechnung 2 5 2 2 3" xfId="10770" xr:uid="{90BFC146-E76E-45F9-9C02-6924A1E5688D}"/>
    <cellStyle name="Berechnung 2 5 2 2 4" xfId="13652" xr:uid="{C4728417-0795-438C-ADB1-475AB2689969}"/>
    <cellStyle name="Berechnung 2 5 2 3" xfId="4962" xr:uid="{6BEA4297-F985-4482-8C3D-1FE5A3E791D8}"/>
    <cellStyle name="Berechnung 2 5 2 4" xfId="9314" xr:uid="{B100970C-67D4-4839-AB2A-15B0BAF0E459}"/>
    <cellStyle name="Berechnung 2 5 2 5" xfId="12236" xr:uid="{F429B09C-3663-4A81-B486-A33C34C98F6D}"/>
    <cellStyle name="Berechnung 2 5 3" xfId="1026" xr:uid="{22DADAA5-AF45-4111-A133-3F9A0B9E275D}"/>
    <cellStyle name="Berechnung 2 5 3 2" xfId="2598" xr:uid="{5BDFB7B7-6727-450C-81C5-3ADF891FA2C4}"/>
    <cellStyle name="Berechnung 2 5 3 2 2" xfId="5613" xr:uid="{90BEDA89-52D6-4D11-A613-8C7206651632}"/>
    <cellStyle name="Berechnung 2 5 3 2 3" xfId="10348" xr:uid="{3F09DF27-1673-4BB8-8171-0BD7C45EB625}"/>
    <cellStyle name="Berechnung 2 5 3 2 4" xfId="13230" xr:uid="{2BBDA1EE-4CF9-456D-915F-E4D7FDD6E82A}"/>
    <cellStyle name="Berechnung 2 5 3 3" xfId="5466" xr:uid="{DD069218-60C9-46E7-9230-CE8AE2A57FED}"/>
    <cellStyle name="Berechnung 2 5 3 4" xfId="8885" xr:uid="{70751D27-FDA2-4B88-8021-62A2C9F2B23B}"/>
    <cellStyle name="Berechnung 2 5 3 5" xfId="11807" xr:uid="{3AD6F707-FB9A-4277-ABDF-0E8BF2E57EB8}"/>
    <cellStyle name="Berechnung 2 5 4" xfId="2105" xr:uid="{8C9F9263-7720-4593-B6E0-6F6165BE0C74}"/>
    <cellStyle name="Berechnung 2 5 4 2" xfId="6045" xr:uid="{82592DDB-38BD-4B00-A6F2-D2A9A96F5AC0}"/>
    <cellStyle name="Berechnung 2 5 4 3" xfId="9964" xr:uid="{51FA8CE7-EE35-4A39-963C-A6BEB0E8AA92}"/>
    <cellStyle name="Berechnung 2 5 4 4" xfId="12886" xr:uid="{6C7142F6-6A77-4DAA-A3C3-B303C8CEB004}"/>
    <cellStyle name="Berechnung 2 5 5" xfId="3532" xr:uid="{6D44FA32-6EEE-43E2-A6A5-FAC41B413A35}"/>
    <cellStyle name="Berechnung 2 5 6" xfId="6653" xr:uid="{D4118CB2-584C-45B7-ACA5-DC9D1F6D8DEC}"/>
    <cellStyle name="Berechnung 2 5 7" xfId="4607" xr:uid="{3E2DF658-F73C-48AF-869A-8523F38F060F}"/>
    <cellStyle name="Berechnung 2 6" xfId="1194" xr:uid="{DF229731-E236-4310-9FC0-267EEF42B10D}"/>
    <cellStyle name="Berechnung 2 6 2" xfId="2763" xr:uid="{488D9060-7F93-441A-9F79-E1DC7BA2B2F5}"/>
    <cellStyle name="Berechnung 2 6 2 2" xfId="4344" xr:uid="{E3D97F43-B3D2-4E61-A2BC-5755E5493879}"/>
    <cellStyle name="Berechnung 2 6 2 3" xfId="10513" xr:uid="{5940D3CE-C2AE-4A17-A438-E15871CCDEEB}"/>
    <cellStyle name="Berechnung 2 6 2 4" xfId="13395" xr:uid="{AB8016B3-83B1-4B61-A580-6FD32F49F5C9}"/>
    <cellStyle name="Berechnung 2 6 3" xfId="5586" xr:uid="{FD331F68-6DD9-490D-B421-8CA195AAC061}"/>
    <cellStyle name="Berechnung 2 6 4" xfId="9053" xr:uid="{7F2FE3F3-7771-468F-9375-DF059D0247EF}"/>
    <cellStyle name="Berechnung 2 6 5" xfId="11975" xr:uid="{98D57DFD-A3CA-472D-B39B-ADE41F452B42}"/>
    <cellStyle name="Berechnung 2 7" xfId="1200" xr:uid="{FB59281D-9FDC-4E1C-9726-BA06928FFD8B}"/>
    <cellStyle name="Berechnung 2 7 2" xfId="2769" xr:uid="{1E1C636F-7638-49E4-A25F-90F61F492CAA}"/>
    <cellStyle name="Berechnung 2 7 2 2" xfId="4832" xr:uid="{FA9BEDD3-71D2-4E54-AF22-58638443B11B}"/>
    <cellStyle name="Berechnung 2 7 2 3" xfId="10519" xr:uid="{805DBB89-9720-4A7F-BD77-F549E3027745}"/>
    <cellStyle name="Berechnung 2 7 2 4" xfId="13401" xr:uid="{89591F4F-BAF3-4257-A7D4-2808222C8547}"/>
    <cellStyle name="Berechnung 2 7 3" xfId="4055" xr:uid="{E9C0A811-1F0B-4D2D-BD49-98214609D48C}"/>
    <cellStyle name="Berechnung 2 7 4" xfId="9059" xr:uid="{B91A40F9-077E-4A62-8437-8EAFB0FF8F77}"/>
    <cellStyle name="Berechnung 2 7 5" xfId="11981" xr:uid="{0785DBD0-E014-4A6B-975F-4B44545005FB}"/>
    <cellStyle name="Berechnung 2 8" xfId="981" xr:uid="{C12E4FB7-4BCF-4A5A-9462-1540DD0C7208}"/>
    <cellStyle name="Berechnung 2 8 2" xfId="5058" xr:uid="{68EC4DB9-AADF-41C6-8F2D-1395231F7454}"/>
    <cellStyle name="Berechnung 2 8 3" xfId="8840" xr:uid="{C557FD3D-D697-4B71-8559-0A1F05FDC443}"/>
    <cellStyle name="Berechnung 2 8 4" xfId="11762" xr:uid="{33B66CA1-CDD4-42B0-BE5F-5EE5C758D063}"/>
    <cellStyle name="Berechnung 2 9" xfId="5201" xr:uid="{FF58E481-FBF3-41DD-98F1-16915BA70D2D}"/>
    <cellStyle name="Berechnung 3" xfId="308" xr:uid="{F9F32D00-A378-4F45-98FF-1B8B804952DC}"/>
    <cellStyle name="Berechnung 3 10" xfId="6020" xr:uid="{8ADB2FE5-10DF-4BDB-9AE7-180630077C8B}"/>
    <cellStyle name="Berechnung 3 11" xfId="8561" xr:uid="{FE19675A-5696-4278-B1C5-B1E02FDA24C8}"/>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2 2 2" xfId="7834" xr:uid="{2B207379-81CB-4D66-BD47-2A8BE0347495}"/>
    <cellStyle name="Berechnung 3 2 2 2 2 3" xfId="10890" xr:uid="{971414EA-0832-4BF7-BBA9-66CD4694F7CF}"/>
    <cellStyle name="Berechnung 3 2 2 2 2 4" xfId="13772" xr:uid="{16295EC7-F930-47C4-BE3F-071DBE6FDA5A}"/>
    <cellStyle name="Berechnung 3 2 2 2 3" xfId="5405" xr:uid="{3554E048-EE2F-45EB-8CEC-1429B8E65A6F}"/>
    <cellStyle name="Berechnung 3 2 2 2 4" xfId="9434" xr:uid="{86D9CCDF-6150-47EF-98E1-AC9FB613C979}"/>
    <cellStyle name="Berechnung 3 2 2 2 5" xfId="12356" xr:uid="{C5093E84-1641-4C84-80A7-FEEABD3F5777}"/>
    <cellStyle name="Berechnung 3 2 2 3" xfId="1001" xr:uid="{FBA3919C-5730-41FA-BF26-9EC664D64528}"/>
    <cellStyle name="Berechnung 3 2 2 3 2" xfId="2574" xr:uid="{8B8EDA8E-19D4-416F-B54B-0CF414D04FBE}"/>
    <cellStyle name="Berechnung 3 2 2 3 2 2" xfId="5433" xr:uid="{9959CC7C-0F4C-434C-AF53-50FCBF954036}"/>
    <cellStyle name="Berechnung 3 2 2 3 2 3" xfId="10324" xr:uid="{D78572E2-26EC-446E-AB56-7025EC739B1E}"/>
    <cellStyle name="Berechnung 3 2 2 3 2 4" xfId="13206" xr:uid="{1E5BB2BB-5168-4594-8214-6CF7CAE88286}"/>
    <cellStyle name="Berechnung 3 2 2 3 3" xfId="3650" xr:uid="{A4C7DF70-DAB5-467F-941D-95EAD105E2CB}"/>
    <cellStyle name="Berechnung 3 2 2 3 4" xfId="8860" xr:uid="{1A08876B-A55F-4521-AB0A-A2A60A7BDCC5}"/>
    <cellStyle name="Berechnung 3 2 2 3 5" xfId="11782" xr:uid="{1B5ECC0E-B0F8-43B6-8E8C-B6BA9613A613}"/>
    <cellStyle name="Berechnung 3 2 2 4" xfId="2225" xr:uid="{CBF0312E-5CEA-489C-BC65-4FA7C8C11EAA}"/>
    <cellStyle name="Berechnung 3 2 2 4 2" xfId="3912" xr:uid="{030DB9E6-2C88-4BD1-A57E-F77C542601FA}"/>
    <cellStyle name="Berechnung 3 2 2 4 3" xfId="10084" xr:uid="{B598EE89-4478-459C-9C69-F945C8137937}"/>
    <cellStyle name="Berechnung 3 2 2 4 4" xfId="13006" xr:uid="{7DE1DD59-1DC7-4605-AB03-77F7248ACD9F}"/>
    <cellStyle name="Berechnung 3 2 2 5" xfId="6686" xr:uid="{3205CDE5-B5BD-4632-90D8-ECA774CE6B1D}"/>
    <cellStyle name="Berechnung 3 2 2 6" xfId="4186" xr:uid="{1F97D873-E113-4388-A423-8388D99BDAA1}"/>
    <cellStyle name="Berechnung 3 2 2 7" xfId="8516" xr:uid="{287799C7-3198-48C1-9162-CF1FD1C6AE48}"/>
    <cellStyle name="Berechnung 3 2 3" xfId="1367" xr:uid="{A961A2B4-4AFB-4C5E-8BBE-7D064F79DB26}"/>
    <cellStyle name="Berechnung 3 2 3 2" xfId="2932" xr:uid="{E93BC8F3-8A7B-49BB-B41C-DBAD76575482}"/>
    <cellStyle name="Berechnung 3 2 3 2 2" xfId="7626" xr:uid="{AC394F3D-891C-4142-A14C-399D2CCFDCB1}"/>
    <cellStyle name="Berechnung 3 2 3 2 3" xfId="10682" xr:uid="{8D1CFB61-6B94-4FA2-B8C2-D12764CBD6A6}"/>
    <cellStyle name="Berechnung 3 2 3 2 4" xfId="13564" xr:uid="{F7594339-48AE-4A34-B83C-DAABD5C33771}"/>
    <cellStyle name="Berechnung 3 2 3 3" xfId="6366" xr:uid="{45FD7D07-B8AD-4874-A51D-4BE20CC76169}"/>
    <cellStyle name="Berechnung 3 2 3 4" xfId="9226" xr:uid="{6362F73E-CDBC-4623-8060-2D3A5BC6DC9A}"/>
    <cellStyle name="Berechnung 3 2 3 5" xfId="12148" xr:uid="{0E03C4FC-4C12-4AC9-818E-1A8BD1F2BD71}"/>
    <cellStyle name="Berechnung 3 2 4" xfId="1817" xr:uid="{801D7229-110F-4BCD-B18E-49F8ECC216F4}"/>
    <cellStyle name="Berechnung 3 2 4 2" xfId="3367" xr:uid="{03DFA31D-99A1-440D-9792-6E6D35EA68D0}"/>
    <cellStyle name="Berechnung 3 2 4 2 2" xfId="8061" xr:uid="{5EB2A663-96C1-42F6-8E1B-F9EE9CAAAD53}"/>
    <cellStyle name="Berechnung 3 2 4 2 3" xfId="11117" xr:uid="{94E9E0F3-0D6D-4FA5-9B5C-B0479C7F8FBF}"/>
    <cellStyle name="Berechnung 3 2 4 2 4" xfId="13999" xr:uid="{67928D5D-B716-4672-B637-14DBB7406AB7}"/>
    <cellStyle name="Berechnung 3 2 4 3" xfId="6472" xr:uid="{A5ACEB6D-0154-4C80-85EA-A7A5C0F42D24}"/>
    <cellStyle name="Berechnung 3 2 4 4" xfId="9676" xr:uid="{3EC7738F-A2D1-435B-906B-DE191D33DF5B}"/>
    <cellStyle name="Berechnung 3 2 4 5" xfId="12598" xr:uid="{AC5C1E24-AA76-4DF7-9028-4F745A2851D4}"/>
    <cellStyle name="Berechnung 3 2 5" xfId="2019" xr:uid="{FD8C6D71-960A-4FA0-B183-31D6F6A4C9A7}"/>
    <cellStyle name="Berechnung 3 2 5 2" xfId="5263" xr:uid="{5891F353-0D0F-4B55-9107-97657CD595A4}"/>
    <cellStyle name="Berechnung 3 2 5 3" xfId="9878" xr:uid="{4220BB8E-DC18-4538-8623-29DB8A919880}"/>
    <cellStyle name="Berechnung 3 2 5 4" xfId="12800" xr:uid="{3243A460-3E58-4CC4-B01A-261C67E963E7}"/>
    <cellStyle name="Berechnung 3 2 6" xfId="5359" xr:uid="{59DFDC3F-A767-4352-805C-FD8F9E52E1FB}"/>
    <cellStyle name="Berechnung 3 2 7" xfId="6098" xr:uid="{8D8212EF-8B8B-4A04-BA07-1BAEBF52AA72}"/>
    <cellStyle name="Berechnung 3 2 8" xfId="8577" xr:uid="{DA7743DC-36E1-42CE-87E0-8E907ED09A6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2 2 2" xfId="7770" xr:uid="{866B35CF-2D8C-4C1F-8079-7A3DB91E689A}"/>
    <cellStyle name="Berechnung 3 3 2 2 2 3" xfId="10826" xr:uid="{F29161B1-0717-4F6B-AED4-42E09CFCD94F}"/>
    <cellStyle name="Berechnung 3 3 2 2 2 4" xfId="13708" xr:uid="{F17B02A7-3DB4-4B64-8948-059A5CC8A57D}"/>
    <cellStyle name="Berechnung 3 3 2 2 3" xfId="4078" xr:uid="{19B9135A-4F79-4180-A30A-D24AD115E7E2}"/>
    <cellStyle name="Berechnung 3 3 2 2 4" xfId="9370" xr:uid="{42634CDA-9BEC-4576-A9E6-356D8501A261}"/>
    <cellStyle name="Berechnung 3 3 2 2 5" xfId="12292" xr:uid="{EC5741D4-19A3-4CD3-BFAE-2D881149BF27}"/>
    <cellStyle name="Berechnung 3 3 2 3" xfId="980" xr:uid="{76DEB48A-78C7-4FC7-9AE9-64E18574C002}"/>
    <cellStyle name="Berechnung 3 3 2 3 2" xfId="2558" xr:uid="{B53FCEEA-BA52-4308-A15A-260F08BCD05F}"/>
    <cellStyle name="Berechnung 3 3 2 3 2 2" xfId="6590" xr:uid="{831AF592-EB22-4F5F-B375-0BD7EB675668}"/>
    <cellStyle name="Berechnung 3 3 2 3 2 3" xfId="10308" xr:uid="{70E11A8F-6572-4557-984F-2C64FD000F31}"/>
    <cellStyle name="Berechnung 3 3 2 3 2 4" xfId="13190" xr:uid="{3B86F8E3-6D29-4E17-A696-E74122E2C611}"/>
    <cellStyle name="Berechnung 3 3 2 3 3" xfId="6585" xr:uid="{677F9BBC-FC8E-48E2-AEC8-23354EF61C14}"/>
    <cellStyle name="Berechnung 3 3 2 3 4" xfId="8839" xr:uid="{8500E250-8D60-4DF2-8D7E-329B146F6741}"/>
    <cellStyle name="Berechnung 3 3 2 3 5" xfId="11761" xr:uid="{E3135E4A-40F4-4A89-BA54-A36415B5491A}"/>
    <cellStyle name="Berechnung 3 3 2 4" xfId="2161" xr:uid="{6FC512E6-E877-477D-9C0F-C7067E9CCCCC}"/>
    <cellStyle name="Berechnung 3 3 2 4 2" xfId="4999" xr:uid="{A25C95B5-9AB2-4C40-A312-506B945DE7BB}"/>
    <cellStyle name="Berechnung 3 3 2 4 3" xfId="10020" xr:uid="{C3D309ED-7119-4C6E-AF2A-455BAEA7E54E}"/>
    <cellStyle name="Berechnung 3 3 2 4 4" xfId="12942" xr:uid="{B56D7160-A925-425F-A363-F87A5178228C}"/>
    <cellStyle name="Berechnung 3 3 2 5" xfId="4250" xr:uid="{1198594C-278D-4A06-A0D2-3953ABEABAFB}"/>
    <cellStyle name="Berechnung 3 3 2 6" xfId="4181" xr:uid="{7EA1EF6B-85FD-43A4-8A2C-102E07370F88}"/>
    <cellStyle name="Berechnung 3 3 2 7" xfId="6068" xr:uid="{16DA7A02-8BB8-40A5-874B-A55C3D061ED3}"/>
    <cellStyle name="Berechnung 3 3 3" xfId="1303" xr:uid="{62CBA0E2-D718-4DDC-88E5-162777F34F3E}"/>
    <cellStyle name="Berechnung 3 3 3 2" xfId="2868" xr:uid="{9F722FF6-16A7-4F53-831D-543A1DF14F86}"/>
    <cellStyle name="Berechnung 3 3 3 2 2" xfId="7562" xr:uid="{C7ED5855-60C9-41DD-97F3-17A3ADACEF10}"/>
    <cellStyle name="Berechnung 3 3 3 2 3" xfId="10618" xr:uid="{91EC32B3-1560-4D55-87CC-6B42BA9C6F7A}"/>
    <cellStyle name="Berechnung 3 3 3 2 4" xfId="13500" xr:uid="{E55ABC97-66CC-45CD-8C38-4B4F034C9708}"/>
    <cellStyle name="Berechnung 3 3 3 3" xfId="6088" xr:uid="{68953F70-3EC6-41B0-8BF3-29AE7C5F0806}"/>
    <cellStyle name="Berechnung 3 3 3 4" xfId="9162" xr:uid="{B1981ACE-C09D-4787-AA21-A0D22C25E7E1}"/>
    <cellStyle name="Berechnung 3 3 3 5" xfId="12084" xr:uid="{858F0206-3161-4577-99B4-A85A74688BC8}"/>
    <cellStyle name="Berechnung 3 3 4" xfId="940" xr:uid="{3AA1EAD3-B8B7-4B53-9B1F-73FEB99879FA}"/>
    <cellStyle name="Berechnung 3 3 4 2" xfId="2520" xr:uid="{504B3F43-5D55-48E0-8B4C-16491B7E81BA}"/>
    <cellStyle name="Berechnung 3 3 4 2 2" xfId="5096" xr:uid="{D9BE2469-1ACB-47F6-B70A-BCBB8C5C3D6D}"/>
    <cellStyle name="Berechnung 3 3 4 2 3" xfId="10270" xr:uid="{F1D45C51-F5CE-41FD-839F-D7C0D91FB15B}"/>
    <cellStyle name="Berechnung 3 3 4 2 4" xfId="13152" xr:uid="{4E9305CA-AA5E-4ED4-8E44-245571B6C89D}"/>
    <cellStyle name="Berechnung 3 3 4 3" xfId="4789" xr:uid="{750878F5-6CC8-4CFF-90A0-84C2A2EE8D2C}"/>
    <cellStyle name="Berechnung 3 3 4 4" xfId="8799" xr:uid="{2DF0EA81-30F8-47C6-8462-8DF9D4BADBCA}"/>
    <cellStyle name="Berechnung 3 3 4 5" xfId="11721" xr:uid="{D16E3384-F9CF-44B3-B269-8E37280B63E2}"/>
    <cellStyle name="Berechnung 3 3 5" xfId="1955" xr:uid="{E6AB5D56-6D6A-4E81-9A1F-D20996219FFB}"/>
    <cellStyle name="Berechnung 3 3 5 2" xfId="6084" xr:uid="{65D9A554-167A-4BB7-A716-F5D2E592423A}"/>
    <cellStyle name="Berechnung 3 3 5 3" xfId="9814" xr:uid="{B82B71D4-B396-4D3C-99CA-671A417F5492}"/>
    <cellStyle name="Berechnung 3 3 5 4" xfId="12736" xr:uid="{687D0133-2398-4933-BA11-08830E64CD0C}"/>
    <cellStyle name="Berechnung 3 3 6" xfId="4911" xr:uid="{8739379B-8F69-4433-BADB-1C135F738E0F}"/>
    <cellStyle name="Berechnung 3 3 7" xfId="4151" xr:uid="{5655C776-C41B-4772-8D4E-CCAE5F4F8579}"/>
    <cellStyle name="Berechnung 3 3 8" xfId="10228" xr:uid="{796C4AFD-254B-4FB0-A9EB-6FFF237088F9}"/>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2 2 2" xfId="7782" xr:uid="{F709CC95-4351-4834-9466-BCD33E5F8C3E}"/>
    <cellStyle name="Berechnung 3 4 2 2 2 3" xfId="10838" xr:uid="{D8C6F863-BBC9-4F0A-9B7D-066EF55655A8}"/>
    <cellStyle name="Berechnung 3 4 2 2 2 4" xfId="13720" xr:uid="{1F7F5E5F-2C07-4BC3-B415-63BFCCBE37D5}"/>
    <cellStyle name="Berechnung 3 4 2 2 3" xfId="4155" xr:uid="{2FC67385-0E40-46B5-A54B-40B069A321F4}"/>
    <cellStyle name="Berechnung 3 4 2 2 4" xfId="9382" xr:uid="{426F7756-9F52-4AAA-806D-4514D7F53611}"/>
    <cellStyle name="Berechnung 3 4 2 2 5" xfId="12304" xr:uid="{279F996D-0EC5-4E1C-A5C2-87430C7CFFCE}"/>
    <cellStyle name="Berechnung 3 4 2 3" xfId="1659" xr:uid="{4212C172-A670-4391-B6BF-10D73BEFB4D4}"/>
    <cellStyle name="Berechnung 3 4 2 3 2" xfId="3224" xr:uid="{2431A274-2EF5-4271-B206-669745C7E28D}"/>
    <cellStyle name="Berechnung 3 4 2 3 2 2" xfId="7918" xr:uid="{C4C3527C-086E-400E-82B5-3B814754AEC9}"/>
    <cellStyle name="Berechnung 3 4 2 3 2 3" xfId="10974" xr:uid="{6855F269-3527-42AB-9ABC-848450B1CA31}"/>
    <cellStyle name="Berechnung 3 4 2 3 2 4" xfId="13856" xr:uid="{2D9B9365-6223-464C-A7DA-06CA17F92A78}"/>
    <cellStyle name="Berechnung 3 4 2 3 3" xfId="6399" xr:uid="{EE155650-2DA4-46FD-8974-B263290D4437}"/>
    <cellStyle name="Berechnung 3 4 2 3 4" xfId="9518" xr:uid="{BA3DE5CA-E24F-421D-A3F6-2401B01E042A}"/>
    <cellStyle name="Berechnung 3 4 2 3 5" xfId="12440" xr:uid="{DD716337-79C8-496C-A8AC-3D996CC4B37C}"/>
    <cellStyle name="Berechnung 3 4 2 4" xfId="2173" xr:uid="{27058A07-EBBE-488D-81BE-411B87EB3818}"/>
    <cellStyle name="Berechnung 3 4 2 4 2" xfId="6392" xr:uid="{389725A2-3C88-4C10-8344-BB210845D9B5}"/>
    <cellStyle name="Berechnung 3 4 2 4 3" xfId="10032" xr:uid="{4CB8468B-E341-47DC-9A1D-CD737578F916}"/>
    <cellStyle name="Berechnung 3 4 2 4 4" xfId="12954" xr:uid="{FD0FD14E-1C84-4835-B00B-6C0188F45F00}"/>
    <cellStyle name="Berechnung 3 4 2 5" xfId="4324" xr:uid="{1110A16E-AFFF-4A6C-ACD5-1017974DF67D}"/>
    <cellStyle name="Berechnung 3 4 2 6" xfId="5998" xr:uid="{FFA74566-C890-4290-AC56-6BE19F5C2EDB}"/>
    <cellStyle name="Berechnung 3 4 2 7" xfId="5350" xr:uid="{E223378C-D858-4B4E-9DA0-ADD80812D974}"/>
    <cellStyle name="Berechnung 3 4 3" xfId="1315" xr:uid="{23BDB290-218A-4806-9615-90A332C43886}"/>
    <cellStyle name="Berechnung 3 4 3 2" xfId="2880" xr:uid="{5EBC932F-7320-4D9F-BA36-8DA4E753DC39}"/>
    <cellStyle name="Berechnung 3 4 3 2 2" xfId="7574" xr:uid="{E446BECB-321C-4075-87FE-15D167812EB3}"/>
    <cellStyle name="Berechnung 3 4 3 2 3" xfId="10630" xr:uid="{43B97DB6-3826-42C2-9936-3FAEA18EAFE0}"/>
    <cellStyle name="Berechnung 3 4 3 2 4" xfId="13512" xr:uid="{17294C56-DB95-4C33-946E-13912E83B3D6}"/>
    <cellStyle name="Berechnung 3 4 3 3" xfId="4921" xr:uid="{03E444F6-A47A-4391-957B-DBF1F48A514F}"/>
    <cellStyle name="Berechnung 3 4 3 4" xfId="9174" xr:uid="{03732D5A-0FC4-4F9C-8D3A-3746CF16BCA9}"/>
    <cellStyle name="Berechnung 3 4 3 5" xfId="12096" xr:uid="{CE945BD1-679A-4E62-A61C-381B6309FE9B}"/>
    <cellStyle name="Berechnung 3 4 4" xfId="1169" xr:uid="{8F7F9925-4A4D-41B3-9723-001482653B4B}"/>
    <cellStyle name="Berechnung 3 4 4 2" xfId="2738" xr:uid="{DEFCC558-7A35-402C-9268-1FD65B160781}"/>
    <cellStyle name="Berechnung 3 4 4 2 2" xfId="5165" xr:uid="{592A98F5-3446-4BFB-A516-E94B509C90C5}"/>
    <cellStyle name="Berechnung 3 4 4 2 3" xfId="10488" xr:uid="{A0D607DB-3B18-4A5F-8A63-1A3FEAA6E66A}"/>
    <cellStyle name="Berechnung 3 4 4 2 4" xfId="13370" xr:uid="{DA112022-FA1A-4C6B-9ACA-5A931AA2B881}"/>
    <cellStyle name="Berechnung 3 4 4 3" xfId="4868" xr:uid="{F90D04D9-9A3D-4143-B29F-C4D0F5BD270E}"/>
    <cellStyle name="Berechnung 3 4 4 4" xfId="9028" xr:uid="{48B7D493-741F-4581-A31B-BC8FC19566BB}"/>
    <cellStyle name="Berechnung 3 4 4 5" xfId="11950" xr:uid="{A0619C89-BE2A-4F7C-B984-67B962C5AB03}"/>
    <cellStyle name="Berechnung 3 4 5" xfId="1967" xr:uid="{27A88542-3A26-494E-B835-ABAC83C5620A}"/>
    <cellStyle name="Berechnung 3 4 5 2" xfId="4971" xr:uid="{4ABD51AF-8B31-4EE4-81A2-DEAE8FB1A295}"/>
    <cellStyle name="Berechnung 3 4 5 3" xfId="9826" xr:uid="{33ABEDB3-1A2B-4C06-AD76-590BE1440E1D}"/>
    <cellStyle name="Berechnung 3 4 5 4" xfId="12748" xr:uid="{D1F0C70C-A82F-4A07-9258-71B18FD52C6E}"/>
    <cellStyle name="Berechnung 3 4 6" xfId="4287" xr:uid="{78D5F30C-08AB-4930-9339-323A8A1AF16D}"/>
    <cellStyle name="Berechnung 3 4 7" xfId="5490" xr:uid="{8C80AC61-325C-4286-A7A1-312B7E3FD258}"/>
    <cellStyle name="Berechnung 3 4 8" xfId="6526" xr:uid="{3E60054F-07F0-4F2D-A2CF-999F01ABA542}"/>
    <cellStyle name="Berechnung 3 5" xfId="733" xr:uid="{D5BE5CFD-33D0-412C-8D03-1C8FC91FE9A4}"/>
    <cellStyle name="Berechnung 3 5 2" xfId="1449" xr:uid="{CEC0D98F-609B-40B6-8FFC-A2E9BC8A352D}"/>
    <cellStyle name="Berechnung 3 5 2 2" xfId="3014" xr:uid="{690FAB46-EBFE-4C69-8110-FE9E786DBF21}"/>
    <cellStyle name="Berechnung 3 5 2 2 2" xfId="7708" xr:uid="{8607621A-CA9F-4AF9-A4B6-321F6D36D8AB}"/>
    <cellStyle name="Berechnung 3 5 2 2 3" xfId="10764" xr:uid="{6E06C580-84C4-41B1-9813-A2B02816CCF6}"/>
    <cellStyle name="Berechnung 3 5 2 2 4" xfId="13646" xr:uid="{09537970-A4F0-43BA-8E09-5CE38A9051CE}"/>
    <cellStyle name="Berechnung 3 5 2 3" xfId="6286" xr:uid="{6AC2A3EA-BC1B-4C7E-B6C5-DFF8AB4DA41D}"/>
    <cellStyle name="Berechnung 3 5 2 4" xfId="9308" xr:uid="{03D50798-6FF6-4C5C-BB77-0B984DE3EFEE}"/>
    <cellStyle name="Berechnung 3 5 2 5" xfId="12230" xr:uid="{9C1B3199-49CA-4DE7-B594-3E3AFC7A0A8A}"/>
    <cellStyle name="Berechnung 3 5 3" xfId="1778" xr:uid="{970AC980-8EA2-4140-9B37-0C68C3CC3242}"/>
    <cellStyle name="Berechnung 3 5 3 2" xfId="3334" xr:uid="{DE48A88D-1B9F-40E6-A69F-D0CE5E7348F6}"/>
    <cellStyle name="Berechnung 3 5 3 2 2" xfId="8028" xr:uid="{A7783FC5-0596-4195-B71D-584EB083C828}"/>
    <cellStyle name="Berechnung 3 5 3 2 3" xfId="11084" xr:uid="{B8460FF7-F89E-4160-84FF-0A9CFA21AE02}"/>
    <cellStyle name="Berechnung 3 5 3 2 4" xfId="13966" xr:uid="{4A2BC7B9-D515-410F-A987-94EBB521C7B7}"/>
    <cellStyle name="Berechnung 3 5 3 3" xfId="6374" xr:uid="{A9C78CD3-AFC7-4C6F-9AA6-D38C2981260B}"/>
    <cellStyle name="Berechnung 3 5 3 4" xfId="9637" xr:uid="{1EC01720-C2C0-473F-A214-DBA49795243F}"/>
    <cellStyle name="Berechnung 3 5 3 5" xfId="12559" xr:uid="{58AAE0D7-7FE5-4126-A199-2A88F8BA94B0}"/>
    <cellStyle name="Berechnung 3 5 4" xfId="2100" xr:uid="{9D1CB742-3AF1-41B8-B673-B22E6EF7CE74}"/>
    <cellStyle name="Berechnung 3 5 4 2" xfId="3527" xr:uid="{4728F413-E0F6-41B5-9B6C-6EBD9EBB7926}"/>
    <cellStyle name="Berechnung 3 5 4 3" xfId="9959" xr:uid="{90305BD1-9F97-482B-9C14-75C6B6D032FD}"/>
    <cellStyle name="Berechnung 3 5 4 4" xfId="12881" xr:uid="{28881E43-D1CE-47F0-8E0A-0BE1E75251B4}"/>
    <cellStyle name="Berechnung 3 5 5" xfId="3531" xr:uid="{0FDE0A12-9F6F-45C7-BA05-041AFBBC2B17}"/>
    <cellStyle name="Berechnung 3 5 6" xfId="6348" xr:uid="{6611E03F-1892-484C-BF7B-A161A3743C4B}"/>
    <cellStyle name="Berechnung 3 5 7" xfId="8203" xr:uid="{16869317-0AB7-4992-9EA3-DFB536F37F8D}"/>
    <cellStyle name="Berechnung 3 6" xfId="1105" xr:uid="{47FAED18-2CFC-4ECE-9BA9-BBD4568BCC44}"/>
    <cellStyle name="Berechnung 3 6 2" xfId="2674" xr:uid="{89B0F5D7-6846-4140-B102-9513017C4FAD}"/>
    <cellStyle name="Berechnung 3 6 2 2" xfId="4863" xr:uid="{64A58D17-3C56-4657-930D-EB9B3D34A4FD}"/>
    <cellStyle name="Berechnung 3 6 2 3" xfId="10424" xr:uid="{C039F97C-DBBD-4183-8413-74CC99E993D8}"/>
    <cellStyle name="Berechnung 3 6 2 4" xfId="13306" xr:uid="{9BE40469-446E-46BC-B18B-F89B61F36CCE}"/>
    <cellStyle name="Berechnung 3 6 3" xfId="6550" xr:uid="{6FBD3D88-5441-4207-8DA1-3745E9A441C6}"/>
    <cellStyle name="Berechnung 3 6 4" xfId="8964" xr:uid="{C3685096-7157-452A-9FC5-960F38A5882C}"/>
    <cellStyle name="Berechnung 3 6 5" xfId="11886" xr:uid="{0B1F6558-6985-4BD3-92A6-DF20806CFD28}"/>
    <cellStyle name="Berechnung 3 7" xfId="1762" xr:uid="{85E17428-D418-432E-B8F4-75B03D22B960}"/>
    <cellStyle name="Berechnung 3 7 2" xfId="3320" xr:uid="{4BC4D92C-1D5A-47B9-BC90-886559BB6CD8}"/>
    <cellStyle name="Berechnung 3 7 2 2" xfId="8014" xr:uid="{F6E469F9-916E-45AB-A478-C49005CC51A9}"/>
    <cellStyle name="Berechnung 3 7 2 3" xfId="11070" xr:uid="{68AF7D91-E37E-4EB6-8388-9FC2F1A584B8}"/>
    <cellStyle name="Berechnung 3 7 2 4" xfId="13952" xr:uid="{22B75270-56AE-46DD-B945-A872A0788F7E}"/>
    <cellStyle name="Berechnung 3 7 3" xfId="4072" xr:uid="{0394C5AC-A742-44CA-B154-20EB6A7C22EA}"/>
    <cellStyle name="Berechnung 3 7 4" xfId="9621" xr:uid="{58B10B7D-F397-400F-A3DF-97055DC63909}"/>
    <cellStyle name="Berechnung 3 7 5" xfId="12543" xr:uid="{E63FD890-CC5A-48A0-911B-70DE43D9B486}"/>
    <cellStyle name="Berechnung 3 8" xfId="1861" xr:uid="{7387F599-F6EA-4CD0-8A42-EB24A4452181}"/>
    <cellStyle name="Berechnung 3 8 2" xfId="4201" xr:uid="{6123F91A-8D4D-4742-9B9B-86663AA02C7B}"/>
    <cellStyle name="Berechnung 3 8 3" xfId="9720" xr:uid="{7B85ED0D-2831-45A5-9250-1E1D9812BD35}"/>
    <cellStyle name="Berechnung 3 8 4" xfId="12642" xr:uid="{939F7CD2-FA65-431B-BD05-8BE3D7A3FD23}"/>
    <cellStyle name="Berechnung 3 9" xfId="4286" xr:uid="{DA3B6025-FD18-4A25-8B4C-53F67459479B}"/>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2 2 2" xfId="7767" xr:uid="{E335AA23-DC08-435F-9AA5-1633B69B22AA}"/>
    <cellStyle name="Berechnung 4 2 2 2 3" xfId="10823" xr:uid="{E41BF013-AB42-484F-BDE1-92ABE5534E98}"/>
    <cellStyle name="Berechnung 4 2 2 2 4" xfId="13705" xr:uid="{7C309A84-F8D7-4765-8CF0-1EE3A46E7E88}"/>
    <cellStyle name="Berechnung 4 2 2 3" xfId="6503" xr:uid="{9F7ADF4C-EED4-4F82-AB7E-A6D2CDBDF588}"/>
    <cellStyle name="Berechnung 4 2 2 4" xfId="9367" xr:uid="{4950FB17-85B8-4DAA-8ACE-5FD8771DCAC2}"/>
    <cellStyle name="Berechnung 4 2 2 5" xfId="12289" xr:uid="{FAC3BA87-E7C4-4FA3-8A85-0113BA2224F3}"/>
    <cellStyle name="Berechnung 4 2 3" xfId="1232" xr:uid="{15699F82-9992-40D7-8D15-206A2B903B66}"/>
    <cellStyle name="Berechnung 4 2 3 2" xfId="2800" xr:uid="{E6D8EF60-7402-4582-9382-FBFB3D3E6F4A}"/>
    <cellStyle name="Berechnung 4 2 3 2 2" xfId="3488" xr:uid="{A713D446-5688-4FC2-A717-9B44CE312FE9}"/>
    <cellStyle name="Berechnung 4 2 3 2 3" xfId="10550" xr:uid="{50F04FF9-4D6E-47A5-B83F-CAC6A73BC98B}"/>
    <cellStyle name="Berechnung 4 2 3 2 4" xfId="13432" xr:uid="{2CF38E5F-6F50-46A9-8E67-79521C8AEB6E}"/>
    <cellStyle name="Berechnung 4 2 3 3" xfId="6471" xr:uid="{BDC8C2E2-AD24-4B7C-AE36-F3F99A30C2C7}"/>
    <cellStyle name="Berechnung 4 2 3 4" xfId="9091" xr:uid="{7C903BC9-6646-4E76-9767-30FBAE4BB0B2}"/>
    <cellStyle name="Berechnung 4 2 3 5" xfId="12013" xr:uid="{603932C8-DFA6-4535-8B74-9114D729DFD7}"/>
    <cellStyle name="Berechnung 4 2 4" xfId="2158" xr:uid="{80D017CE-B505-46F2-9400-949F04BC10FB}"/>
    <cellStyle name="Berechnung 4 2 4 2" xfId="6624" xr:uid="{5E8FA4C9-D1D4-4875-A860-36311BDD8977}"/>
    <cellStyle name="Berechnung 4 2 4 3" xfId="10017" xr:uid="{15F0EE3D-5CE7-431F-9BC8-3AD6AE83318B}"/>
    <cellStyle name="Berechnung 4 2 4 4" xfId="12939" xr:uid="{B13E4A84-491B-4FC0-A00A-587BDAFF7CE8}"/>
    <cellStyle name="Berechnung 4 2 5" xfId="4679" xr:uid="{7CB2D8D7-5090-4C37-A829-015341C8577B}"/>
    <cellStyle name="Berechnung 4 2 6" xfId="5426" xr:uid="{EDD3182F-0367-4209-B574-47112D145247}"/>
    <cellStyle name="Berechnung 4 2 7" xfId="8225" xr:uid="{8C9329FD-9636-4D72-AB14-98477F6EE519}"/>
    <cellStyle name="Berechnung 4 3" xfId="1300" xr:uid="{7ECB4BA3-1748-4561-9719-D6ADD7D5B0F4}"/>
    <cellStyle name="Berechnung 4 3 2" xfId="2865" xr:uid="{8F7CA4E5-89DE-4F55-8ABE-4AF1762FF1D8}"/>
    <cellStyle name="Berechnung 4 3 2 2" xfId="7559" xr:uid="{EA5CCE05-124C-4348-8D56-44B6417E2314}"/>
    <cellStyle name="Berechnung 4 3 2 3" xfId="10615" xr:uid="{0071D16D-9189-48AE-9857-3752D1534522}"/>
    <cellStyle name="Berechnung 4 3 2 4" xfId="13497" xr:uid="{5AE173A2-D756-42F4-AED9-E312B91AD263}"/>
    <cellStyle name="Berechnung 4 3 3" xfId="5307" xr:uid="{D0C90C3F-4D1F-4ABD-BFD9-231A376ED954}"/>
    <cellStyle name="Berechnung 4 3 4" xfId="9159" xr:uid="{D217C3B0-E6B7-4790-9DD2-215D934D7C81}"/>
    <cellStyle name="Berechnung 4 3 5" xfId="12081" xr:uid="{79A1FBF1-4710-45E4-A48B-36F2A0AFD5C9}"/>
    <cellStyle name="Berechnung 4 4" xfId="1836" xr:uid="{64C8EB02-1F37-40F0-8CD1-F66EDCA34FAC}"/>
    <cellStyle name="Berechnung 4 4 2" xfId="3386" xr:uid="{BF49D2B8-FD3E-42BA-AD2B-185AE29847E9}"/>
    <cellStyle name="Berechnung 4 4 2 2" xfId="8080" xr:uid="{2E68425F-6A8B-4899-9907-AAE748C25D85}"/>
    <cellStyle name="Berechnung 4 4 2 3" xfId="11136" xr:uid="{0E6F215D-7D5F-4ABD-B37D-AF9667801732}"/>
    <cellStyle name="Berechnung 4 4 2 4" xfId="14018" xr:uid="{D4F2BA52-AB2E-42C5-A4F6-F25F86D42CFA}"/>
    <cellStyle name="Berechnung 4 4 3" xfId="4584" xr:uid="{016DCC2E-7141-44A2-98D1-289CB879D006}"/>
    <cellStyle name="Berechnung 4 4 4" xfId="9695" xr:uid="{F3B205A3-F1FA-4092-8A40-1F51C38853B3}"/>
    <cellStyle name="Berechnung 4 4 5" xfId="12617" xr:uid="{87E0CD8F-7E2A-49DF-95C3-32D222A16137}"/>
    <cellStyle name="Berechnung 4 5" xfId="1952" xr:uid="{E5C8BE69-D35B-4D39-8A48-CB047D4E1490}"/>
    <cellStyle name="Berechnung 4 5 2" xfId="5275" xr:uid="{BA11108D-6838-4A0A-B229-7A1059ED3777}"/>
    <cellStyle name="Berechnung 4 5 3" xfId="9811" xr:uid="{3A14083A-3E75-4F33-A753-E8D43E91D8C7}"/>
    <cellStyle name="Berechnung 4 5 4" xfId="12733" xr:uid="{208FDAD0-F529-42F4-9D28-2C08EC3EBCAC}"/>
    <cellStyle name="Berechnung 4 6" xfId="6745" xr:uid="{01090E2F-EDCD-4A99-B08E-7750FF213270}"/>
    <cellStyle name="Berechnung 4 7" xfId="4182" xr:uid="{B8067606-C939-4D09-9BF4-40B417AFFE74}"/>
    <cellStyle name="Berechnung 4 8" xfId="8563" xr:uid="{BFC73278-30E7-45EB-94B2-76C363398FCF}"/>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2 2 2" xfId="7884" xr:uid="{92A04294-0E71-41C8-AE72-42E643533168}"/>
    <cellStyle name="Berechnung 5 2 2 2 3" xfId="10940" xr:uid="{681FD5C6-6614-493E-BF8B-5CD4D143B733}"/>
    <cellStyle name="Berechnung 5 2 2 2 4" xfId="13822" xr:uid="{3575BA94-C296-4CE4-A1B7-5AC6BC60DD04}"/>
    <cellStyle name="Berechnung 5 2 2 3" xfId="3507" xr:uid="{8500A18A-E077-4A26-8C93-BD1F2D3BDF39}"/>
    <cellStyle name="Berechnung 5 2 2 4" xfId="9484" xr:uid="{52BB27B0-8071-45D6-93A5-ECF385FC1D68}"/>
    <cellStyle name="Berechnung 5 2 2 5" xfId="12406" xr:uid="{12F81D35-F2BA-41EC-8E7A-DF346C31DEBD}"/>
    <cellStyle name="Berechnung 5 2 3" xfId="1897" xr:uid="{90D5D9E8-9F3F-4CE3-9EC2-F5687686B559}"/>
    <cellStyle name="Berechnung 5 2 3 2" xfId="3440" xr:uid="{05962DAD-DA87-489D-A40E-8490D6AC7C3C}"/>
    <cellStyle name="Berechnung 5 2 3 2 2" xfId="8134" xr:uid="{79831B3C-7421-4F04-93A4-06DE72D26A3E}"/>
    <cellStyle name="Berechnung 5 2 3 2 3" xfId="11190" xr:uid="{5A566AB7-A61F-4EEF-8B34-759EF2A0AC52}"/>
    <cellStyle name="Berechnung 5 2 3 2 4" xfId="14072" xr:uid="{D44203CA-8693-4EFE-9BA6-DDE2F674A00B}"/>
    <cellStyle name="Berechnung 5 2 3 3" xfId="4647" xr:uid="{B3756B85-999F-451F-AFBC-74B84D757CFC}"/>
    <cellStyle name="Berechnung 5 2 3 4" xfId="9756" xr:uid="{E52A47A4-7879-4C92-AE47-0F19868595C8}"/>
    <cellStyle name="Berechnung 5 2 3 5" xfId="12678" xr:uid="{F6CDAA99-C299-4E03-9E62-DD67A25A5E33}"/>
    <cellStyle name="Berechnung 5 2 4" xfId="2275" xr:uid="{2E3D32CC-23D5-4B86-BDFC-5FD58E9ADD2D}"/>
    <cellStyle name="Berechnung 5 2 4 2" xfId="4583" xr:uid="{72D1159B-0406-4822-BA79-0259FDAB6F82}"/>
    <cellStyle name="Berechnung 5 2 4 3" xfId="10134" xr:uid="{286BCA9B-08C2-4182-A4D2-A2D48E14D9BE}"/>
    <cellStyle name="Berechnung 5 2 4 4" xfId="13056" xr:uid="{F644A873-05E3-4194-BB79-4B06CB59E1E2}"/>
    <cellStyle name="Berechnung 5 2 5" xfId="5367" xr:uid="{A0994750-4EDD-4B70-BBB8-1B84AD1E133E}"/>
    <cellStyle name="Berechnung 5 2 6" xfId="8771" xr:uid="{080DDE94-B7C0-4541-A3BE-E51AA5474632}"/>
    <cellStyle name="Berechnung 5 2 7" xfId="11694" xr:uid="{96AD56BC-1C7E-429A-8033-03691D427599}"/>
    <cellStyle name="Berechnung 5 3" xfId="1417" xr:uid="{50ABB87E-E714-49C8-86D2-6BB28DF51CAB}"/>
    <cellStyle name="Berechnung 5 3 2" xfId="2982" xr:uid="{69E0153B-EBCB-4A84-8D80-B80062F43669}"/>
    <cellStyle name="Berechnung 5 3 2 2" xfId="7676" xr:uid="{A00A8DBF-6216-45D9-9040-8C03138EB677}"/>
    <cellStyle name="Berechnung 5 3 2 3" xfId="10732" xr:uid="{F38AEA86-D239-45D7-88F4-64EC7A71F261}"/>
    <cellStyle name="Berechnung 5 3 2 4" xfId="13614" xr:uid="{18B63D8A-7958-4AB5-BCDE-F25FC5795CF5}"/>
    <cellStyle name="Berechnung 5 3 3" xfId="5686" xr:uid="{1A2534DE-6687-4827-BB95-C6E7BE2FE87A}"/>
    <cellStyle name="Berechnung 5 3 4" xfId="9276" xr:uid="{50B442D5-E0E3-4F15-A291-19B831F4DE9D}"/>
    <cellStyle name="Berechnung 5 3 5" xfId="12198" xr:uid="{F7D8BAF4-4A75-4A1D-AC8F-1CE6A21BC55F}"/>
    <cellStyle name="Berechnung 5 4" xfId="1830" xr:uid="{105DD7BE-5D4F-4186-B178-B55C1E2A1FE7}"/>
    <cellStyle name="Berechnung 5 4 2" xfId="3380" xr:uid="{823348C3-4162-4643-9555-6F1DA187C977}"/>
    <cellStyle name="Berechnung 5 4 2 2" xfId="8074" xr:uid="{A944CA5A-964A-453B-B1E5-43460C38301C}"/>
    <cellStyle name="Berechnung 5 4 2 3" xfId="11130" xr:uid="{50D88E4D-73FB-488C-B11E-F1F9E234E3B0}"/>
    <cellStyle name="Berechnung 5 4 2 4" xfId="14012" xr:uid="{182C7F61-86FE-4E2B-8229-0E7C120DCC55}"/>
    <cellStyle name="Berechnung 5 4 3" xfId="6729" xr:uid="{CBC32D1A-26AF-49F4-B3BC-6F1532C9E99F}"/>
    <cellStyle name="Berechnung 5 4 4" xfId="9689" xr:uid="{8793096F-4130-4E7E-9795-AAA5000F762C}"/>
    <cellStyle name="Berechnung 5 4 5" xfId="12611" xr:uid="{45BE4A64-6E47-416D-B8CA-4DCDA315A2A5}"/>
    <cellStyle name="Berechnung 5 5" xfId="2069" xr:uid="{366D2312-E7D1-405B-9912-EA1585BE7F43}"/>
    <cellStyle name="Berechnung 5 5 2" xfId="6502" xr:uid="{E45D51C3-5879-4B8B-90E0-C70E95C08CDB}"/>
    <cellStyle name="Berechnung 5 5 3" xfId="9928" xr:uid="{4DF33442-8335-4FE8-AA7C-244F77C00439}"/>
    <cellStyle name="Berechnung 5 5 4" xfId="12850" xr:uid="{D5F176B1-6F85-45FF-9F42-992DB0387A19}"/>
    <cellStyle name="Berechnung 5 6" xfId="6364" xr:uid="{1091E328-F22C-4467-9C9C-B45003F64B7F}"/>
    <cellStyle name="Berechnung 5 7" xfId="8302" xr:uid="{0F6E81CA-E5DB-4010-BF47-8BCCCFFC4310}"/>
    <cellStyle name="Berechnung 5 8" xfId="11292" xr:uid="{4823063E-A120-4087-A887-1DB0DEF6A07D}"/>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2 2 2" xfId="7895" xr:uid="{4F9242F5-6102-4FCA-AF8A-97EB253476C1}"/>
    <cellStyle name="Berechnung 6 2 2 2 3" xfId="10951" xr:uid="{7973D4B4-ECB3-4D27-9F0A-1F2FB9413343}"/>
    <cellStyle name="Berechnung 6 2 2 2 4" xfId="13833" xr:uid="{155BBFA6-FB3E-4B8E-8A4C-816FB9825A25}"/>
    <cellStyle name="Berechnung 6 2 2 3" xfId="6202" xr:uid="{DCA9F99D-DAF5-455E-B463-039BC7CABBDA}"/>
    <cellStyle name="Berechnung 6 2 2 4" xfId="9495" xr:uid="{BD71C3B2-2BED-414D-85A8-FF5F3538EFC6}"/>
    <cellStyle name="Berechnung 6 2 2 5" xfId="12417" xr:uid="{2EB62047-6394-43C0-9A5C-EFD01ED1DFFA}"/>
    <cellStyle name="Berechnung 6 2 3" xfId="1908" xr:uid="{C8086844-E160-4664-B008-30957D7A4D3D}"/>
    <cellStyle name="Berechnung 6 2 3 2" xfId="3451" xr:uid="{287232CB-8DC1-4F89-84FD-67664A8552B4}"/>
    <cellStyle name="Berechnung 6 2 3 2 2" xfId="8145" xr:uid="{854F7818-CBD0-4FE0-B1F3-731B9F1E65CF}"/>
    <cellStyle name="Berechnung 6 2 3 2 3" xfId="11201" xr:uid="{D65FC237-3B13-4775-BFD4-87764EB99BC1}"/>
    <cellStyle name="Berechnung 6 2 3 2 4" xfId="14083" xr:uid="{2C1A7978-9CE7-4B43-993A-3092B2A827EC}"/>
    <cellStyle name="Berechnung 6 2 3 3" xfId="5327" xr:uid="{B229AD97-0E0B-473E-AFE7-5C6319ABB6DD}"/>
    <cellStyle name="Berechnung 6 2 3 4" xfId="9767" xr:uid="{80E827DD-7708-4F27-AF81-4426160FC046}"/>
    <cellStyle name="Berechnung 6 2 3 5" xfId="12689" xr:uid="{D6ADD536-2C61-4E17-9BA2-B234D54B19B4}"/>
    <cellStyle name="Berechnung 6 2 4" xfId="2286" xr:uid="{D655F636-B174-4A92-8723-7C154D90267A}"/>
    <cellStyle name="Berechnung 6 2 4 2" xfId="3520" xr:uid="{D73046E0-0056-460A-8FA7-F126C9C11EED}"/>
    <cellStyle name="Berechnung 6 2 4 3" xfId="10145" xr:uid="{DB20CF51-FABD-4203-96FF-4BB5D382A34D}"/>
    <cellStyle name="Berechnung 6 2 4 4" xfId="13067" xr:uid="{634A3C26-8C17-4665-BAE0-DC43F76B7BD4}"/>
    <cellStyle name="Berechnung 6 2 5" xfId="4034" xr:uid="{2870F37C-FA24-40B8-B768-E4C2DB83D266}"/>
    <cellStyle name="Berechnung 6 2 6" xfId="8782" xr:uid="{3FE7742E-ED13-43F8-B56F-71F1AB1500DF}"/>
    <cellStyle name="Berechnung 6 2 7" xfId="11705" xr:uid="{F1AF99F0-24FA-4606-AE94-DB44ED876489}"/>
    <cellStyle name="Berechnung 6 3" xfId="1429" xr:uid="{24E6A597-39AE-47B2-B339-EC7F00382F3A}"/>
    <cellStyle name="Berechnung 6 3 2" xfId="2994" xr:uid="{EFDF20A5-2978-4429-B284-24F586EE2779}"/>
    <cellStyle name="Berechnung 6 3 2 2" xfId="7688" xr:uid="{FB8AF58C-E9D7-4E9A-8EF6-F427DF9B9953}"/>
    <cellStyle name="Berechnung 6 3 2 3" xfId="10744" xr:uid="{9EA528EB-76F0-47F8-9934-3642C85D1AA3}"/>
    <cellStyle name="Berechnung 6 3 2 4" xfId="13626" xr:uid="{D4CF9BFF-9B1A-45AA-BE2B-B3F283FE7004}"/>
    <cellStyle name="Berechnung 6 3 3" xfId="5702" xr:uid="{3607BF7D-D9A6-4E49-8ADC-7EA73B5D3F16}"/>
    <cellStyle name="Berechnung 6 3 4" xfId="9288" xr:uid="{3671CD17-0678-4748-87BA-3CD38E506AFA}"/>
    <cellStyle name="Berechnung 6 3 5" xfId="12210" xr:uid="{28E39CD6-8498-4929-B12C-1A34297FE68D}"/>
    <cellStyle name="Berechnung 6 4" xfId="1643" xr:uid="{DF2809EF-B130-425E-9BCD-BE873451FCFD}"/>
    <cellStyle name="Berechnung 6 4 2" xfId="3208" xr:uid="{9B1334B6-725F-46A3-A6B9-E828A1065544}"/>
    <cellStyle name="Berechnung 6 4 2 2" xfId="7902" xr:uid="{9E25D523-E92B-4413-B09E-CA649327832D}"/>
    <cellStyle name="Berechnung 6 4 2 3" xfId="10958" xr:uid="{10D6E9AD-8179-4A84-85F4-23D25F14EDE5}"/>
    <cellStyle name="Berechnung 6 4 2 4" xfId="13840" xr:uid="{EC3D1476-3FDD-4EE3-A122-DB5BC0A22730}"/>
    <cellStyle name="Berechnung 6 4 3" xfId="6475" xr:uid="{3BB6AE1C-BEA2-42A8-8BBD-08AACB737DEC}"/>
    <cellStyle name="Berechnung 6 4 4" xfId="9502" xr:uid="{04EE60AD-3CFD-4460-8995-65B33DEFF143}"/>
    <cellStyle name="Berechnung 6 4 5" xfId="12424" xr:uid="{33B7EB90-E203-4D60-B5B2-A552FCA8E5AD}"/>
    <cellStyle name="Berechnung 6 5" xfId="2080" xr:uid="{38993D52-7600-4D08-866C-EF6A36EABBE3}"/>
    <cellStyle name="Berechnung 6 5 2" xfId="4621" xr:uid="{B0A95EB4-613A-446C-8B76-EB89105A0354}"/>
    <cellStyle name="Berechnung 6 5 3" xfId="9939" xr:uid="{E45965A4-E9EF-40B1-8CF1-270CA3A9FB8B}"/>
    <cellStyle name="Berechnung 6 5 4" xfId="12861" xr:uid="{1DD615D4-B063-4ABF-8A2D-758B4708BEEB}"/>
    <cellStyle name="Berechnung 6 6" xfId="5188" xr:uid="{A53E1614-6730-468E-94D1-2EB74FB2E993}"/>
    <cellStyle name="Berechnung 6 7" xfId="3744" xr:uid="{BF6E3D56-4598-4537-972C-8CCCCAC7A29C}"/>
    <cellStyle name="Berechnung 6 8" xfId="4923" xr:uid="{05716BF7-5330-4C6E-AC29-B5975D907A6E}"/>
    <cellStyle name="Berechnung 7" xfId="715" xr:uid="{C5E50E2A-1347-462F-9556-2C3DA11DDD53}"/>
    <cellStyle name="Berechnung 7 2" xfId="1435" xr:uid="{C110ABCB-F375-4ABA-BA47-B83A1AE2098D}"/>
    <cellStyle name="Berechnung 7 2 2" xfId="3000" xr:uid="{F260AA7F-3C7B-4AB5-AB86-CC7969B79198}"/>
    <cellStyle name="Berechnung 7 2 2 2" xfId="7694" xr:uid="{180710E1-A6EB-44ED-A07A-8BD6AFF3E1BE}"/>
    <cellStyle name="Berechnung 7 2 2 3" xfId="10750" xr:uid="{FC69A07C-396E-4DF0-B43B-2D7ADE1A875C}"/>
    <cellStyle name="Berechnung 7 2 2 4" xfId="13632" xr:uid="{5B1F6C95-8DD1-4A01-8290-A10A728008B5}"/>
    <cellStyle name="Berechnung 7 2 3" xfId="4171" xr:uid="{A6C3CED3-C76E-4FAF-B2AD-43673960C8D4}"/>
    <cellStyle name="Berechnung 7 2 4" xfId="9294" xr:uid="{2AD7B631-4D40-4CDD-9D55-645C60E33BB9}"/>
    <cellStyle name="Berechnung 7 2 5" xfId="12216" xr:uid="{9C475064-7C57-48BF-A9E5-6B1473F12C47}"/>
    <cellStyle name="Berechnung 7 3" xfId="1048" xr:uid="{90778045-60FD-410C-B139-43425A70AE46}"/>
    <cellStyle name="Berechnung 7 3 2" xfId="2619" xr:uid="{9DCB4A10-C299-4970-B460-C92F6288C3A4}"/>
    <cellStyle name="Berechnung 7 3 2 2" xfId="3619" xr:uid="{2E07F27C-36C4-48A7-9392-9FC1A5CA6B19}"/>
    <cellStyle name="Berechnung 7 3 2 3" xfId="10369" xr:uid="{D4155148-2064-41BF-9536-723BF8BC5397}"/>
    <cellStyle name="Berechnung 7 3 2 4" xfId="13251" xr:uid="{C613D397-04D1-4BA8-B667-E2FFAFF80624}"/>
    <cellStyle name="Berechnung 7 3 3" xfId="4334" xr:uid="{B83CFFB3-0BFE-4418-A61C-E05C98BBD3B3}"/>
    <cellStyle name="Berechnung 7 3 4" xfId="8907" xr:uid="{E7786790-A897-4A96-BF71-02F5850F11D1}"/>
    <cellStyle name="Berechnung 7 3 5" xfId="11829" xr:uid="{637B0E18-5D10-471E-B822-87A5CD179BC4}"/>
    <cellStyle name="Berechnung 7 4" xfId="2086" xr:uid="{63CA5BFA-BCDB-4481-8472-F7D42793ECDF}"/>
    <cellStyle name="Berechnung 7 4 2" xfId="6788" xr:uid="{F5A27637-F673-42E1-BE5E-086790DC5E04}"/>
    <cellStyle name="Berechnung 7 4 3" xfId="9945" xr:uid="{9B57C968-5198-417A-B43E-D1806EE87D79}"/>
    <cellStyle name="Berechnung 7 4 4" xfId="12867" xr:uid="{20B02EDB-963E-47F4-9B8C-A0B758852EEE}"/>
    <cellStyle name="Berechnung 7 5" xfId="4560" xr:uid="{C2C958EF-122C-4564-A921-3DB0EC19058A}"/>
    <cellStyle name="Berechnung 7 6" xfId="4522" xr:uid="{7A90B608-6303-4938-8752-47E8A2C22F8F}"/>
    <cellStyle name="Berechnung 7 7" xfId="10222" xr:uid="{507C9DBD-1EB7-4E77-844C-5DF6F83CC848}"/>
    <cellStyle name="Body: normal cell 2" xfId="5" xr:uid="{00000000-0005-0000-0000-000004000000}"/>
    <cellStyle name="Bold GHG Numbers (0.00)" xfId="163" xr:uid="{392AEE4F-B1A5-4664-9B72-3CEDD485D6E8}"/>
    <cellStyle name="Calculation 2" xfId="164" xr:uid="{2F7D5267-061D-43EC-89B1-6A886AA24BC5}"/>
    <cellStyle name="Calculation 2 10" xfId="8249" xr:uid="{E0BF0E17-9F15-4BAA-9B74-E759478634E5}"/>
    <cellStyle name="Calculation 2 11" xfId="11272" xr:uid="{1D6FCBE4-AA37-4D3A-8B6B-E3564704C463}"/>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2 2 2" xfId="7769" xr:uid="{89D3F0E2-25FA-4852-ADAE-45CB896AA8A8}"/>
    <cellStyle name="Calculation 2 2 2 2 2 3" xfId="10825" xr:uid="{CF6D41A5-B374-427F-AB5A-3558AFA61AF4}"/>
    <cellStyle name="Calculation 2 2 2 2 2 4" xfId="13707" xr:uid="{C0AEC8AA-251C-4161-AD27-4E0EC207636F}"/>
    <cellStyle name="Calculation 2 2 2 2 3" xfId="4284" xr:uid="{BAFEB1C6-76DF-4672-AFCA-DBAABBC60D06}"/>
    <cellStyle name="Calculation 2 2 2 2 4" xfId="9369" xr:uid="{F04B2A3B-B00A-4898-AA47-C87CEE08AC25}"/>
    <cellStyle name="Calculation 2 2 2 2 5" xfId="12291" xr:uid="{41CACA4A-5E97-49C6-AFFC-B26D6CF7A6A4}"/>
    <cellStyle name="Calculation 2 2 2 3" xfId="1657" xr:uid="{745AD99E-A3A8-4CFE-83FD-44AFAABA9D4D}"/>
    <cellStyle name="Calculation 2 2 2 3 2" xfId="3222" xr:uid="{90ED5D75-30DD-4906-8495-924A31259FFE}"/>
    <cellStyle name="Calculation 2 2 2 3 2 2" xfId="7916" xr:uid="{9BA610C4-24C9-4055-A9CF-2242EE9002EF}"/>
    <cellStyle name="Calculation 2 2 2 3 2 3" xfId="10972" xr:uid="{87D0E43A-E40C-4FBC-8B6C-0E8E4F7DA6F4}"/>
    <cellStyle name="Calculation 2 2 2 3 2 4" xfId="13854" xr:uid="{C1222F16-C9EA-4508-8B8B-76CE8DDB60CA}"/>
    <cellStyle name="Calculation 2 2 2 3 3" xfId="6604" xr:uid="{EBA7E396-43DD-4785-B7DD-740D0A219491}"/>
    <cellStyle name="Calculation 2 2 2 3 4" xfId="9516" xr:uid="{6E1ABAFD-225C-48ED-8236-4765FEF6E35D}"/>
    <cellStyle name="Calculation 2 2 2 3 5" xfId="12438" xr:uid="{C1894002-4BAB-4BEF-82F5-14BAF19C8825}"/>
    <cellStyle name="Calculation 2 2 2 4" xfId="2160" xr:uid="{9E60C214-EAEC-4116-8DFD-19D125D40303}"/>
    <cellStyle name="Calculation 2 2 2 4 2" xfId="6525" xr:uid="{D714A100-014E-45E5-BA70-70A3F1E64E4F}"/>
    <cellStyle name="Calculation 2 2 2 4 3" xfId="10019" xr:uid="{A8FD34F5-BC88-4AA4-8A8C-1FF40CE83E38}"/>
    <cellStyle name="Calculation 2 2 2 4 4" xfId="12941" xr:uid="{DFB2B385-F922-44B9-B3CF-836B158FD446}"/>
    <cellStyle name="Calculation 2 2 2 5" xfId="4945" xr:uid="{4E5B72C4-0E85-473B-8BD1-7D780A076FB9}"/>
    <cellStyle name="Calculation 2 2 2 6" xfId="6610" xr:uid="{A36A706E-2AA3-4272-81B5-46AA41C553CB}"/>
    <cellStyle name="Calculation 2 2 2 7" xfId="4310" xr:uid="{D84B9559-EC87-476B-A65C-CE07ED231C53}"/>
    <cellStyle name="Calculation 2 2 3" xfId="1302" xr:uid="{84143625-B3A2-44EF-8A47-24277E5611AC}"/>
    <cellStyle name="Calculation 2 2 3 2" xfId="2867" xr:uid="{74218C34-0B38-456D-9B34-DCE98676F4BC}"/>
    <cellStyle name="Calculation 2 2 3 2 2" xfId="7561" xr:uid="{3B1B9C0B-295C-4B0D-AD24-5D0D498CB8BA}"/>
    <cellStyle name="Calculation 2 2 3 2 3" xfId="10617" xr:uid="{0C3E3837-1D63-4950-86E1-30F7B0F24752}"/>
    <cellStyle name="Calculation 2 2 3 2 4" xfId="13499" xr:uid="{42582E40-018A-4913-B630-489504EB98D6}"/>
    <cellStyle name="Calculation 2 2 3 3" xfId="5112" xr:uid="{DBD71A40-0C45-4642-8CAB-0BCEBDC96F71}"/>
    <cellStyle name="Calculation 2 2 3 4" xfId="9161" xr:uid="{BFDB6841-E9A5-49FA-B18E-8E0240419CF5}"/>
    <cellStyle name="Calculation 2 2 3 5" xfId="12083" xr:uid="{C1B52B16-134F-4C5E-9ABF-76877C4486E3}"/>
    <cellStyle name="Calculation 2 2 4" xfId="1225" xr:uid="{73DAB044-195F-4F39-A6EF-E9043CB05392}"/>
    <cellStyle name="Calculation 2 2 4 2" xfId="2793" xr:uid="{994C783A-22BE-472E-8229-9982B28D992D}"/>
    <cellStyle name="Calculation 2 2 4 2 2" xfId="4934" xr:uid="{1D2D511A-DD29-4682-AFDC-E81377B2C9F3}"/>
    <cellStyle name="Calculation 2 2 4 2 3" xfId="10543" xr:uid="{B40C5424-3288-4E9B-B437-CF760E776FFA}"/>
    <cellStyle name="Calculation 2 2 4 2 4" xfId="13425" xr:uid="{C89A9458-8FA0-466C-A312-C679FD7D686D}"/>
    <cellStyle name="Calculation 2 2 4 3" xfId="6219" xr:uid="{E6158DCC-1784-432B-A2B7-C4307F23CA06}"/>
    <cellStyle name="Calculation 2 2 4 4" xfId="9084" xr:uid="{187A411A-1F56-4B5A-B9F9-25236350F6C7}"/>
    <cellStyle name="Calculation 2 2 4 5" xfId="12006" xr:uid="{726AA2E9-0328-4E5D-A6B8-E87DD649EA05}"/>
    <cellStyle name="Calculation 2 2 5" xfId="1954" xr:uid="{817585B9-F471-4EF8-B2D2-7B5DA9703E3A}"/>
    <cellStyle name="Calculation 2 2 5 2" xfId="4439" xr:uid="{E9D65E8C-3B7F-4606-86BF-E0C787078F0D}"/>
    <cellStyle name="Calculation 2 2 5 3" xfId="9813" xr:uid="{668B3C56-1CFA-4632-AE3B-3081E926BA13}"/>
    <cellStyle name="Calculation 2 2 5 4" xfId="12735" xr:uid="{8563C3B0-BF67-4915-93E8-C2FC0A9166B6}"/>
    <cellStyle name="Calculation 2 2 6" xfId="6438" xr:uid="{608D0011-43B0-4C25-B0D9-4FADC75D82F0}"/>
    <cellStyle name="Calculation 2 2 7" xfId="8501" xr:uid="{A9A15771-E7A1-4E1C-BB7A-457E6317FFDF}"/>
    <cellStyle name="Calculation 2 2 8" xfId="11483" xr:uid="{B6CD503A-DEBF-4265-A43C-55DC96BF0A06}"/>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2 2 2" xfId="7853" xr:uid="{F325349D-2697-4B29-8178-5761E04D9A53}"/>
    <cellStyle name="Calculation 2 3 2 2 2 3" xfId="10909" xr:uid="{409E3D5E-F254-47C6-BCF6-C96CEA88123D}"/>
    <cellStyle name="Calculation 2 3 2 2 2 4" xfId="13791" xr:uid="{0C4F5FFA-9A5D-4332-91B7-00B7150942AA}"/>
    <cellStyle name="Calculation 2 3 2 2 3" xfId="5133" xr:uid="{5C9E3D95-633A-4869-89E5-330477FD5373}"/>
    <cellStyle name="Calculation 2 3 2 2 4" xfId="9453" xr:uid="{CA1EF7E4-54B8-429F-8259-27EC29E47742}"/>
    <cellStyle name="Calculation 2 3 2 2 5" xfId="12375" xr:uid="{5B6D9C60-C722-4A37-8982-6161BEE08BAB}"/>
    <cellStyle name="Calculation 2 3 2 3" xfId="1664" xr:uid="{803E1089-EB74-4B61-B4E4-B7087709484C}"/>
    <cellStyle name="Calculation 2 3 2 3 2" xfId="3229" xr:uid="{8691A85E-2BA3-4A6E-B561-0290E4CDB270}"/>
    <cellStyle name="Calculation 2 3 2 3 2 2" xfId="7923" xr:uid="{C35021FF-6C12-4107-A1E1-C755A220B70C}"/>
    <cellStyle name="Calculation 2 3 2 3 2 3" xfId="10979" xr:uid="{F3B62523-F44E-488F-8194-A2E7880F1414}"/>
    <cellStyle name="Calculation 2 3 2 3 2 4" xfId="13861" xr:uid="{21F67D46-CA23-431F-9ECA-0701CC94E898}"/>
    <cellStyle name="Calculation 2 3 2 3 3" xfId="6597" xr:uid="{609FD3C6-9E17-4E78-A538-88E77A24ACEF}"/>
    <cellStyle name="Calculation 2 3 2 3 4" xfId="9523" xr:uid="{D1415774-B87E-446E-8C66-64D599B31F9A}"/>
    <cellStyle name="Calculation 2 3 2 3 5" xfId="12445" xr:uid="{5ABC3CA7-D263-4D44-ACB7-E7891BB7E247}"/>
    <cellStyle name="Calculation 2 3 2 4" xfId="2244" xr:uid="{AB5A84EB-7C01-40BB-AD3E-AB0AD1F35C02}"/>
    <cellStyle name="Calculation 2 3 2 4 2" xfId="6494" xr:uid="{4B2A556B-8533-43C8-A296-8FD0FF89ECAD}"/>
    <cellStyle name="Calculation 2 3 2 4 3" xfId="10103" xr:uid="{617B87BD-1F9B-45C0-8A14-6A97221D613B}"/>
    <cellStyle name="Calculation 2 3 2 4 4" xfId="13025" xr:uid="{ADD71B9B-42E6-40DF-84C9-3D23135EA7B8}"/>
    <cellStyle name="Calculation 2 3 2 5" xfId="6165" xr:uid="{E6FAB843-B780-4935-B980-83EC0801F617}"/>
    <cellStyle name="Calculation 2 3 2 6" xfId="6347" xr:uid="{0C7DCD75-AB35-4DAF-8C23-CE5E0AB4BABB}"/>
    <cellStyle name="Calculation 2 3 2 7" xfId="8565" xr:uid="{8EFA869F-F0DB-4E04-B1CA-9E5FD33DD735}"/>
    <cellStyle name="Calculation 2 3 3" xfId="1386" xr:uid="{5D175C27-3720-499D-82BC-BDF5093902CD}"/>
    <cellStyle name="Calculation 2 3 3 2" xfId="2951" xr:uid="{0F2D3840-D5A1-4174-93F5-CE4014C64E8D}"/>
    <cellStyle name="Calculation 2 3 3 2 2" xfId="7645" xr:uid="{F0BC713B-599E-4C37-9E9E-5CCB2276F5BC}"/>
    <cellStyle name="Calculation 2 3 3 2 3" xfId="10701" xr:uid="{81D02EB0-8DB2-41F1-9C62-09BBF513E837}"/>
    <cellStyle name="Calculation 2 3 3 2 4" xfId="13583" xr:uid="{D4E61687-BFA5-408A-B258-A9DB5D6CB29E}"/>
    <cellStyle name="Calculation 2 3 3 3" xfId="4321" xr:uid="{9E94C74E-EDB0-47CE-B7B4-D0AEECEFD78A}"/>
    <cellStyle name="Calculation 2 3 3 4" xfId="9245" xr:uid="{409CC262-6DCC-475E-8CA6-C284E52A348D}"/>
    <cellStyle name="Calculation 2 3 3 5" xfId="12167" xr:uid="{2AFA6158-01CD-4930-87B6-1DA947F64720}"/>
    <cellStyle name="Calculation 2 3 4" xfId="31" xr:uid="{FAAF6B1E-B0B0-4444-AE65-28BDBFD688D8}"/>
    <cellStyle name="Calculation 2 3 4 2" xfId="2315" xr:uid="{F0B067FC-EE8A-4927-B25B-D16CFCA1F057}"/>
    <cellStyle name="Calculation 2 3 4 2 2" xfId="6748" xr:uid="{B8271936-E7C2-4865-BA44-1EF28D554248}"/>
    <cellStyle name="Calculation 2 3 4 2 3" xfId="10173" xr:uid="{B1FD6CF0-A45E-4E24-8983-4E5EE2209AE3}"/>
    <cellStyle name="Calculation 2 3 4 2 4" xfId="13092" xr:uid="{AF07DBF7-E1F8-420E-9FA9-644B34096547}"/>
    <cellStyle name="Calculation 2 3 4 3" xfId="4458" xr:uid="{0032B94F-DF2D-4125-B026-2438C1EA0A38}"/>
    <cellStyle name="Calculation 2 3 4 4" xfId="8590" xr:uid="{AD9CCE2F-FBC8-42AF-A6BB-0520A294FC5D}"/>
    <cellStyle name="Calculation 2 3 4 5" xfId="11514" xr:uid="{078177CB-6EA4-4F3D-A492-A27A7B665AA5}"/>
    <cellStyle name="Calculation 2 3 5" xfId="2038" xr:uid="{603C84E4-D15C-46B3-B7F4-462B882E9AA8}"/>
    <cellStyle name="Calculation 2 3 5 2" xfId="4953" xr:uid="{9729C20D-3559-4C9B-8892-1D0768D91F92}"/>
    <cellStyle name="Calculation 2 3 5 3" xfId="9897" xr:uid="{4E5DD2EC-61D2-42AA-B4A3-F7E9967CD9C4}"/>
    <cellStyle name="Calculation 2 3 5 4" xfId="12819" xr:uid="{FB0A55C1-08EF-4C5C-A343-EB4A3B9DD597}"/>
    <cellStyle name="Calculation 2 3 6" xfId="6647" xr:uid="{4D7F7BD5-4C2B-432E-A4C0-3303E4665E88}"/>
    <cellStyle name="Calculation 2 3 7" xfId="3693" xr:uid="{975B4394-D45B-4F50-999E-F4C1306828C4}"/>
    <cellStyle name="Calculation 2 3 8" xfId="6606" xr:uid="{6CCEFDFD-0AC4-4D78-9FD8-5BDA6F2FBAE6}"/>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2 2 2" xfId="7759" xr:uid="{D29FA1B9-CAD3-4D88-80CA-5DFEB01A3692}"/>
    <cellStyle name="Calculation 2 4 2 2 2 3" xfId="10815" xr:uid="{75E1E209-28E0-40E2-8619-4E79D7F981AD}"/>
    <cellStyle name="Calculation 2 4 2 2 2 4" xfId="13697" xr:uid="{D9E0B079-AB66-47C5-A805-66393777EA77}"/>
    <cellStyle name="Calculation 2 4 2 2 3" xfId="5409" xr:uid="{2C8DF3E7-EC87-43C2-83BB-64747AE6C9A6}"/>
    <cellStyle name="Calculation 2 4 2 2 4" xfId="9359" xr:uid="{3AC766ED-C933-48B3-B4DD-DB7B0E88FD34}"/>
    <cellStyle name="Calculation 2 4 2 2 5" xfId="12281" xr:uid="{137D09E6-9CAF-4A81-BFAE-B98CAAB8E446}"/>
    <cellStyle name="Calculation 2 4 2 3" xfId="1025" xr:uid="{C7104A9A-444E-4E81-8DD6-515FA83D319B}"/>
    <cellStyle name="Calculation 2 4 2 3 2" xfId="2597" xr:uid="{95160635-808A-4D52-9E84-41096DA9967A}"/>
    <cellStyle name="Calculation 2 4 2 3 2 2" xfId="4781" xr:uid="{B415C17B-3792-4FAC-B507-426EA8AFFD12}"/>
    <cellStyle name="Calculation 2 4 2 3 2 3" xfId="10347" xr:uid="{D7B975DF-A537-4BF3-B58A-7D07EBFF7E58}"/>
    <cellStyle name="Calculation 2 4 2 3 2 4" xfId="13229" xr:uid="{AE869C91-704F-47E7-822D-359D926CE8D7}"/>
    <cellStyle name="Calculation 2 4 2 3 3" xfId="4178" xr:uid="{338B0300-D2C9-4656-AD08-F7A7C2AA896C}"/>
    <cellStyle name="Calculation 2 4 2 3 4" xfId="8884" xr:uid="{128B7A23-72C2-44DF-B133-5A02F330462C}"/>
    <cellStyle name="Calculation 2 4 2 3 5" xfId="11806" xr:uid="{6922E3F9-BD1E-48A2-BC64-0D0DEA6AC707}"/>
    <cellStyle name="Calculation 2 4 2 4" xfId="2150" xr:uid="{47419388-B88A-4561-AECA-9D2FF0E4C737}"/>
    <cellStyle name="Calculation 2 4 2 4 2" xfId="4904" xr:uid="{21468FFA-17CB-4B74-8EAA-CBBE4A4F9733}"/>
    <cellStyle name="Calculation 2 4 2 4 3" xfId="10009" xr:uid="{ED8F082E-E30A-424D-9881-3CB162B5F0BC}"/>
    <cellStyle name="Calculation 2 4 2 4 4" xfId="12931" xr:uid="{A8003D87-892B-4C73-BA40-ADDE2F2ECC9F}"/>
    <cellStyle name="Calculation 2 4 2 5" xfId="4018" xr:uid="{E06ECB43-7C84-450C-A4E3-F84EDCF54809}"/>
    <cellStyle name="Calculation 2 4 2 6" xfId="4357" xr:uid="{AADD014A-09F6-4078-9226-A59346C6E992}"/>
    <cellStyle name="Calculation 2 4 2 7" xfId="5770" xr:uid="{53DAC2DB-FF52-4541-9238-4D03E70130E7}"/>
    <cellStyle name="Calculation 2 4 3" xfId="1292" xr:uid="{35C4E9B7-AE14-471A-B66E-FF424750AAAF}"/>
    <cellStyle name="Calculation 2 4 3 2" xfId="2857" xr:uid="{AF191982-2C9B-4337-9143-1BCF55A48F80}"/>
    <cellStyle name="Calculation 2 4 3 2 2" xfId="7551" xr:uid="{F83DEA36-7D7E-47D1-AB2B-116023A8E706}"/>
    <cellStyle name="Calculation 2 4 3 2 3" xfId="10607" xr:uid="{4157CBEB-D762-48A5-99CD-D1B00F1647A6}"/>
    <cellStyle name="Calculation 2 4 3 2 4" xfId="13489" xr:uid="{B7C780DB-C5B3-4818-9932-5C9AF35CE655}"/>
    <cellStyle name="Calculation 2 4 3 3" xfId="6579" xr:uid="{2A9BF5B4-D6D5-4F6A-ABF6-170486A0BD49}"/>
    <cellStyle name="Calculation 2 4 3 4" xfId="9151" xr:uid="{CD4BB7C3-2A5F-4C7B-BB07-85764E8ADD7F}"/>
    <cellStyle name="Calculation 2 4 3 5" xfId="12073" xr:uid="{F3E2CB23-0B0A-4071-91EE-4FC88F836642}"/>
    <cellStyle name="Calculation 2 4 4" xfId="1199" xr:uid="{21387E31-4F90-4FC9-B90F-5321B6A4606C}"/>
    <cellStyle name="Calculation 2 4 4 2" xfId="2768" xr:uid="{C6913096-701F-4C69-BB1A-315034CCCF58}"/>
    <cellStyle name="Calculation 2 4 4 2 2" xfId="6361" xr:uid="{A3609969-7C55-473B-AF4D-D52E5F6B86E7}"/>
    <cellStyle name="Calculation 2 4 4 2 3" xfId="10518" xr:uid="{E1E8CD12-CADA-4D44-80F1-DF1198AC7B07}"/>
    <cellStyle name="Calculation 2 4 4 2 4" xfId="13400" xr:uid="{65AF930F-0129-4B93-A168-4F00E0E82415}"/>
    <cellStyle name="Calculation 2 4 4 3" xfId="4261" xr:uid="{F703CB4B-BD08-4B97-89FE-3B60807F3AD4}"/>
    <cellStyle name="Calculation 2 4 4 4" xfId="9058" xr:uid="{6211FA31-7C31-47A0-8908-D61EB426AFBE}"/>
    <cellStyle name="Calculation 2 4 4 5" xfId="11980" xr:uid="{96FD59C5-C46D-48BE-AE2C-B924B5A53A8C}"/>
    <cellStyle name="Calculation 2 4 5" xfId="1944" xr:uid="{FA54EBE0-BD96-4262-81FD-AD752953E768}"/>
    <cellStyle name="Calculation 2 4 5 2" xfId="5476" xr:uid="{BA5773A2-C326-41EA-AF94-A5725248B5C5}"/>
    <cellStyle name="Calculation 2 4 5 3" xfId="9803" xr:uid="{451011F1-72FC-4617-9451-7ED77A327601}"/>
    <cellStyle name="Calculation 2 4 5 4" xfId="12725" xr:uid="{CD280855-EAD6-4E25-8397-59255FCC4DD6}"/>
    <cellStyle name="Calculation 2 4 6" xfId="6811" xr:uid="{89913FAF-B8B7-42A7-B423-7542FD07E258}"/>
    <cellStyle name="Calculation 2 4 7" xfId="6158" xr:uid="{8D05AC68-5921-4A8D-92D4-98ED7CFFB48F}"/>
    <cellStyle name="Calculation 2 4 8" xfId="8499" xr:uid="{A1C21FB4-3192-4AE6-89D1-3CBA24B5FE04}"/>
    <cellStyle name="Calculation 2 5" xfId="716" xr:uid="{659B6432-F8EF-4491-A25F-9F523162FB51}"/>
    <cellStyle name="Calculation 2 5 2" xfId="1436" xr:uid="{AFD51807-06A0-4B45-B63E-9763C537E01C}"/>
    <cellStyle name="Calculation 2 5 2 2" xfId="3001" xr:uid="{FC914EBE-2CCB-4918-BB7B-1FD80BA5A302}"/>
    <cellStyle name="Calculation 2 5 2 2 2" xfId="7695" xr:uid="{F84C19CC-C5A9-432B-9CBB-4FE059305765}"/>
    <cellStyle name="Calculation 2 5 2 2 3" xfId="10751" xr:uid="{F6693DA2-E4F5-4549-A445-FFCF163350A1}"/>
    <cellStyle name="Calculation 2 5 2 2 4" xfId="13633" xr:uid="{173703CE-CEDE-473B-8E0F-8271B576CF26}"/>
    <cellStyle name="Calculation 2 5 2 3" xfId="4012" xr:uid="{B2996261-8478-4842-A23E-554CEE80686F}"/>
    <cellStyle name="Calculation 2 5 2 4" xfId="9295" xr:uid="{35BC59FE-23A0-4B9D-BAF2-68D6AC945D07}"/>
    <cellStyle name="Calculation 2 5 2 5" xfId="12217" xr:uid="{B8488034-914F-4A60-8B64-BDCCAB271267}"/>
    <cellStyle name="Calculation 2 5 3" xfId="1774" xr:uid="{08B94C0A-762C-49AE-BF67-60F3021638BE}"/>
    <cellStyle name="Calculation 2 5 3 2" xfId="3330" xr:uid="{9C251727-3641-47AF-9B1F-920B94F67532}"/>
    <cellStyle name="Calculation 2 5 3 2 2" xfId="8024" xr:uid="{11197F35-35EF-41F7-AFFF-5F14470D26A8}"/>
    <cellStyle name="Calculation 2 5 3 2 3" xfId="11080" xr:uid="{AFCB8B23-0B50-4E90-BF67-8D2C169E5174}"/>
    <cellStyle name="Calculation 2 5 3 2 4" xfId="13962" xr:uid="{1F0B0992-1E9A-43E9-A4D8-78DC2C02DB6C}"/>
    <cellStyle name="Calculation 2 5 3 3" xfId="4016" xr:uid="{E0A92D13-4C17-4AE1-8F9D-033FB5A87C78}"/>
    <cellStyle name="Calculation 2 5 3 4" xfId="9633" xr:uid="{51C4636D-C04D-46C7-B98B-856E7F2AB373}"/>
    <cellStyle name="Calculation 2 5 3 5" xfId="12555" xr:uid="{7D29286E-883F-4BE5-A09B-52154ABB2E3F}"/>
    <cellStyle name="Calculation 2 5 4" xfId="2087" xr:uid="{BE01867C-200A-455E-96D9-8A68E2028E82}"/>
    <cellStyle name="Calculation 2 5 4 2" xfId="5276" xr:uid="{156F268A-799A-44E9-BD54-120A29BEECD3}"/>
    <cellStyle name="Calculation 2 5 4 3" xfId="9946" xr:uid="{74BCBB43-F51F-4CB9-9D59-BB34B2828450}"/>
    <cellStyle name="Calculation 2 5 4 4" xfId="12868" xr:uid="{CC39D71F-1980-4A56-B322-928E767BA658}"/>
    <cellStyle name="Calculation 2 5 5" xfId="6307" xr:uid="{30E4FCF0-EA70-4B95-A919-DB4D2A99B36E}"/>
    <cellStyle name="Calculation 2 5 6" xfId="5030" xr:uid="{47B45301-117D-45FE-B70D-648F8FAF6412}"/>
    <cellStyle name="Calculation 2 5 7" xfId="10238" xr:uid="{B466C6E9-2457-4BF0-BE70-4640DD659ACD}"/>
    <cellStyle name="Calculation 2 6" xfId="1007" xr:uid="{21009666-1081-4804-BAE8-5FD1F696A1AF}"/>
    <cellStyle name="Calculation 2 6 2" xfId="2579" xr:uid="{B51A04A7-80E0-4B8C-BEB4-EF8BC37758AD}"/>
    <cellStyle name="Calculation 2 6 2 2" xfId="5631" xr:uid="{80487660-6283-4AC5-A923-5C1DF8CAD582}"/>
    <cellStyle name="Calculation 2 6 2 3" xfId="10329" xr:uid="{A792638A-DBDC-4604-9C53-FF822AF0CDE7}"/>
    <cellStyle name="Calculation 2 6 2 4" xfId="13211" xr:uid="{FBB297B6-00D3-429A-AEDF-46619EAF3961}"/>
    <cellStyle name="Calculation 2 6 3" xfId="3648" xr:uid="{48B1B233-0E4C-4C6B-808F-DBA207A886E5}"/>
    <cellStyle name="Calculation 2 6 4" xfId="8866" xr:uid="{C8E1E863-7367-420D-A853-851A3F0BAEC1}"/>
    <cellStyle name="Calculation 2 6 5" xfId="11788" xr:uid="{6790B345-9F3E-46CA-AA1E-2810813BD1C7}"/>
    <cellStyle name="Calculation 2 7" xfId="1812" xr:uid="{018599E4-6253-4160-9C3A-B774A5FD9A6F}"/>
    <cellStyle name="Calculation 2 7 2" xfId="3363" xr:uid="{E372FA90-E242-4066-9976-CEEE0B35D8AE}"/>
    <cellStyle name="Calculation 2 7 2 2" xfId="8057" xr:uid="{943A63B5-CF9B-4075-953A-229F9F6E42E0}"/>
    <cellStyle name="Calculation 2 7 2 3" xfId="11113" xr:uid="{F9ABF08B-FB4A-42F1-8CF8-9AE728C0BA3C}"/>
    <cellStyle name="Calculation 2 7 2 4" xfId="13995" xr:uid="{9E7F5DF3-07E9-40EB-A3BA-216B1811E4B3}"/>
    <cellStyle name="Calculation 2 7 3" xfId="6271" xr:uid="{0DBA26D3-8730-427F-B0C7-8A085EEACDF8}"/>
    <cellStyle name="Calculation 2 7 4" xfId="9671" xr:uid="{C21B7AC8-57EC-4E02-86F8-15B47352921F}"/>
    <cellStyle name="Calculation 2 7 5" xfId="12593" xr:uid="{88AECC87-8EBF-45AF-A6ED-83B1C48175D1}"/>
    <cellStyle name="Calculation 2 8" xfId="983" xr:uid="{E5C34DF3-52B4-4073-B28C-00882C8CACA1}"/>
    <cellStyle name="Calculation 2 8 2" xfId="4157" xr:uid="{4C377E93-5CD5-44B3-A420-7F3BB9A01F59}"/>
    <cellStyle name="Calculation 2 8 3" xfId="8842" xr:uid="{91A3B8DB-FBEE-4A3E-BDEA-7C4B4A28C819}"/>
    <cellStyle name="Calculation 2 8 4" xfId="11764" xr:uid="{F98B3ACB-0558-4026-8A35-E6724C9656D9}"/>
    <cellStyle name="Calculation 2 9" xfId="4392" xr:uid="{D1D23086-43F3-4EC1-A372-3C5C6FBFD34B}"/>
    <cellStyle name="Calculation 3" xfId="260" xr:uid="{198F9A6D-3549-4670-BB65-26FF7BA8D30D}"/>
    <cellStyle name="Calculation 3 10" xfId="4064" xr:uid="{87552E94-6827-414B-A456-063B49BF7EAA}"/>
    <cellStyle name="Calculation 3 11" xfId="8260" xr:uid="{27CE2ABC-243D-4FE7-A1E2-CBC838B6AE6B}"/>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2 2 2" xfId="7808" xr:uid="{E5A664EC-4B82-40B8-9D63-03A5397BA220}"/>
    <cellStyle name="Calculation 3 2 2 2 2 3" xfId="10864" xr:uid="{156F5BDC-AAE5-4890-8CD8-7D9D79EF79FA}"/>
    <cellStyle name="Calculation 3 2 2 2 2 4" xfId="13746" xr:uid="{8F2539B3-75F6-40A1-8276-1A705281E2A3}"/>
    <cellStyle name="Calculation 3 2 2 2 3" xfId="3872" xr:uid="{730BE870-89B3-4865-93BE-DD3D301A1387}"/>
    <cellStyle name="Calculation 3 2 2 2 4" xfId="9408" xr:uid="{7A530CCD-553F-4E84-B245-BBAEF8625AA4}"/>
    <cellStyle name="Calculation 3 2 2 2 5" xfId="12330" xr:uid="{5BC773C3-3F6A-4C14-8EC6-F2E6DA2A91AE}"/>
    <cellStyle name="Calculation 3 2 2 3" xfId="1700" xr:uid="{88B1AA72-BEDD-4258-ACE0-8EDF2960214F}"/>
    <cellStyle name="Calculation 3 2 2 3 2" xfId="3261" xr:uid="{7A282163-A161-44C0-BFEE-7588AEB80D5B}"/>
    <cellStyle name="Calculation 3 2 2 3 2 2" xfId="7955" xr:uid="{54D43000-4CE1-4C16-BC2D-363CCB4B40A1}"/>
    <cellStyle name="Calculation 3 2 2 3 2 3" xfId="11011" xr:uid="{25DEFF28-2707-4568-85BD-6B6C172136FF}"/>
    <cellStyle name="Calculation 3 2 2 3 2 4" xfId="13893" xr:uid="{4F3E5D1E-45B5-4CEA-A8B7-5B3C5683DE29}"/>
    <cellStyle name="Calculation 3 2 2 3 3" xfId="6418" xr:uid="{4F4C3F49-19F5-4537-861A-9C8487D7A880}"/>
    <cellStyle name="Calculation 3 2 2 3 4" xfId="9559" xr:uid="{5FBA50EB-490E-4E27-B996-9CB4E9656DE5}"/>
    <cellStyle name="Calculation 3 2 2 3 5" xfId="12481" xr:uid="{CF741C77-7A61-4677-B0BB-E2087B4B9CC7}"/>
    <cellStyle name="Calculation 3 2 2 4" xfId="2199" xr:uid="{42C478B6-54B6-4FFD-9688-CB5F18EFCC57}"/>
    <cellStyle name="Calculation 3 2 2 4 2" xfId="5635" xr:uid="{80312659-B05C-4954-9508-DEF6C3AA974F}"/>
    <cellStyle name="Calculation 3 2 2 4 3" xfId="10058" xr:uid="{FC54F904-2296-43A0-94E6-8B881C47E09B}"/>
    <cellStyle name="Calculation 3 2 2 4 4" xfId="12980" xr:uid="{537A2D7D-067C-4F21-9DC7-F9D83CCAD33D}"/>
    <cellStyle name="Calculation 3 2 2 5" xfId="4563" xr:uid="{9D64EFA5-198B-4ED5-BBFF-53BEF5CAF478}"/>
    <cellStyle name="Calculation 3 2 2 6" xfId="6671" xr:uid="{A32F6065-E4BE-4A1B-BD82-B7A0AA8CE7D5}"/>
    <cellStyle name="Calculation 3 2 2 7" xfId="5031" xr:uid="{B9EC623A-5CF6-4D73-90D7-AC4DB20A031A}"/>
    <cellStyle name="Calculation 3 2 3" xfId="1341" xr:uid="{128AE0AB-0D2C-4E9E-8EF1-0E20FE2D8310}"/>
    <cellStyle name="Calculation 3 2 3 2" xfId="2906" xr:uid="{0A18EDAC-AFD4-48A6-9860-DBBA207131C7}"/>
    <cellStyle name="Calculation 3 2 3 2 2" xfId="7600" xr:uid="{FD749AC3-B99F-448A-B58E-58AADCD3851F}"/>
    <cellStyle name="Calculation 3 2 3 2 3" xfId="10656" xr:uid="{4029E45D-A0AA-408E-82BE-7ABF3094408A}"/>
    <cellStyle name="Calculation 3 2 3 2 4" xfId="13538" xr:uid="{7624C2AE-5E93-4DCF-B653-29EE7042A488}"/>
    <cellStyle name="Calculation 3 2 3 3" xfId="4116" xr:uid="{DA9DC1D9-0DFA-47AD-A4A0-142A40768DBD}"/>
    <cellStyle name="Calculation 3 2 3 4" xfId="9200" xr:uid="{E70DA214-EE4F-4275-8533-B7C303B9B0AF}"/>
    <cellStyle name="Calculation 3 2 3 5" xfId="12122" xr:uid="{40C0EABC-018D-4230-9CC4-6D1DC68793DF}"/>
    <cellStyle name="Calculation 3 2 4" xfId="1757" xr:uid="{7412E2CC-8F32-4E42-8CC0-AC8456F923FA}"/>
    <cellStyle name="Calculation 3 2 4 2" xfId="3315" xr:uid="{8A0AACA0-17D9-41C5-B19D-796EE6B1DC49}"/>
    <cellStyle name="Calculation 3 2 4 2 2" xfId="8009" xr:uid="{CC732FF6-84DE-46CA-B936-BDEFC54EC7F5}"/>
    <cellStyle name="Calculation 3 2 4 2 3" xfId="11065" xr:uid="{98A701D2-3EF0-4DA7-ABCD-D9D47322D9D9}"/>
    <cellStyle name="Calculation 3 2 4 2 4" xfId="13947" xr:uid="{355E7623-E598-4920-9F4C-2518C8901988}"/>
    <cellStyle name="Calculation 3 2 4 3" xfId="6063" xr:uid="{3E7B25F5-A6F6-4D2C-9C37-C3B8C9708072}"/>
    <cellStyle name="Calculation 3 2 4 4" xfId="9616" xr:uid="{BFA5624C-D764-4C7C-BCAE-93419C47A22C}"/>
    <cellStyle name="Calculation 3 2 4 5" xfId="12538" xr:uid="{52A8B60A-A741-4688-8005-CDBF02A4339A}"/>
    <cellStyle name="Calculation 3 2 5" xfId="1993" xr:uid="{7C4A14F3-8FFB-4335-A276-73A76700925F}"/>
    <cellStyle name="Calculation 3 2 5 2" xfId="4112" xr:uid="{6CB0AFE8-155C-49C2-9F4A-1F6296A4AC63}"/>
    <cellStyle name="Calculation 3 2 5 3" xfId="9852" xr:uid="{B00C9586-05EE-4953-A4D4-807D9D5A7028}"/>
    <cellStyle name="Calculation 3 2 5 4" xfId="12774" xr:uid="{F625A8EA-F40C-48F9-93B8-1D70ACE1D8EB}"/>
    <cellStyle name="Calculation 3 2 6" xfId="5615" xr:uid="{C2A87AA8-595D-4024-AC88-54B4ADDB3789}"/>
    <cellStyle name="Calculation 3 2 7" xfId="8173" xr:uid="{2D814133-AE15-404C-8F94-2B9CAE301B33}"/>
    <cellStyle name="Calculation 3 2 8" xfId="11228" xr:uid="{340DCB10-C16B-451D-8638-B5242249A206}"/>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2 2 2" xfId="7794" xr:uid="{8BF01DCF-AE6A-4C92-9114-FC439D8326C4}"/>
    <cellStyle name="Calculation 3 3 2 2 2 3" xfId="10850" xr:uid="{C2D798AF-0909-4270-B298-D66D310D4EA4}"/>
    <cellStyle name="Calculation 3 3 2 2 2 4" xfId="13732" xr:uid="{E66EB2D2-E5FB-4550-8726-63CEAD495DEE}"/>
    <cellStyle name="Calculation 3 3 2 2 3" xfId="4170" xr:uid="{B2E42E17-6FEA-49FE-A1FA-60CF07C22FDF}"/>
    <cellStyle name="Calculation 3 3 2 2 4" xfId="9394" xr:uid="{FCB242B6-6F27-4A2B-9A22-C1EEF9B62168}"/>
    <cellStyle name="Calculation 3 3 2 2 5" xfId="12316" xr:uid="{42053DE1-75D7-40EA-BCF7-50F353F4DB44}"/>
    <cellStyle name="Calculation 3 3 2 3" xfId="1005" xr:uid="{34E23764-5BA7-4549-A1E8-5BC94EB7C401}"/>
    <cellStyle name="Calculation 3 3 2 3 2" xfId="2577" xr:uid="{07F31C32-F7C0-4C68-9695-85FE5A066D31}"/>
    <cellStyle name="Calculation 3 3 2 3 2 2" xfId="6327" xr:uid="{A5FD88B4-DEC5-42A6-AB63-F7E0F79B61AC}"/>
    <cellStyle name="Calculation 3 3 2 3 2 3" xfId="10327" xr:uid="{79EE88EB-E99A-4777-9070-FF7B67A00E24}"/>
    <cellStyle name="Calculation 3 3 2 3 2 4" xfId="13209" xr:uid="{B84559CF-9674-431B-A54D-885603CC273D}"/>
    <cellStyle name="Calculation 3 3 2 3 3" xfId="3868" xr:uid="{FDC7CBB4-CDD0-4111-8998-C7C89091EC42}"/>
    <cellStyle name="Calculation 3 3 2 3 4" xfId="8864" xr:uid="{FC59A547-9745-4258-AA17-EFEFC64976D9}"/>
    <cellStyle name="Calculation 3 3 2 3 5" xfId="11786" xr:uid="{6865FB8B-5ED5-4EFF-888B-6769277514C6}"/>
    <cellStyle name="Calculation 3 3 2 4" xfId="2185" xr:uid="{4C3DC07B-D8C1-424C-987C-93DA7D2BE5F6}"/>
    <cellStyle name="Calculation 3 3 2 4 2" xfId="6378" xr:uid="{90E16D4F-91BC-422C-845E-F9957E2B4CBC}"/>
    <cellStyle name="Calculation 3 3 2 4 3" xfId="10044" xr:uid="{AB6DC51A-4BED-4120-BA34-231B3425E89A}"/>
    <cellStyle name="Calculation 3 3 2 4 4" xfId="12966" xr:uid="{0F2431EB-1227-4D79-AFBE-3E1E8A28A864}"/>
    <cellStyle name="Calculation 3 3 2 5" xfId="6252" xr:uid="{4B1C7A71-20AF-42DD-B29F-5A1BBC6C2C0A}"/>
    <cellStyle name="Calculation 3 3 2 6" xfId="3678" xr:uid="{9CC38D79-2CB5-4148-B8EC-49C8CAA022ED}"/>
    <cellStyle name="Calculation 3 3 2 7" xfId="4207" xr:uid="{B0E0913D-AFCB-4FD4-BCE1-6C661789FCC0}"/>
    <cellStyle name="Calculation 3 3 3" xfId="1327" xr:uid="{7ECB5B6D-AF86-4AC4-B958-2306BC699673}"/>
    <cellStyle name="Calculation 3 3 3 2" xfId="2892" xr:uid="{0FF0381F-5365-4363-9195-1A6F45B0C823}"/>
    <cellStyle name="Calculation 3 3 3 2 2" xfId="7586" xr:uid="{83202742-F83D-4640-9B04-205A2211EF4A}"/>
    <cellStyle name="Calculation 3 3 3 2 3" xfId="10642" xr:uid="{13F76570-0AD9-4CC6-9C86-613A6F68F6A3}"/>
    <cellStyle name="Calculation 3 3 3 2 4" xfId="13524" xr:uid="{4A7BA65E-F49F-40CA-A2D3-AB050107D581}"/>
    <cellStyle name="Calculation 3 3 3 3" xfId="4987" xr:uid="{6B428113-1C00-4392-8DB7-FE8934141895}"/>
    <cellStyle name="Calculation 3 3 3 4" xfId="9186" xr:uid="{1EBEE029-18AF-42D7-8A8B-89B454CC80BE}"/>
    <cellStyle name="Calculation 3 3 3 5" xfId="12108" xr:uid="{E41F9E2A-B6D7-4B41-97D5-BB985AA536D1}"/>
    <cellStyle name="Calculation 3 3 4" xfId="1794" xr:uid="{9613C1CC-7A46-4D2C-92B4-BAB389A23FB1}"/>
    <cellStyle name="Calculation 3 3 4 2" xfId="3347" xr:uid="{15F2EF0C-CA65-4EA6-B6B4-A47B8F3A68EB}"/>
    <cellStyle name="Calculation 3 3 4 2 2" xfId="8041" xr:uid="{417377A1-C3FB-4F32-8608-31A891BB45B6}"/>
    <cellStyle name="Calculation 3 3 4 2 3" xfId="11097" xr:uid="{4264041C-70B9-4912-9FD9-C6272A90861E}"/>
    <cellStyle name="Calculation 3 3 4 2 4" xfId="13979" xr:uid="{153BB568-72CD-4E83-83D7-FDA3453332BF}"/>
    <cellStyle name="Calculation 3 3 4 3" xfId="6404" xr:uid="{47096974-406C-4E62-993C-88D3A71FDD45}"/>
    <cellStyle name="Calculation 3 3 4 4" xfId="9653" xr:uid="{1151D8A7-755E-4AA1-B857-BB49915632E7}"/>
    <cellStyle name="Calculation 3 3 4 5" xfId="12575" xr:uid="{8CD58B72-7D0E-469F-8B10-5C30ED7E7F27}"/>
    <cellStyle name="Calculation 3 3 5" xfId="1979" xr:uid="{CC4C01C0-90DC-448E-9FAD-540D18ABA8B9}"/>
    <cellStyle name="Calculation 3 3 5 2" xfId="4989" xr:uid="{3896A12A-8095-4C21-A396-E7DE664E79DA}"/>
    <cellStyle name="Calculation 3 3 5 3" xfId="9838" xr:uid="{3D1E8A72-11DE-4BF4-A6CA-77CB44AB436B}"/>
    <cellStyle name="Calculation 3 3 5 4" xfId="12760" xr:uid="{C6DF97AA-B8B9-4767-990D-0FBB519D9587}"/>
    <cellStyle name="Calculation 3 3 6" xfId="6285" xr:uid="{893C9A9C-F832-46F0-B984-2845B0DB1F27}"/>
    <cellStyle name="Calculation 3 3 7" xfId="4793" xr:uid="{308F93C9-865B-4BC4-873B-AE69F0528FEE}"/>
    <cellStyle name="Calculation 3 3 8" xfId="8558" xr:uid="{FC864F5C-8CA7-43FA-B897-901F7A678B0D}"/>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2 2 2" xfId="7878" xr:uid="{3DBDF4B7-E32D-4C38-AB3F-A645965535D9}"/>
    <cellStyle name="Calculation 3 4 2 2 2 3" xfId="10934" xr:uid="{54FF46E8-90E4-4C99-8B2A-7473D70D67B5}"/>
    <cellStyle name="Calculation 3 4 2 2 2 4" xfId="13816" xr:uid="{AF06CD00-BA66-4450-AA6D-48292AE99A83}"/>
    <cellStyle name="Calculation 3 4 2 2 3" xfId="6465" xr:uid="{818B69C1-1C41-4144-818D-FF20F9054C32}"/>
    <cellStyle name="Calculation 3 4 2 2 4" xfId="9478" xr:uid="{3091DD42-86B2-4301-A01C-E1FB8A34CD47}"/>
    <cellStyle name="Calculation 3 4 2 2 5" xfId="12400" xr:uid="{B941BB44-ABE8-41EB-921F-57E95E098B3A}"/>
    <cellStyle name="Calculation 3 4 2 3" xfId="1891" xr:uid="{5054CE20-7F55-439B-85B5-DBCEC356D99C}"/>
    <cellStyle name="Calculation 3 4 2 3 2" xfId="3434" xr:uid="{9ADCF11B-145F-4435-B2A0-98046648E930}"/>
    <cellStyle name="Calculation 3 4 2 3 2 2" xfId="8128" xr:uid="{E8C722CB-E52C-4B16-95B6-1896C96116D2}"/>
    <cellStyle name="Calculation 3 4 2 3 2 3" xfId="11184" xr:uid="{2DC3E719-04D6-4834-9670-225076A7B015}"/>
    <cellStyle name="Calculation 3 4 2 3 2 4" xfId="14066" xr:uid="{090BBEF5-4E75-44C3-8118-0192454C8821}"/>
    <cellStyle name="Calculation 3 4 2 3 3" xfId="3630" xr:uid="{FABD244C-CD4A-41F6-A536-13D7FC2603C1}"/>
    <cellStyle name="Calculation 3 4 2 3 4" xfId="9750" xr:uid="{C095AD0E-5EC2-4842-8CD9-546F86E80E0E}"/>
    <cellStyle name="Calculation 3 4 2 3 5" xfId="12672" xr:uid="{EB2467A5-74D7-4C4A-8CC9-1EC75D11808C}"/>
    <cellStyle name="Calculation 3 4 2 4" xfId="2269" xr:uid="{10D7899A-06F5-411F-BA78-3E7CB45B02A8}"/>
    <cellStyle name="Calculation 3 4 2 4 2" xfId="5004" xr:uid="{BD8A5E1B-030F-4550-8EB8-200D09DDC1F7}"/>
    <cellStyle name="Calculation 3 4 2 4 3" xfId="10128" xr:uid="{965D65F3-B651-459C-BB1E-4EFBC1A411F3}"/>
    <cellStyle name="Calculation 3 4 2 4 4" xfId="13050" xr:uid="{87F74FB4-A062-4321-99B9-7C4E6B8B9FDB}"/>
    <cellStyle name="Calculation 3 4 2 5" xfId="5517" xr:uid="{49B11330-024E-4F84-AA7B-A3C3F49B5D5A}"/>
    <cellStyle name="Calculation 3 4 2 6" xfId="8765" xr:uid="{1093426F-7EA9-422D-AEAE-D47E838B8890}"/>
    <cellStyle name="Calculation 3 4 2 7" xfId="11688" xr:uid="{08A54EA8-072B-4295-B949-5F114E9EBF51}"/>
    <cellStyle name="Calculation 3 4 3" xfId="1411" xr:uid="{F4A4AEFA-5827-4018-A386-9D870C89F6D8}"/>
    <cellStyle name="Calculation 3 4 3 2" xfId="2976" xr:uid="{7481538F-6B79-4045-88E3-ED6122A59961}"/>
    <cellStyle name="Calculation 3 4 3 2 2" xfId="7670" xr:uid="{7ED13338-2623-434D-83B8-428E69E5A962}"/>
    <cellStyle name="Calculation 3 4 3 2 3" xfId="10726" xr:uid="{1D22D284-E04F-4D2D-B251-864B239E451E}"/>
    <cellStyle name="Calculation 3 4 3 2 4" xfId="13608" xr:uid="{92CC4545-75F8-456F-98C0-2B692A4136AE}"/>
    <cellStyle name="Calculation 3 4 3 3" xfId="4024" xr:uid="{D03E7D64-E1FA-407F-B47B-CFD3635AD3BD}"/>
    <cellStyle name="Calculation 3 4 3 4" xfId="9270" xr:uid="{EEA68D5A-1163-445A-9254-5044BEFA4EE1}"/>
    <cellStyle name="Calculation 3 4 3 5" xfId="12192" xr:uid="{95A4F297-8F12-40BA-ADA8-B92AA4D646C1}"/>
    <cellStyle name="Calculation 3 4 4" xfId="1763" xr:uid="{37E85BEB-1CA0-4798-9392-2AABDBCA61BF}"/>
    <cellStyle name="Calculation 3 4 4 2" xfId="3321" xr:uid="{94992426-27EB-46F8-A3B4-52A58ED5BEC8}"/>
    <cellStyle name="Calculation 3 4 4 2 2" xfId="8015" xr:uid="{36AF796E-B421-4016-BE66-F877FCA088DD}"/>
    <cellStyle name="Calculation 3 4 4 2 3" xfId="11071" xr:uid="{5CBE42FB-872F-4FD7-AEFE-153E38DB83DE}"/>
    <cellStyle name="Calculation 3 4 4 2 4" xfId="13953" xr:uid="{56C511F6-7EF2-42D7-8A33-C0AA2D7D529A}"/>
    <cellStyle name="Calculation 3 4 4 3" xfId="5349" xr:uid="{B818D4F7-9E22-430F-9B53-E89B5E295590}"/>
    <cellStyle name="Calculation 3 4 4 4" xfId="9622" xr:uid="{11193577-1EBC-4490-87D9-9A376D38CCAD}"/>
    <cellStyle name="Calculation 3 4 4 5" xfId="12544" xr:uid="{6E6E7FBF-28D9-49F5-89A5-D1711A3429E7}"/>
    <cellStyle name="Calculation 3 4 5" xfId="2063" xr:uid="{E283673F-7436-497D-A7B7-8A6A37D6D99A}"/>
    <cellStyle name="Calculation 3 4 5 2" xfId="5176" xr:uid="{AB21FBE1-1222-4C2C-9342-E724587F6877}"/>
    <cellStyle name="Calculation 3 4 5 3" xfId="9922" xr:uid="{BBC96E83-68D5-4911-BECF-D1ABA18EB05C}"/>
    <cellStyle name="Calculation 3 4 5 4" xfId="12844" xr:uid="{BF383769-5B90-4E1A-99A8-53E5BFF75766}"/>
    <cellStyle name="Calculation 3 4 6" xfId="4939" xr:uid="{F434E6AB-10CC-403D-BB47-7D49BCF4EA7F}"/>
    <cellStyle name="Calculation 3 4 7" xfId="5627" xr:uid="{79DDE416-70A5-4C60-8C70-5110E9DBD588}"/>
    <cellStyle name="Calculation 3 4 8" xfId="5298" xr:uid="{99BC207A-34BA-4178-BAFE-3322C34B5F1D}"/>
    <cellStyle name="Calculation 3 5" xfId="724" xr:uid="{09E3F567-4234-4670-B812-492EA4089C92}"/>
    <cellStyle name="Calculation 3 5 2" xfId="1444" xr:uid="{0DA43C9E-114D-47ED-B0C1-73A7C4520835}"/>
    <cellStyle name="Calculation 3 5 2 2" xfId="3009" xr:uid="{4256E471-C8D5-432E-BBB2-E392D1759C63}"/>
    <cellStyle name="Calculation 3 5 2 2 2" xfId="7703" xr:uid="{565613DC-F291-4E30-A7B4-C8E32B3FE6C6}"/>
    <cellStyle name="Calculation 3 5 2 2 3" xfId="10759" xr:uid="{3A4A8E95-43B4-479C-9E08-3D540DBC7ADE}"/>
    <cellStyle name="Calculation 3 5 2 2 4" xfId="13641" xr:uid="{03BB1D58-BFDB-4D5E-83B5-38C8B7EC7872}"/>
    <cellStyle name="Calculation 3 5 2 3" xfId="4557" xr:uid="{88BCC7DA-F9D6-4AA9-A319-2C09A935A5D0}"/>
    <cellStyle name="Calculation 3 5 2 4" xfId="9303" xr:uid="{F15432A5-C43F-4EB5-A0F7-C3508E7780C2}"/>
    <cellStyle name="Calculation 3 5 2 5" xfId="12225" xr:uid="{7FA124E0-D1D9-45A9-B672-5C844D34A5CA}"/>
    <cellStyle name="Calculation 3 5 3" xfId="1676" xr:uid="{843800EC-4B2D-4BBD-8EE6-3573F8B93D7D}"/>
    <cellStyle name="Calculation 3 5 3 2" xfId="3239" xr:uid="{5BD51DAA-3E34-49EE-8D95-49D6B6E47A37}"/>
    <cellStyle name="Calculation 3 5 3 2 2" xfId="7933" xr:uid="{74A5C2F5-EF0D-438C-B251-D787AED6FA85}"/>
    <cellStyle name="Calculation 3 5 3 2 3" xfId="10989" xr:uid="{14A209A0-22A3-4E75-82DF-32A1A93CD5A1}"/>
    <cellStyle name="Calculation 3 5 3 2 4" xfId="13871" xr:uid="{07635B04-A1D1-4DFD-9104-189D1E8A973D}"/>
    <cellStyle name="Calculation 3 5 3 3" xfId="6586" xr:uid="{BD1194F9-EE1C-40A0-B458-8763A1B39070}"/>
    <cellStyle name="Calculation 3 5 3 4" xfId="9535" xr:uid="{0EF5E64D-F0A0-4D4F-89DE-26FCE382F35E}"/>
    <cellStyle name="Calculation 3 5 3 5" xfId="12457" xr:uid="{9942107C-6954-4D5A-B908-9AE289AD7672}"/>
    <cellStyle name="Calculation 3 5 4" xfId="2095" xr:uid="{28FC7BBD-29C5-48D3-80FC-57732E0C1BC5}"/>
    <cellStyle name="Calculation 3 5 4 2" xfId="4316" xr:uid="{E32DC8F7-49EB-4E98-8C75-E6A70A05F46E}"/>
    <cellStyle name="Calculation 3 5 4 3" xfId="9954" xr:uid="{7A1BAFAA-E42A-4D6B-B622-CEBCD8648F4A}"/>
    <cellStyle name="Calculation 3 5 4 4" xfId="12876" xr:uid="{C9341D56-2F3A-4CA8-947A-2DFE389395C7}"/>
    <cellStyle name="Calculation 3 5 5" xfId="4082" xr:uid="{1704D63E-6CE8-45E6-99D7-0BF6CEC3874F}"/>
    <cellStyle name="Calculation 3 5 6" xfId="5930" xr:uid="{AB1AD66E-F022-4889-BFBF-DC24C1AB9103}"/>
    <cellStyle name="Calculation 3 5 7" xfId="3936" xr:uid="{A8E2F683-C9BC-47A6-AA9D-DD58F2941098}"/>
    <cellStyle name="Calculation 3 6" xfId="1070" xr:uid="{752618A9-7C8D-4191-BAD5-686CE8D94B68}"/>
    <cellStyle name="Calculation 3 6 2" xfId="2640" xr:uid="{4415D1E6-A1D8-4F5D-B709-AB1206E38074}"/>
    <cellStyle name="Calculation 3 6 2 2" xfId="3611" xr:uid="{901B5B0B-F441-4DEF-BA50-74E181183732}"/>
    <cellStyle name="Calculation 3 6 2 3" xfId="10390" xr:uid="{CE9BCA1B-3369-45B4-AA48-5F0A47F48A19}"/>
    <cellStyle name="Calculation 3 6 2 4" xfId="13272" xr:uid="{88B16522-B7DC-4CCB-9532-2627B398F2F3}"/>
    <cellStyle name="Calculation 3 6 3" xfId="6421" xr:uid="{733FEE79-A0CB-4549-862C-ABE881B4345D}"/>
    <cellStyle name="Calculation 3 6 4" xfId="8929" xr:uid="{2B54B81D-0111-451A-8C98-5119C7444263}"/>
    <cellStyle name="Calculation 3 6 5" xfId="11851" xr:uid="{AF723B05-0501-46EF-8DC2-DE0AB45E7BE4}"/>
    <cellStyle name="Calculation 3 7" xfId="1867" xr:uid="{EA9EA80A-E78A-465D-A183-44FFAEC44480}"/>
    <cellStyle name="Calculation 3 7 2" xfId="3412" xr:uid="{7003E293-7B29-4E38-8CDB-2A56FA19C8BE}"/>
    <cellStyle name="Calculation 3 7 2 2" xfId="8106" xr:uid="{5846EC27-AF8E-41D6-A05E-E185E5E0E354}"/>
    <cellStyle name="Calculation 3 7 2 3" xfId="11162" xr:uid="{285EDB9C-2B04-4928-9C4B-FEEEE35B5873}"/>
    <cellStyle name="Calculation 3 7 2 4" xfId="14044" xr:uid="{938A10A5-8F8E-4E09-9C8A-0FC3118F9689}"/>
    <cellStyle name="Calculation 3 7 3" xfId="5566" xr:uid="{541ACAE8-9F81-413D-B068-61F0C4010C24}"/>
    <cellStyle name="Calculation 3 7 4" xfId="9726" xr:uid="{635F364A-C25E-4373-B022-83F4B9EF13E7}"/>
    <cellStyle name="Calculation 3 7 5" xfId="12648" xr:uid="{EC93E5AF-07BF-40BE-940F-68C9E5AE4F19}"/>
    <cellStyle name="Calculation 3 8" xfId="84" xr:uid="{02A7F69B-23A5-495C-BD3F-0658CFD6EB1E}"/>
    <cellStyle name="Calculation 3 8 2" xfId="4620" xr:uid="{BAB38B97-02EC-4EB5-946C-CC422B315784}"/>
    <cellStyle name="Calculation 3 8 3" xfId="8299" xr:uid="{0EB9522E-553F-4220-960B-EBA62E934536}"/>
    <cellStyle name="Calculation 3 8 4" xfId="11289" xr:uid="{7F6775F6-B8E8-434C-A885-1B360BC8B0D4}"/>
    <cellStyle name="Calculation 3 9" xfId="5662" xr:uid="{120DD172-B0C8-444E-8CD0-0CA6994E15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7196" xr:uid="{DC7E696E-6C81-41D7-BAB8-5282F6501253}"/>
    <cellStyle name="Comma 6 2 2 2" xfId="15450" xr:uid="{3B4BABA2-0E40-4F0D-8B9A-38E11F2E888B}"/>
    <cellStyle name="Comma 6 2 3" xfId="5722" xr:uid="{A2595FF0-5488-4B1A-BC6F-7F4B8895D967}"/>
    <cellStyle name="Comma 6 2 4" xfId="14802" xr:uid="{3B11653A-8A71-449F-9C3E-0D56E7FA3084}"/>
    <cellStyle name="Comma 6 3" xfId="6872" xr:uid="{E71F8190-9E49-475B-99ED-6652DA2B57AF}"/>
    <cellStyle name="Comma 6 3 2" xfId="15126" xr:uid="{B6971CFB-E801-472D-BCB2-5856DDCA819E}"/>
    <cellStyle name="Comma 6 4" xfId="3484" xr:uid="{F99A19FC-DA3D-47A3-AAE5-EBE2768A958D}"/>
    <cellStyle name="Comma 6 5" xfId="14478" xr:uid="{A1B0322A-6030-4F15-B468-79C24259063C}"/>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10" xfId="8262" xr:uid="{854154AC-5DAE-45F5-8A77-1E6B0A4524DF}"/>
    <cellStyle name="CustomCellsOrange 2 2 11" xfId="11281" xr:uid="{FD0F1D56-9107-45DB-A35D-395AE052FC66}"/>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2 2 2" xfId="7896" xr:uid="{321C6794-9852-4344-AADB-5D140D64C132}"/>
    <cellStyle name="CustomCellsOrange 2 2 2 2 2 2 2 3" xfId="10952" xr:uid="{DA68246D-816C-4569-80C0-1B72D448ED7E}"/>
    <cellStyle name="CustomCellsOrange 2 2 2 2 2 2 2 4" xfId="13834" xr:uid="{08BAF479-8A30-4FA2-955E-E480E1B7AC52}"/>
    <cellStyle name="CustomCellsOrange 2 2 2 2 2 2 3" xfId="4674" xr:uid="{AAE007DF-66AA-4BF6-9044-DF6ACF232AD0}"/>
    <cellStyle name="CustomCellsOrange 2 2 2 2 2 2 4" xfId="9496" xr:uid="{58DBF3C8-9897-4E3E-B9F3-EA329A4508CE}"/>
    <cellStyle name="CustomCellsOrange 2 2 2 2 2 2 5" xfId="12418" xr:uid="{FC996C2C-7A18-4337-838C-44405915531D}"/>
    <cellStyle name="CustomCellsOrange 2 2 2 2 2 3" xfId="1909" xr:uid="{FD4B4416-B8BD-4F23-9A6E-FA7EACC8B1A8}"/>
    <cellStyle name="CustomCellsOrange 2 2 2 2 2 3 2" xfId="3452" xr:uid="{DC5B2B7A-6F3D-4988-8395-BCF44EB1CCFB}"/>
    <cellStyle name="CustomCellsOrange 2 2 2 2 2 3 2 2" xfId="8146" xr:uid="{16A58AA2-1AA7-4BF4-AE0F-5BA3B2F33B5E}"/>
    <cellStyle name="CustomCellsOrange 2 2 2 2 2 3 2 3" xfId="11202" xr:uid="{46FBA893-0497-4147-BA7A-BDE5A9E5BD82}"/>
    <cellStyle name="CustomCellsOrange 2 2 2 2 2 3 2 4" xfId="14084" xr:uid="{44A9B125-D645-4C15-8F2E-6CCAE8217B33}"/>
    <cellStyle name="CustomCellsOrange 2 2 2 2 2 3 3" xfId="6588" xr:uid="{837756B4-4C92-41BD-A8E2-C25DC380F653}"/>
    <cellStyle name="CustomCellsOrange 2 2 2 2 2 3 4" xfId="9768" xr:uid="{9AF96CD9-5C2D-42F3-9209-E362848F1F41}"/>
    <cellStyle name="CustomCellsOrange 2 2 2 2 2 3 5" xfId="12690" xr:uid="{86016280-E599-4948-B5BB-0F19D5DA1BF5}"/>
    <cellStyle name="CustomCellsOrange 2 2 2 2 2 4" xfId="2287" xr:uid="{CDCB8EB7-492F-44A3-96DB-DA7915A9905C}"/>
    <cellStyle name="CustomCellsOrange 2 2 2 2 2 4 2" xfId="6572" xr:uid="{160E35DE-BCC9-434E-A953-04C5A1BADDD6}"/>
    <cellStyle name="CustomCellsOrange 2 2 2 2 2 4 3" xfId="10146" xr:uid="{FE0DA15B-70DF-41E2-A487-99E171F584D2}"/>
    <cellStyle name="CustomCellsOrange 2 2 2 2 2 4 4" xfId="13068" xr:uid="{AC34BFFC-827F-47A7-94EE-988743C36E04}"/>
    <cellStyle name="CustomCellsOrange 2 2 2 2 2 5" xfId="5421" xr:uid="{8D7B7363-5E3D-4A7F-9042-B59559079955}"/>
    <cellStyle name="CustomCellsOrange 2 2 2 2 2 6" xfId="8783" xr:uid="{EE67AD37-7313-4641-8393-8EAC866BB072}"/>
    <cellStyle name="CustomCellsOrange 2 2 2 2 2 7" xfId="11706" xr:uid="{51E303C8-F22A-4418-BF1C-EA49233C119A}"/>
    <cellStyle name="CustomCellsOrange 2 2 2 2 3" xfId="1430" xr:uid="{11B3A23F-ECE3-4398-9E5B-F4D4CA51405A}"/>
    <cellStyle name="CustomCellsOrange 2 2 2 2 3 2" xfId="2995" xr:uid="{693210EB-5639-44BA-902E-4E9F75E9B4D3}"/>
    <cellStyle name="CustomCellsOrange 2 2 2 2 3 2 2" xfId="7689" xr:uid="{F1B35B52-3A3E-4487-A24F-4D1D1A855DE0}"/>
    <cellStyle name="CustomCellsOrange 2 2 2 2 3 2 3" xfId="10745" xr:uid="{BB58216F-6D1C-46F8-8F9A-E6066381D789}"/>
    <cellStyle name="CustomCellsOrange 2 2 2 2 3 2 4" xfId="13627" xr:uid="{37CB30FB-1609-4CC2-A4A6-DD36788C3486}"/>
    <cellStyle name="CustomCellsOrange 2 2 2 2 3 3" xfId="6847" xr:uid="{17452076-EF17-4057-97C8-F434E02605D5}"/>
    <cellStyle name="CustomCellsOrange 2 2 2 2 3 4" xfId="9289" xr:uid="{F0778C9C-CA68-42B3-BC5D-4BBA8936BB91}"/>
    <cellStyle name="CustomCellsOrange 2 2 2 2 3 5" xfId="12211" xr:uid="{8DA3E346-D328-49DE-B73C-0287D035AA05}"/>
    <cellStyle name="CustomCellsOrange 2 2 2 2 4" xfId="1265" xr:uid="{AB2ACF3A-DE3D-4F12-9153-F181AAE1F1C5}"/>
    <cellStyle name="CustomCellsOrange 2 2 2 2 4 2" xfId="2830" xr:uid="{B6E4653D-E9E9-4E3B-8503-B4A00EFE5421}"/>
    <cellStyle name="CustomCellsOrange 2 2 2 2 4 2 2" xfId="7524" xr:uid="{D05AEE43-6DDC-486C-9CF1-55AA955021BB}"/>
    <cellStyle name="CustomCellsOrange 2 2 2 2 4 2 3" xfId="10580" xr:uid="{7A469B8E-6A2B-4A53-9723-7C5BF61C18D3}"/>
    <cellStyle name="CustomCellsOrange 2 2 2 2 4 2 4" xfId="13462" xr:uid="{0F2924DF-3D1A-43E9-B3E0-35018B2335A4}"/>
    <cellStyle name="CustomCellsOrange 2 2 2 2 4 3" xfId="5568" xr:uid="{D0AFF4A9-91A4-41CC-859F-25894B91B534}"/>
    <cellStyle name="CustomCellsOrange 2 2 2 2 4 4" xfId="9124" xr:uid="{00057299-7A2F-437E-A5E4-CDA21BB0B63B}"/>
    <cellStyle name="CustomCellsOrange 2 2 2 2 4 5" xfId="12046" xr:uid="{67DD8CF7-49F4-4723-AF5C-75ADE402C673}"/>
    <cellStyle name="CustomCellsOrange 2 2 2 2 5" xfId="2081" xr:uid="{246F53D8-BDA4-40DD-B8B8-53D387BC4C5B}"/>
    <cellStyle name="CustomCellsOrange 2 2 2 2 5 2" xfId="6477" xr:uid="{088CE94E-5393-4490-B51F-073C0D3521C7}"/>
    <cellStyle name="CustomCellsOrange 2 2 2 2 5 3" xfId="9940" xr:uid="{14A6C9D6-FE65-4A88-A971-B384B004EDC8}"/>
    <cellStyle name="CustomCellsOrange 2 2 2 2 5 4" xfId="12862" xr:uid="{DD46F1E7-7439-4DD5-8C6A-E3AEAF6F40BB}"/>
    <cellStyle name="CustomCellsOrange 2 2 2 2 6" xfId="6436" xr:uid="{E09CC288-7C02-4F07-B35A-5BBD8643FE54}"/>
    <cellStyle name="CustomCellsOrange 2 2 2 2 7" xfId="8172" xr:uid="{03F05F30-A23B-4E76-A000-22D28071E1B8}"/>
    <cellStyle name="CustomCellsOrange 2 2 2 2 8" xfId="11227" xr:uid="{C14BA918-3C0D-4A18-8675-EA500449C554}"/>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2 2 2" xfId="7880" xr:uid="{F1BF17DA-C441-4A96-9713-80CAF4D6AAB9}"/>
    <cellStyle name="CustomCellsOrange 2 2 3 2 2 2 3" xfId="10936" xr:uid="{1F1D4652-8002-4B78-8918-5FDC648062CD}"/>
    <cellStyle name="CustomCellsOrange 2 2 3 2 2 2 4" xfId="13818" xr:uid="{7FCB20F4-DBBB-4CC1-B0D7-C5A9736BCE7C}"/>
    <cellStyle name="CustomCellsOrange 2 2 3 2 2 3" xfId="4245" xr:uid="{16AB2AF5-582F-4711-88F5-0E808B259F5B}"/>
    <cellStyle name="CustomCellsOrange 2 2 3 2 2 4" xfId="9480" xr:uid="{E0F64DCF-B893-4E49-829A-5AAC642EAE0C}"/>
    <cellStyle name="CustomCellsOrange 2 2 3 2 2 5" xfId="12402" xr:uid="{00CB0CB8-E12A-42AC-97CB-2A8169698662}"/>
    <cellStyle name="CustomCellsOrange 2 2 3 2 3" xfId="1893" xr:uid="{6AAEFA4F-D5F6-43A3-9F70-F66F61873922}"/>
    <cellStyle name="CustomCellsOrange 2 2 3 2 3 2" xfId="3436" xr:uid="{08323A3F-A320-4CB9-91F4-D9FFD9249F27}"/>
    <cellStyle name="CustomCellsOrange 2 2 3 2 3 2 2" xfId="8130" xr:uid="{1B8F1A4E-026A-4FE4-9F43-76DF4FEFAC9B}"/>
    <cellStyle name="CustomCellsOrange 2 2 3 2 3 2 3" xfId="11186" xr:uid="{609988F1-2815-4107-A5B8-7A66C4F1324E}"/>
    <cellStyle name="CustomCellsOrange 2 2 3 2 3 2 4" xfId="14068" xr:uid="{0F6698F1-3259-4104-BC0F-AEA9F1D7AD86}"/>
    <cellStyle name="CustomCellsOrange 2 2 3 2 3 3" xfId="3528" xr:uid="{4EFD48AD-5B19-44CF-9221-1BC583B450DC}"/>
    <cellStyle name="CustomCellsOrange 2 2 3 2 3 4" xfId="9752" xr:uid="{B822F9C6-D42C-47F8-BC9A-ED77B8A3433B}"/>
    <cellStyle name="CustomCellsOrange 2 2 3 2 3 5" xfId="12674" xr:uid="{D7170992-6983-4BB0-8C1C-A4E9D06A68F8}"/>
    <cellStyle name="CustomCellsOrange 2 2 3 2 4" xfId="2271" xr:uid="{F46F45B8-7471-44F6-B7E2-F60C518EB414}"/>
    <cellStyle name="CustomCellsOrange 2 2 3 2 4 2" xfId="4105" xr:uid="{C971CCD7-92B0-4DA2-A9A5-936C5EA93594}"/>
    <cellStyle name="CustomCellsOrange 2 2 3 2 4 3" xfId="10130" xr:uid="{1DA71F45-2498-4F84-9F59-7C5E0646675D}"/>
    <cellStyle name="CustomCellsOrange 2 2 3 2 4 4" xfId="13052" xr:uid="{DFEB343D-1785-4EB1-A620-984023BE6018}"/>
    <cellStyle name="CustomCellsOrange 2 2 3 2 5" xfId="4432" xr:uid="{26BFF1C8-DFC4-4962-B309-D114ACC3A753}"/>
    <cellStyle name="CustomCellsOrange 2 2 3 2 6" xfId="8767" xr:uid="{F7D354BE-A8F1-4618-B6C4-3F81AF3E05E1}"/>
    <cellStyle name="CustomCellsOrange 2 2 3 2 7" xfId="11690" xr:uid="{DB0CB802-145F-4C9E-8571-2248FAAFC6B3}"/>
    <cellStyle name="CustomCellsOrange 2 2 3 3" xfId="1413" xr:uid="{55DE88E6-F0BC-4A27-ACA0-81244E53DBDE}"/>
    <cellStyle name="CustomCellsOrange 2 2 3 3 2" xfId="2978" xr:uid="{714C549D-A84B-429C-907C-52496C953F2F}"/>
    <cellStyle name="CustomCellsOrange 2 2 3 3 2 2" xfId="7672" xr:uid="{DFE06589-CAB5-4CF3-9BE9-87F8B1277A7F}"/>
    <cellStyle name="CustomCellsOrange 2 2 3 3 2 3" xfId="10728" xr:uid="{31C74045-1907-4103-965A-6EB554C0FE5A}"/>
    <cellStyle name="CustomCellsOrange 2 2 3 3 2 4" xfId="13610" xr:uid="{83744831-F57D-4831-AD1A-78A6BE5F0752}"/>
    <cellStyle name="CustomCellsOrange 2 2 3 3 3" xfId="6128" xr:uid="{B1D43AC5-8D8F-44FF-865C-6E700ABE491C}"/>
    <cellStyle name="CustomCellsOrange 2 2 3 3 4" xfId="9272" xr:uid="{DF2116F1-AC2A-4FF3-ABA5-9106F2F24603}"/>
    <cellStyle name="CustomCellsOrange 2 2 3 3 5" xfId="12194" xr:uid="{28CECD00-B849-4394-9308-908577EF3250}"/>
    <cellStyle name="CustomCellsOrange 2 2 3 4" xfId="1759" xr:uid="{79665B93-5293-4C4A-910C-A6216B696E6C}"/>
    <cellStyle name="CustomCellsOrange 2 2 3 4 2" xfId="3317" xr:uid="{ABA4C766-C1C9-4F9E-A965-4993C8FC1613}"/>
    <cellStyle name="CustomCellsOrange 2 2 3 4 2 2" xfId="8011" xr:uid="{D1EBDF13-A39E-4EB8-AC58-31A2FBDE1E39}"/>
    <cellStyle name="CustomCellsOrange 2 2 3 4 2 3" xfId="11067" xr:uid="{297CD7CF-DBF5-4E8A-B77E-F71B261FA59E}"/>
    <cellStyle name="CustomCellsOrange 2 2 3 4 2 4" xfId="13949" xr:uid="{7A18954B-62BA-41DD-855F-7DC4D0F902C1}"/>
    <cellStyle name="CustomCellsOrange 2 2 3 4 3" xfId="6497" xr:uid="{A517D869-1DE4-4DBA-8E62-78B8FE05B64D}"/>
    <cellStyle name="CustomCellsOrange 2 2 3 4 4" xfId="9618" xr:uid="{0086FC0C-A505-42FA-8E79-930DFBB2BE33}"/>
    <cellStyle name="CustomCellsOrange 2 2 3 4 5" xfId="12540" xr:uid="{97DD02C6-19BC-40E3-A849-B0E348A03173}"/>
    <cellStyle name="CustomCellsOrange 2 2 3 5" xfId="2065" xr:uid="{9C3710C1-DC5E-4318-A1FC-FBA1D3EA0AA1}"/>
    <cellStyle name="CustomCellsOrange 2 2 3 5 2" xfId="4775" xr:uid="{8C8DB64E-B1A9-4F36-8355-C504B7BDEEFC}"/>
    <cellStyle name="CustomCellsOrange 2 2 3 5 3" xfId="9924" xr:uid="{93B97196-1EC5-4546-B246-323CA912C525}"/>
    <cellStyle name="CustomCellsOrange 2 2 3 5 4" xfId="12846" xr:uid="{53B54015-9A24-485A-A27C-24E167BFE016}"/>
    <cellStyle name="CustomCellsOrange 2 2 3 6" xfId="4038" xr:uid="{EB861013-66AD-476C-83D7-D3C2B40AAA58}"/>
    <cellStyle name="CustomCellsOrange 2 2 3 7" xfId="4758" xr:uid="{9D3BDFB7-F76B-47ED-BC84-720ABB58C5A3}"/>
    <cellStyle name="CustomCellsOrange 2 2 3 8" xfId="8247" xr:uid="{23CE2E27-84D5-487E-BFF9-AB7166DA8E09}"/>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2 2 2" xfId="7798" xr:uid="{D1F0BBF4-BC79-451E-8178-18D4BDE05B11}"/>
    <cellStyle name="CustomCellsOrange 2 2 4 2 2 2 3" xfId="10854" xr:uid="{DE4426A7-A774-4D72-8FDF-FDD3F7E94224}"/>
    <cellStyle name="CustomCellsOrange 2 2 4 2 2 2 4" xfId="13736" xr:uid="{EAAB09BF-4A07-4082-90B3-6F0CB242BAFE}"/>
    <cellStyle name="CustomCellsOrange 2 2 4 2 2 3" xfId="3642" xr:uid="{CB4206B2-570F-4B94-9ABE-2B9007F5D060}"/>
    <cellStyle name="CustomCellsOrange 2 2 4 2 2 4" xfId="9398" xr:uid="{21E1F5E4-7922-4494-8923-2AF1EB4B6FCA}"/>
    <cellStyle name="CustomCellsOrange 2 2 4 2 2 5" xfId="12320" xr:uid="{F64A2FD8-F1FF-463D-B36D-B155A7321136}"/>
    <cellStyle name="CustomCellsOrange 2 2 4 2 3" xfId="1669" xr:uid="{560DA2D9-C91E-4539-AA11-348B6B934308}"/>
    <cellStyle name="CustomCellsOrange 2 2 4 2 3 2" xfId="3233" xr:uid="{57646851-DD09-4A9A-A112-CCBB1D03E55F}"/>
    <cellStyle name="CustomCellsOrange 2 2 4 2 3 2 2" xfId="7927" xr:uid="{82E4DD51-C3C3-4853-B952-12AE6DDD52DB}"/>
    <cellStyle name="CustomCellsOrange 2 2 4 2 3 2 3" xfId="10983" xr:uid="{431861E7-1ADB-418E-97AE-F65512EB3E2A}"/>
    <cellStyle name="CustomCellsOrange 2 2 4 2 3 2 4" xfId="13865" xr:uid="{CA91BC10-D444-4FB7-9CC5-C15AC48C0881}"/>
    <cellStyle name="CustomCellsOrange 2 2 4 2 3 3" xfId="6774" xr:uid="{633E3271-31B0-4CB2-8319-993E70F5455F}"/>
    <cellStyle name="CustomCellsOrange 2 2 4 2 3 4" xfId="9528" xr:uid="{B4BD5E04-9F0B-41C9-B098-901A91BBF6D8}"/>
    <cellStyle name="CustomCellsOrange 2 2 4 2 3 5" xfId="12450" xr:uid="{1C940856-7A8A-4C92-B162-FD66CCE2E3A3}"/>
    <cellStyle name="CustomCellsOrange 2 2 4 2 4" xfId="2189" xr:uid="{A562E128-502D-40C4-9287-91CA8167A6A8}"/>
    <cellStyle name="CustomCellsOrange 2 2 4 2 4 2" xfId="5229" xr:uid="{C42AA669-CD29-4978-85B4-E5A7AE7BD2E1}"/>
    <cellStyle name="CustomCellsOrange 2 2 4 2 4 3" xfId="10048" xr:uid="{89C2C346-EFCB-4FC9-9A79-38F7395A0D6E}"/>
    <cellStyle name="CustomCellsOrange 2 2 4 2 4 4" xfId="12970" xr:uid="{00E47446-A75E-46B3-88F8-E2E5F8BB76D1}"/>
    <cellStyle name="CustomCellsOrange 2 2 4 2 5" xfId="4682" xr:uid="{3044110A-D356-418D-B86A-1FD47A5F799F}"/>
    <cellStyle name="CustomCellsOrange 2 2 4 2 6" xfId="4271" xr:uid="{4182C06C-AB02-436B-84EA-351BB9D7EA9F}"/>
    <cellStyle name="CustomCellsOrange 2 2 4 2 7" xfId="8267" xr:uid="{2B150DA5-0665-4E94-93B6-5764BFF8B42A}"/>
    <cellStyle name="CustomCellsOrange 2 2 4 3" xfId="1331" xr:uid="{38E29065-CAB0-46F6-B338-25FE8D542946}"/>
    <cellStyle name="CustomCellsOrange 2 2 4 3 2" xfId="2896" xr:uid="{79E5ECA2-5CB8-441C-8450-CB499CC762DE}"/>
    <cellStyle name="CustomCellsOrange 2 2 4 3 2 2" xfId="7590" xr:uid="{F9907BB7-599C-442E-8182-CCEC430C1474}"/>
    <cellStyle name="CustomCellsOrange 2 2 4 3 2 3" xfId="10646" xr:uid="{0D53581A-48E9-4044-A647-EF89A60EDAA5}"/>
    <cellStyle name="CustomCellsOrange 2 2 4 3 2 4" xfId="13528" xr:uid="{D5960C10-F0C4-4946-93D3-252B23E51856}"/>
    <cellStyle name="CustomCellsOrange 2 2 4 3 3" xfId="5982" xr:uid="{8651F09D-30A7-4BE9-9419-AB3A791BB081}"/>
    <cellStyle name="CustomCellsOrange 2 2 4 3 4" xfId="9190" xr:uid="{356B4C6E-76D3-4D39-8C46-A31B4D702975}"/>
    <cellStyle name="CustomCellsOrange 2 2 4 3 5" xfId="12112" xr:uid="{60048015-CDAA-4445-84EC-D7B882CE62DC}"/>
    <cellStyle name="CustomCellsOrange 2 2 4 4" xfId="1702" xr:uid="{6C34DF0A-E18F-4FDF-A79E-BDFC79074816}"/>
    <cellStyle name="CustomCellsOrange 2 2 4 4 2" xfId="3263" xr:uid="{4653877E-36BE-4282-8FFE-A35CC7F2E5C9}"/>
    <cellStyle name="CustomCellsOrange 2 2 4 4 2 2" xfId="7957" xr:uid="{42B8DFF4-3FD5-45C1-A147-B69E17C8C091}"/>
    <cellStyle name="CustomCellsOrange 2 2 4 4 2 3" xfId="11013" xr:uid="{978B8846-66F2-4FE5-976D-2CDBABA60813}"/>
    <cellStyle name="CustomCellsOrange 2 2 4 4 2 4" xfId="13895" xr:uid="{EDB56276-108D-4443-8DBB-A8F99CD08D90}"/>
    <cellStyle name="CustomCellsOrange 2 2 4 4 3" xfId="4193" xr:uid="{6A21D54D-C570-481B-ACD5-AA862AB69E85}"/>
    <cellStyle name="CustomCellsOrange 2 2 4 4 4" xfId="9561" xr:uid="{3E69976C-3C43-4BAC-9E00-336CEE5FE86D}"/>
    <cellStyle name="CustomCellsOrange 2 2 4 4 5" xfId="12483" xr:uid="{0267E0FD-3587-407F-BC32-E75E7B3CFDAB}"/>
    <cellStyle name="CustomCellsOrange 2 2 4 5" xfId="1983" xr:uid="{21A904B6-00E4-4AAC-A0D0-EC765FDFF1CF}"/>
    <cellStyle name="CustomCellsOrange 2 2 4 5 2" xfId="5929" xr:uid="{1A8A25D3-B89C-4B26-BA9F-4B1A2E1F57F7}"/>
    <cellStyle name="CustomCellsOrange 2 2 4 5 3" xfId="9842" xr:uid="{F189C415-37F2-4CD6-A20B-764F7CD7A04C}"/>
    <cellStyle name="CustomCellsOrange 2 2 4 5 4" xfId="12764" xr:uid="{997A1A2C-C482-4B07-94F1-E0FC3B4BF637}"/>
    <cellStyle name="CustomCellsOrange 2 2 4 6" xfId="5094" xr:uid="{99D4035A-A872-4B2A-9407-38095E0413B4}"/>
    <cellStyle name="CustomCellsOrange 2 2 4 7" xfId="6815" xr:uid="{5BEF10F6-7273-4C6E-891A-4C62FDD40BB3}"/>
    <cellStyle name="CustomCellsOrange 2 2 4 8" xfId="5651" xr:uid="{5B352FBA-CF94-44A6-A595-137F2F61BA2E}"/>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2 2 2" xfId="7898" xr:uid="{7C218380-7DF9-4EE7-B2F6-167059E98C1B}"/>
    <cellStyle name="CustomCellsOrange 2 2 5 2 2 2 3" xfId="10954" xr:uid="{9861B6C5-6500-44EA-B885-03CBA777F583}"/>
    <cellStyle name="CustomCellsOrange 2 2 5 2 2 2 4" xfId="13836" xr:uid="{AC2546A4-9C17-4F34-A73C-4112F2082504}"/>
    <cellStyle name="CustomCellsOrange 2 2 5 2 2 3" xfId="4749" xr:uid="{6C60C99D-10C1-496D-93BB-A6533EFD8C84}"/>
    <cellStyle name="CustomCellsOrange 2 2 5 2 2 4" xfId="9498" xr:uid="{22A408B2-4AA1-4CEF-8174-043107358620}"/>
    <cellStyle name="CustomCellsOrange 2 2 5 2 2 5" xfId="12420" xr:uid="{55F4EDE0-31A6-4C47-BAA0-F0D7650FB58A}"/>
    <cellStyle name="CustomCellsOrange 2 2 5 2 3" xfId="1911" xr:uid="{E28CD483-3A94-44A6-A9FF-ACA2CF02BC24}"/>
    <cellStyle name="CustomCellsOrange 2 2 5 2 3 2" xfId="3454" xr:uid="{B211060C-33CD-4F90-99C9-F6ADE9DEF6C7}"/>
    <cellStyle name="CustomCellsOrange 2 2 5 2 3 2 2" xfId="8148" xr:uid="{F8D92869-DDD5-4701-B1BD-50AB5B7AEFAE}"/>
    <cellStyle name="CustomCellsOrange 2 2 5 2 3 2 3" xfId="11204" xr:uid="{5A3E2E0A-A0E0-45FB-9B2E-43EB8705C79C}"/>
    <cellStyle name="CustomCellsOrange 2 2 5 2 3 2 4" xfId="14086" xr:uid="{70A67FE5-D2BC-471D-A011-F714EBBC7053}"/>
    <cellStyle name="CustomCellsOrange 2 2 5 2 3 3" xfId="4370" xr:uid="{71A6FCBD-B1A8-4BF5-83E2-AE7DBF2FC77B}"/>
    <cellStyle name="CustomCellsOrange 2 2 5 2 3 4" xfId="9770" xr:uid="{88014EF9-8F4B-49DE-A9D2-86BCBC4A6568}"/>
    <cellStyle name="CustomCellsOrange 2 2 5 2 3 5" xfId="12692" xr:uid="{29175EFD-B6C1-4735-ACE9-FC2DC1CBD552}"/>
    <cellStyle name="CustomCellsOrange 2 2 5 2 4" xfId="2289" xr:uid="{0A0E7BCE-7881-4AE9-8CDE-485BA57B4654}"/>
    <cellStyle name="CustomCellsOrange 2 2 5 2 4 2" xfId="4353" xr:uid="{EC7EC5EE-8D16-4FCD-AA66-66C2C42BCCC2}"/>
    <cellStyle name="CustomCellsOrange 2 2 5 2 4 3" xfId="10148" xr:uid="{723B98B8-472E-4EAF-9DE2-21C0792914BC}"/>
    <cellStyle name="CustomCellsOrange 2 2 5 2 4 4" xfId="13070" xr:uid="{7CE5E909-45E9-4144-9AF0-416DAF8B26B2}"/>
    <cellStyle name="CustomCellsOrange 2 2 5 2 5" xfId="5260" xr:uid="{93F33CCB-3D90-4964-9896-6822F9A2F522}"/>
    <cellStyle name="CustomCellsOrange 2 2 5 2 6" xfId="8785" xr:uid="{06A9A97A-CB92-42F3-A2CC-85A3DDC0D050}"/>
    <cellStyle name="CustomCellsOrange 2 2 5 2 7" xfId="11708" xr:uid="{F044A47A-599D-4ECB-A117-BA0ED4F81392}"/>
    <cellStyle name="CustomCellsOrange 2 2 5 3" xfId="1432" xr:uid="{DDC05A8D-A728-4736-BA56-9CE140CB9C9D}"/>
    <cellStyle name="CustomCellsOrange 2 2 5 3 2" xfId="2997" xr:uid="{0407C2C0-3353-4D3A-859A-3B5CCDFFAD52}"/>
    <cellStyle name="CustomCellsOrange 2 2 5 3 2 2" xfId="7691" xr:uid="{5E03478A-B47F-4946-9E64-494B39CA298B}"/>
    <cellStyle name="CustomCellsOrange 2 2 5 3 2 3" xfId="10747" xr:uid="{CA80B4C5-4A0B-42CA-9FA8-0BD47DFEE650}"/>
    <cellStyle name="CustomCellsOrange 2 2 5 3 2 4" xfId="13629" xr:uid="{32F96B52-D085-412F-9AFB-B9D31DAFC4A4}"/>
    <cellStyle name="CustomCellsOrange 2 2 5 3 3" xfId="6599" xr:uid="{0A87FA2C-E951-48D1-84BE-AA712D9FF368}"/>
    <cellStyle name="CustomCellsOrange 2 2 5 3 4" xfId="9291" xr:uid="{B01C3CCC-4007-4DC4-964E-0FCAE115C345}"/>
    <cellStyle name="CustomCellsOrange 2 2 5 3 5" xfId="12213" xr:uid="{C2D99A5C-FACC-41D7-A01B-8FF06409D08B}"/>
    <cellStyle name="CustomCellsOrange 2 2 5 4" xfId="1770" xr:uid="{BB85FEAA-C171-4693-ACBD-BA8332538858}"/>
    <cellStyle name="CustomCellsOrange 2 2 5 4 2" xfId="3326" xr:uid="{267615AE-4801-4914-BF51-929CC1873D36}"/>
    <cellStyle name="CustomCellsOrange 2 2 5 4 2 2" xfId="8020" xr:uid="{CC461F65-5A73-412C-A5A7-8F7918FB8475}"/>
    <cellStyle name="CustomCellsOrange 2 2 5 4 2 3" xfId="11076" xr:uid="{845FD28C-57DB-4EE7-91CC-A65FDF022DCC}"/>
    <cellStyle name="CustomCellsOrange 2 2 5 4 2 4" xfId="13958" xr:uid="{FC9D7E40-EAFB-40F1-A197-A6BFBD7FBEE0}"/>
    <cellStyle name="CustomCellsOrange 2 2 5 4 3" xfId="5184" xr:uid="{A3E13008-5C45-4F9A-BCB8-3EDA881EB3DB}"/>
    <cellStyle name="CustomCellsOrange 2 2 5 4 4" xfId="9629" xr:uid="{56C25CF1-DE2F-4619-A322-B0C162DDBE8B}"/>
    <cellStyle name="CustomCellsOrange 2 2 5 4 5" xfId="12551" xr:uid="{4877BFFE-D479-4C2D-9007-CF6FC387BB60}"/>
    <cellStyle name="CustomCellsOrange 2 2 5 5" xfId="2083" xr:uid="{E8F101E5-2DFC-44F2-B7E3-B3270493E073}"/>
    <cellStyle name="CustomCellsOrange 2 2 5 5 2" xfId="4257" xr:uid="{D0A1E29A-712F-49A1-BC6C-722101CD4437}"/>
    <cellStyle name="CustomCellsOrange 2 2 5 5 3" xfId="9942" xr:uid="{3DA649F3-DD47-48A5-933F-C7AFB9CA0678}"/>
    <cellStyle name="CustomCellsOrange 2 2 5 5 4" xfId="12864" xr:uid="{3F271FB7-4CB1-469C-B6F9-378F0054C325}"/>
    <cellStyle name="CustomCellsOrange 2 2 5 6" xfId="4215" xr:uid="{5B5A8B5F-C2A6-4E79-A404-D6AC228F7ABF}"/>
    <cellStyle name="CustomCellsOrange 2 2 5 7" xfId="4029" xr:uid="{BD837AFB-6557-4187-8634-96A04A3A6F07}"/>
    <cellStyle name="CustomCellsOrange 2 2 5 8" xfId="10166" xr:uid="{7DCFEC79-95F8-43C7-9422-4DF6DF6AA16D}"/>
    <cellStyle name="CustomCellsOrange 2 2 6" xfId="1226" xr:uid="{2F578B6E-2DF3-4DD8-A57F-BA6FE79FCC76}"/>
    <cellStyle name="CustomCellsOrange 2 2 6 2" xfId="2794" xr:uid="{7A889105-F41B-474B-A230-F57924B306BF}"/>
    <cellStyle name="CustomCellsOrange 2 2 6 2 2" xfId="4239" xr:uid="{04A00FE7-D995-4AE5-BD1A-C9828A72C379}"/>
    <cellStyle name="CustomCellsOrange 2 2 6 2 3" xfId="10544" xr:uid="{793FF7FA-BD39-46C2-8DD2-345B2EE84F40}"/>
    <cellStyle name="CustomCellsOrange 2 2 6 2 4" xfId="13426" xr:uid="{DAE5BCBA-2D8F-492A-9D0D-1035B49BB5BE}"/>
    <cellStyle name="CustomCellsOrange 2 2 6 3" xfId="4691" xr:uid="{DA81DCCA-C4D2-4DF3-A083-E97359BC5622}"/>
    <cellStyle name="CustomCellsOrange 2 2 6 4" xfId="9085" xr:uid="{08569810-11EB-402B-BB48-087F46ECF965}"/>
    <cellStyle name="CustomCellsOrange 2 2 6 5" xfId="12007" xr:uid="{2AFBB1CD-657D-4E8B-BB2C-56F7292F9DFF}"/>
    <cellStyle name="CustomCellsOrange 2 2 7" xfId="1051" xr:uid="{F9FF5830-3F54-4EA0-8E72-8EC2C3C71EA0}"/>
    <cellStyle name="CustomCellsOrange 2 2 7 2" xfId="2622" xr:uid="{02F5D1B3-FC48-4816-B9CB-24B612AC6778}"/>
    <cellStyle name="CustomCellsOrange 2 2 7 2 2" xfId="3727" xr:uid="{DA55CB28-AF55-4B3C-BC6E-06D7F13F0869}"/>
    <cellStyle name="CustomCellsOrange 2 2 7 2 3" xfId="10372" xr:uid="{E33E91B3-B2E3-4656-B045-16DDFC4D8766}"/>
    <cellStyle name="CustomCellsOrange 2 2 7 2 4" xfId="13254" xr:uid="{B5B3C0C0-4777-429F-B598-81E9B0438F97}"/>
    <cellStyle name="CustomCellsOrange 2 2 7 3" xfId="6237" xr:uid="{A6E23F12-9DBD-48B5-BDD2-4DB1451C6424}"/>
    <cellStyle name="CustomCellsOrange 2 2 7 4" xfId="8910" xr:uid="{68445934-9F21-4BBE-9526-CBD777491D38}"/>
    <cellStyle name="CustomCellsOrange 2 2 7 5" xfId="11832" xr:uid="{97D3CC59-6112-4DB5-9792-9F56C2B0C1F3}"/>
    <cellStyle name="CustomCellsOrange 2 2 8" xfId="988" xr:uid="{8A91521F-D246-4ACD-AD5D-242570A581B8}"/>
    <cellStyle name="CustomCellsOrange 2 2 8 2" xfId="4759" xr:uid="{D0E61FE0-3E55-48E3-9003-A02EAFF72D7E}"/>
    <cellStyle name="CustomCellsOrange 2 2 8 3" xfId="8847" xr:uid="{F6056587-214E-4DFF-9B02-CEE0A5A041D6}"/>
    <cellStyle name="CustomCellsOrange 2 2 8 4" xfId="11769" xr:uid="{77EFC0D2-3B86-44A8-B105-70A40D2062C5}"/>
    <cellStyle name="CustomCellsOrange 2 2 9" xfId="4444" xr:uid="{DEBD4E76-A949-429A-8585-44F897495E8E}"/>
    <cellStyle name="CustomCellsOrange 3" xfId="309" xr:uid="{411C816E-047C-4B4C-BB12-E408A3F652AA}"/>
    <cellStyle name="CustomCellsOrange 3 10" xfId="4348" xr:uid="{FAB15690-69F4-44BA-A336-E846C46F340B}"/>
    <cellStyle name="CustomCellsOrange 3 11" xfId="5000" xr:uid="{CECF2464-D619-4BD6-B247-C421408AB9F5}"/>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2 2 2" xfId="7835" xr:uid="{4D903DC6-2930-44BB-A823-F6864E492677}"/>
    <cellStyle name="CustomCellsOrange 3 2 2 2 2 3" xfId="10891" xr:uid="{E6339950-06A2-428C-BE40-78EBD312567C}"/>
    <cellStyle name="CustomCellsOrange 3 2 2 2 2 4" xfId="13773" xr:uid="{22015092-1B43-43AD-B0AC-A4A6100CEC97}"/>
    <cellStyle name="CustomCellsOrange 3 2 2 2 3" xfId="6741" xr:uid="{D62A04E5-FE4D-4CB3-8D5E-FAEDA297C2C8}"/>
    <cellStyle name="CustomCellsOrange 3 2 2 2 4" xfId="9435" xr:uid="{2336DFE5-2389-4243-9F80-A08AF2674A81}"/>
    <cellStyle name="CustomCellsOrange 3 2 2 2 5" xfId="12357" xr:uid="{0E9FBF4D-AF6A-4FD3-9824-C1107531F857}"/>
    <cellStyle name="CustomCellsOrange 3 2 2 3" xfId="1065" xr:uid="{CE33E548-A7EF-46D7-8CC6-FD570E6BA194}"/>
    <cellStyle name="CustomCellsOrange 3 2 2 3 2" xfId="2635" xr:uid="{41EE6967-F83D-484C-9F8A-435FAE3B5C5C}"/>
    <cellStyle name="CustomCellsOrange 3 2 2 3 2 2" xfId="3613" xr:uid="{2A0401B6-A410-49EE-9A4D-F472E45EE0B2}"/>
    <cellStyle name="CustomCellsOrange 3 2 2 3 2 3" xfId="10385" xr:uid="{3C1DD5F4-2BF2-4520-B0BD-4F08737232EC}"/>
    <cellStyle name="CustomCellsOrange 3 2 2 3 2 4" xfId="13267" xr:uid="{3DEF0C4F-068E-46C3-9063-21E1D96D73BB}"/>
    <cellStyle name="CustomCellsOrange 3 2 2 3 3" xfId="6099" xr:uid="{72880E61-8F30-4771-84EE-8C696B560303}"/>
    <cellStyle name="CustomCellsOrange 3 2 2 3 4" xfId="8924" xr:uid="{373EBE1D-25F5-4C8A-BBC5-AA2037D19C8F}"/>
    <cellStyle name="CustomCellsOrange 3 2 2 3 5" xfId="11846" xr:uid="{A7900FDC-BD98-48B9-8156-E5FD48EA154D}"/>
    <cellStyle name="CustomCellsOrange 3 2 2 4" xfId="2226" xr:uid="{AA201C0D-BE79-4A36-8BB5-9E291C7EBE41}"/>
    <cellStyle name="CustomCellsOrange 3 2 2 4 2" xfId="3626" xr:uid="{F7E0502A-0875-4724-9EBF-EFC49F89F9BE}"/>
    <cellStyle name="CustomCellsOrange 3 2 2 4 3" xfId="10085" xr:uid="{784BEC4F-B06F-4A1D-A4E9-B7248F0C4684}"/>
    <cellStyle name="CustomCellsOrange 3 2 2 4 4" xfId="13007" xr:uid="{9DF3D9B7-3CDE-4CFC-84C9-10D016552296}"/>
    <cellStyle name="CustomCellsOrange 3 2 2 5" xfId="5162" xr:uid="{05E76B59-FABB-4C7E-90D3-76713F611E9E}"/>
    <cellStyle name="CustomCellsOrange 3 2 2 6" xfId="4568" xr:uid="{327E04D2-C241-4045-9506-93C05F359A53}"/>
    <cellStyle name="CustomCellsOrange 3 2 2 7" xfId="3679" xr:uid="{E6A06C3C-2C5E-4721-8583-BD5A2E1C44AD}"/>
    <cellStyle name="CustomCellsOrange 3 2 3" xfId="1368" xr:uid="{06BF508D-A378-451C-A03C-8E4BB861D91D}"/>
    <cellStyle name="CustomCellsOrange 3 2 3 2" xfId="2933" xr:uid="{1B90573D-3B27-4859-9FBC-9EDB243A10DA}"/>
    <cellStyle name="CustomCellsOrange 3 2 3 2 2" xfId="7627" xr:uid="{E17B1897-233A-4E86-B9E0-D9E1539BC8E5}"/>
    <cellStyle name="CustomCellsOrange 3 2 3 2 3" xfId="10683" xr:uid="{11AF6020-493A-474E-8769-A102DE567B54}"/>
    <cellStyle name="CustomCellsOrange 3 2 3 2 4" xfId="13565" xr:uid="{1A20E27F-E760-4BF4-A9F7-2029A0B5C656}"/>
    <cellStyle name="CustomCellsOrange 3 2 3 3" xfId="4837" xr:uid="{6A961B08-D69C-417E-9BD6-38018B8E7F63}"/>
    <cellStyle name="CustomCellsOrange 3 2 3 4" xfId="9227" xr:uid="{FBB5484A-571A-40AC-A4DE-DA3F9AF0BFC9}"/>
    <cellStyle name="CustomCellsOrange 3 2 3 5" xfId="12149" xr:uid="{19B6E640-B85D-48BB-BE68-3FD1C924B445}"/>
    <cellStyle name="CustomCellsOrange 3 2 4" xfId="1190" xr:uid="{1C1C27AB-F407-480F-A8F7-D4EA5AABCA2F}"/>
    <cellStyle name="CustomCellsOrange 3 2 4 2" xfId="2759" xr:uid="{512F9036-E0ED-44A4-8094-2C3788B43B0E}"/>
    <cellStyle name="CustomCellsOrange 3 2 4 2 2" xfId="6658" xr:uid="{663CD641-9CFA-4860-B167-5BA5E9365D13}"/>
    <cellStyle name="CustomCellsOrange 3 2 4 2 3" xfId="10509" xr:uid="{24B6607B-EF88-4CDE-9B94-5A829C0E468E}"/>
    <cellStyle name="CustomCellsOrange 3 2 4 2 4" xfId="13391" xr:uid="{B9C32F43-22A1-4832-874C-C00D6CF843BA}"/>
    <cellStyle name="CustomCellsOrange 3 2 4 3" xfId="6818" xr:uid="{B6387C95-351E-424F-AA09-2B3A5D3E3BAD}"/>
    <cellStyle name="CustomCellsOrange 3 2 4 4" xfId="9049" xr:uid="{AAF84DE0-24F1-4450-9F02-CCED6EC241FB}"/>
    <cellStyle name="CustomCellsOrange 3 2 4 5" xfId="11971" xr:uid="{D28A9559-EBB2-457C-BB0D-A263709A3D1B}"/>
    <cellStyle name="CustomCellsOrange 3 2 5" xfId="2020" xr:uid="{EEC4B1F0-EF5E-4206-BF98-14866F6E4FA5}"/>
    <cellStyle name="CustomCellsOrange 3 2 5 2" xfId="6298" xr:uid="{E6B2F0DD-3BFE-4149-ACE0-D951F433665A}"/>
    <cellStyle name="CustomCellsOrange 3 2 5 3" xfId="9879" xr:uid="{1D723E69-D1B4-4607-98D9-7C54E6B8480A}"/>
    <cellStyle name="CustomCellsOrange 3 2 5 4" xfId="12801" xr:uid="{041203BE-D94E-4DC0-B4BB-D7A9211FDE31}"/>
    <cellStyle name="CustomCellsOrange 3 2 6" xfId="6655" xr:uid="{544A889F-CF5C-496F-BC92-7FA9E4EFF06A}"/>
    <cellStyle name="CustomCellsOrange 3 2 7" xfId="6351" xr:uid="{43BE5D77-5E66-49AD-B675-C50D94D49832}"/>
    <cellStyle name="CustomCellsOrange 3 2 8" xfId="8228" xr:uid="{C8056262-6089-4667-A31D-DAF2FD83D801}"/>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2 2 2" xfId="7768" xr:uid="{0126CF75-10F4-4640-82C6-07A4EE202CDF}"/>
    <cellStyle name="CustomCellsOrange 3 3 2 2 2 3" xfId="10824" xr:uid="{09AFC384-72FC-488E-81C7-FBE79A3912C7}"/>
    <cellStyle name="CustomCellsOrange 3 3 2 2 2 4" xfId="13706" xr:uid="{536021B7-7089-4DB7-B5B3-584A7090D275}"/>
    <cellStyle name="CustomCellsOrange 3 3 2 2 3" xfId="4978" xr:uid="{F764307B-1ECB-4270-840C-7BC3382F15AC}"/>
    <cellStyle name="CustomCellsOrange 3 3 2 2 4" xfId="9368" xr:uid="{E948E797-D7FD-4ED2-B9C6-9AA56BCAE414}"/>
    <cellStyle name="CustomCellsOrange 3 3 2 2 5" xfId="12290" xr:uid="{835152F1-147C-4318-AFE4-4780ED24420E}"/>
    <cellStyle name="CustomCellsOrange 3 3 2 3" xfId="1055" xr:uid="{2C776393-2760-4D6E-B398-5432D45B78B3}"/>
    <cellStyle name="CustomCellsOrange 3 3 2 3 2" xfId="2626" xr:uid="{203878A2-033B-450A-A30C-40EEC25BBE63}"/>
    <cellStyle name="CustomCellsOrange 3 3 2 3 2 2" xfId="3616" xr:uid="{75D0B409-8F80-450B-BC84-978DEBBEA803}"/>
    <cellStyle name="CustomCellsOrange 3 3 2 3 2 3" xfId="10376" xr:uid="{3DEEB686-70E9-4928-ACF7-C1404B8C7676}"/>
    <cellStyle name="CustomCellsOrange 3 3 2 3 2 4" xfId="13258" xr:uid="{6280DD9A-9735-4A58-A04C-EAB834F37B81}"/>
    <cellStyle name="CustomCellsOrange 3 3 2 3 3" xfId="5587" xr:uid="{B4AFC329-899B-4FD9-96C3-C38374E229ED}"/>
    <cellStyle name="CustomCellsOrange 3 3 2 3 4" xfId="8914" xr:uid="{D71F2B7E-575A-4706-86DC-A3F30AF68AE2}"/>
    <cellStyle name="CustomCellsOrange 3 3 2 3 5" xfId="11836" xr:uid="{8B415E46-819D-481C-AB8B-88FAEF8A0B0E}"/>
    <cellStyle name="CustomCellsOrange 3 3 2 4" xfId="2159" xr:uid="{BF4580E0-5FC3-4443-9332-DA98BF29257E}"/>
    <cellStyle name="CustomCellsOrange 3 3 2 4 2" xfId="5097" xr:uid="{558D0AE8-25DB-4FDC-8768-1E8312FDF263}"/>
    <cellStyle name="CustomCellsOrange 3 3 2 4 3" xfId="10018" xr:uid="{6BF84441-7C5D-4AF5-8EAC-4663CB58B3C6}"/>
    <cellStyle name="CustomCellsOrange 3 3 2 4 4" xfId="12940" xr:uid="{EACA4B71-3693-4673-845B-3D6B37C75898}"/>
    <cellStyle name="CustomCellsOrange 3 3 2 5" xfId="6470" xr:uid="{F42FC926-673C-4036-A0ED-2C084F89ED82}"/>
    <cellStyle name="CustomCellsOrange 3 3 2 6" xfId="6642" xr:uid="{11BCDCC9-C3B1-4AE8-B711-3DC29F3B961F}"/>
    <cellStyle name="CustomCellsOrange 3 3 2 7" xfId="5364" xr:uid="{56DE8171-0A39-400B-A4B7-267A455DDDAF}"/>
    <cellStyle name="CustomCellsOrange 3 3 3" xfId="1301" xr:uid="{A34286FD-AD24-41C4-8AB6-8ADEEF30DBC5}"/>
    <cellStyle name="CustomCellsOrange 3 3 3 2" xfId="2866" xr:uid="{4D3CBFB2-5F65-423C-9083-57F7BDAAD6D0}"/>
    <cellStyle name="CustomCellsOrange 3 3 3 2 2" xfId="7560" xr:uid="{AF3518C3-E92A-4A04-8CB4-34B55F2A954F}"/>
    <cellStyle name="CustomCellsOrange 3 3 3 2 3" xfId="10616" xr:uid="{78DDDD21-6F5C-4F77-B426-E80F82F5F587}"/>
    <cellStyle name="CustomCellsOrange 3 3 3 2 4" xfId="13498" xr:uid="{565182D2-426A-4BD4-9EE7-13DACDF4191A}"/>
    <cellStyle name="CustomCellsOrange 3 3 3 3" xfId="6637" xr:uid="{8A403956-7F28-4E3B-82B5-2A60370F079E}"/>
    <cellStyle name="CustomCellsOrange 3 3 3 4" xfId="9160" xr:uid="{A51D674D-7737-45B0-84D0-E1CEA4E0604F}"/>
    <cellStyle name="CustomCellsOrange 3 3 3 5" xfId="12082" xr:uid="{450E0887-A846-4AF7-9844-2C6BDB6739F4}"/>
    <cellStyle name="CustomCellsOrange 3 3 4" xfId="1012" xr:uid="{59099FDA-750E-468E-A650-E42AB76F6D8A}"/>
    <cellStyle name="CustomCellsOrange 3 3 4 2" xfId="2584" xr:uid="{BECBB67A-8CAC-4F49-B10A-3BA33268264A}"/>
    <cellStyle name="CustomCellsOrange 3 3 4 2 2" xfId="4309" xr:uid="{79E547FE-9BEF-4B7E-AE75-FE229A529F9A}"/>
    <cellStyle name="CustomCellsOrange 3 3 4 2 3" xfId="10334" xr:uid="{FC28B32F-B9CD-45D5-BB82-BAA35DA183C2}"/>
    <cellStyle name="CustomCellsOrange 3 3 4 2 4" xfId="13216" xr:uid="{B43A6D20-DB08-4DE5-8A7C-E29023D56CE2}"/>
    <cellStyle name="CustomCellsOrange 3 3 4 3" xfId="3646" xr:uid="{80F87FDA-9922-4131-AD40-9E806E41AD23}"/>
    <cellStyle name="CustomCellsOrange 3 3 4 4" xfId="8871" xr:uid="{D241EBF6-6AF3-48D7-BDDE-1DA226FFE92B}"/>
    <cellStyle name="CustomCellsOrange 3 3 4 5" xfId="11793" xr:uid="{0AAD921F-1830-4BC2-AC9C-9AC89FEF6DB6}"/>
    <cellStyle name="CustomCellsOrange 3 3 5" xfId="1953" xr:uid="{F5A5DF85-18B4-4A18-9653-A3D8D844316B}"/>
    <cellStyle name="CustomCellsOrange 3 3 5 2" xfId="5971" xr:uid="{B8A143D6-408C-4A9C-9BD4-1C1AA0AA4AA6}"/>
    <cellStyle name="CustomCellsOrange 3 3 5 3" xfId="9812" xr:uid="{090B3A47-E02D-460A-9735-8A50AA8D5A15}"/>
    <cellStyle name="CustomCellsOrange 3 3 5 4" xfId="12734" xr:uid="{880320EE-3BC5-433B-A9AB-11B277E1FF41}"/>
    <cellStyle name="CustomCellsOrange 3 3 6" xfId="5228" xr:uid="{B43B3A6C-AC8B-4D81-B719-7C64826D4EE8}"/>
    <cellStyle name="CustomCellsOrange 3 3 7" xfId="8211" xr:uid="{030172E5-123E-4A97-8253-9CB279C7B851}"/>
    <cellStyle name="CustomCellsOrange 3 3 8" xfId="11259" xr:uid="{DE106321-CC2A-4CE6-8BA7-4F6709A6AF5D}"/>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2 2 2" xfId="7781" xr:uid="{BE77B403-0024-4C0D-9463-B312CEC0FC3D}"/>
    <cellStyle name="CustomCellsOrange 3 4 2 2 2 3" xfId="10837" xr:uid="{38802391-D387-413E-97CD-7E811FB37327}"/>
    <cellStyle name="CustomCellsOrange 3 4 2 2 2 4" xfId="13719" xr:uid="{DD4A15F5-26FC-4CFC-853B-76A1FF8C6D59}"/>
    <cellStyle name="CustomCellsOrange 3 4 2 2 3" xfId="4364" xr:uid="{D2ED9D6E-EBF9-4251-93B3-ED6AB03D80C3}"/>
    <cellStyle name="CustomCellsOrange 3 4 2 2 4" xfId="9381" xr:uid="{0F441956-7FAB-4A54-97B6-CAF68E0C8B32}"/>
    <cellStyle name="CustomCellsOrange 3 4 2 2 5" xfId="12303" xr:uid="{52EB8A85-EB13-4102-B913-9F348050B813}"/>
    <cellStyle name="CustomCellsOrange 3 4 2 3" xfId="1044" xr:uid="{81C8AEBC-A812-40FC-B608-1D3A0D610029}"/>
    <cellStyle name="CustomCellsOrange 3 4 2 3 2" xfId="2615" xr:uid="{433E439E-5B95-496C-8943-3729122D386F}"/>
    <cellStyle name="CustomCellsOrange 3 4 2 3 2 2" xfId="3621" xr:uid="{4D5A6CF1-72A1-4D45-A166-BEC1A839F188}"/>
    <cellStyle name="CustomCellsOrange 3 4 2 3 2 3" xfId="10365" xr:uid="{209F6C94-893E-4D30-9D4F-5EF4B1762390}"/>
    <cellStyle name="CustomCellsOrange 3 4 2 3 2 4" xfId="13247" xr:uid="{BC3CA2CB-242D-49F8-8A45-C1370B534E5B}"/>
    <cellStyle name="CustomCellsOrange 3 4 2 3 3" xfId="6016" xr:uid="{8DDDD8BB-F624-4D98-8D3A-D72EB28EEC48}"/>
    <cellStyle name="CustomCellsOrange 3 4 2 3 4" xfId="8903" xr:uid="{73648E04-3BA0-4A21-8870-0986D9D40C64}"/>
    <cellStyle name="CustomCellsOrange 3 4 2 3 5" xfId="11825" xr:uid="{CE0A238E-F6C1-46CF-9E58-83498B084142}"/>
    <cellStyle name="CustomCellsOrange 3 4 2 4" xfId="2172" xr:uid="{42739A41-E9D2-4033-B743-8C33B612F463}"/>
    <cellStyle name="CustomCellsOrange 3 4 2 4 2" xfId="5240" xr:uid="{535DFFF0-BABC-4E8C-B2AB-07D6632EBEE0}"/>
    <cellStyle name="CustomCellsOrange 3 4 2 4 3" xfId="10031" xr:uid="{5DB0A7AB-6E95-4075-AF21-4162D4B845CB}"/>
    <cellStyle name="CustomCellsOrange 3 4 2 4 4" xfId="12953" xr:uid="{D5986E8A-834A-4E38-888C-7E80A2CE839C}"/>
    <cellStyle name="CustomCellsOrange 3 4 2 5" xfId="5017" xr:uid="{8A1F7F37-1CB6-4C7A-A423-98310BC7C078}"/>
    <cellStyle name="CustomCellsOrange 3 4 2 6" xfId="6214" xr:uid="{700350E0-644F-43EC-8F87-5441B449CC04}"/>
    <cellStyle name="CustomCellsOrange 3 4 2 7" xfId="6064" xr:uid="{D083FBA6-C940-4DF9-BC30-21720ADB87FB}"/>
    <cellStyle name="CustomCellsOrange 3 4 3" xfId="1314" xr:uid="{877AE66B-D51D-4AEF-8948-643CE2E6A2E3}"/>
    <cellStyle name="CustomCellsOrange 3 4 3 2" xfId="2879" xr:uid="{17FA0A77-C79B-4C36-BCBB-DF8129573719}"/>
    <cellStyle name="CustomCellsOrange 3 4 3 2 2" xfId="7573" xr:uid="{141CD17E-D650-4544-9A4E-DC1E8A27639D}"/>
    <cellStyle name="CustomCellsOrange 3 4 3 2 3" xfId="10629" xr:uid="{E483B373-EDF1-4D9F-B2C4-D00BF5DE3475}"/>
    <cellStyle name="CustomCellsOrange 3 4 3 2 4" xfId="13511" xr:uid="{06DF970B-43EA-40D8-95B2-45ACA8CFBEF5}"/>
    <cellStyle name="CustomCellsOrange 3 4 3 3" xfId="6448" xr:uid="{1746F8BE-FFE2-49F6-A0EC-AB0FC6B061CD}"/>
    <cellStyle name="CustomCellsOrange 3 4 3 4" xfId="9173" xr:uid="{557666B1-9B58-4BFD-9CD8-9572F7C29A2C}"/>
    <cellStyle name="CustomCellsOrange 3 4 3 5" xfId="12095" xr:uid="{5E2CC452-CB01-4E8C-859C-62EC7C439BAA}"/>
    <cellStyle name="CustomCellsOrange 3 4 4" xfId="1736" xr:uid="{BFC21101-654F-4F19-B317-E14BECAB40D8}"/>
    <cellStyle name="CustomCellsOrange 3 4 4 2" xfId="3295" xr:uid="{7838E051-B5A0-48A8-9E15-5AD70219FE2E}"/>
    <cellStyle name="CustomCellsOrange 3 4 4 2 2" xfId="7989" xr:uid="{ECE7AC04-005C-4CD1-BD44-9E9D4BC5D918}"/>
    <cellStyle name="CustomCellsOrange 3 4 4 2 3" xfId="11045" xr:uid="{EC8C138F-E629-40B6-8C05-8686268CD1AD}"/>
    <cellStyle name="CustomCellsOrange 3 4 4 2 4" xfId="13927" xr:uid="{37D39FD1-6804-4BC6-B2A4-1A8D82B4A282}"/>
    <cellStyle name="CustomCellsOrange 3 4 4 3" xfId="5012" xr:uid="{C6B11558-77AD-4791-89FD-1EB08A13D4C9}"/>
    <cellStyle name="CustomCellsOrange 3 4 4 4" xfId="9595" xr:uid="{418CFF77-AB8A-41CA-85C9-E4CC7058AF25}"/>
    <cellStyle name="CustomCellsOrange 3 4 4 5" xfId="12517" xr:uid="{C7D23F5E-F457-49A3-ACF1-D2279FAB24B8}"/>
    <cellStyle name="CustomCellsOrange 3 4 5" xfId="1966" xr:uid="{0A2CBC4B-D949-4C01-B6B0-3769B3B36EC2}"/>
    <cellStyle name="CustomCellsOrange 3 4 5 2" xfId="6496" xr:uid="{C37C1B49-A1BA-4C3B-96A2-52D2333EBB69}"/>
    <cellStyle name="CustomCellsOrange 3 4 5 3" xfId="9825" xr:uid="{D29E5FBD-D662-4064-8019-C458FCD6570A}"/>
    <cellStyle name="CustomCellsOrange 3 4 5 4" xfId="12747" xr:uid="{4A3EEDCC-08A8-43E0-ADE0-E59996F44D74}"/>
    <cellStyle name="CustomCellsOrange 3 4 6" xfId="4981" xr:uid="{3E7EEC9C-661D-4D16-A2CE-D35E08E02040}"/>
    <cellStyle name="CustomCellsOrange 3 4 7" xfId="6410" xr:uid="{965C96A7-7308-4F67-805F-2BD00999AB42}"/>
    <cellStyle name="CustomCellsOrange 3 4 8" xfId="8261" xr:uid="{D7AD5993-3AEB-4C53-B304-D027FEBA37E4}"/>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6 2 2" xfId="5695" xr:uid="{551C1449-8AA1-4F6D-8414-657313FED02A}"/>
    <cellStyle name="CustomCellsOrange 3 6 2 3" xfId="10425" xr:uid="{0C1A1A7D-C178-4C1E-A5E4-C4584647211F}"/>
    <cellStyle name="CustomCellsOrange 3 6 2 4" xfId="13307" xr:uid="{11E7A2A6-EF55-4E21-BF79-11E4CF500676}"/>
    <cellStyle name="CustomCellsOrange 3 6 3" xfId="5023" xr:uid="{F8D4BCD7-34DE-4CCB-8DBC-05A22CE108B2}"/>
    <cellStyle name="CustomCellsOrange 3 6 4" xfId="8965" xr:uid="{B39EEC54-DA1B-4553-A6F3-A007CB26D5F9}"/>
    <cellStyle name="CustomCellsOrange 3 6 5" xfId="11887" xr:uid="{4A3C21B2-AAF2-481B-A90A-70E567C58B8E}"/>
    <cellStyle name="CustomCellsOrange 3 7" xfId="1835" xr:uid="{4B5A2614-CD81-45E9-86B8-DF904E31E0E5}"/>
    <cellStyle name="CustomCellsOrange 3 7 2" xfId="3385" xr:uid="{26DB5B27-044D-4781-B7EF-9F6620FC6593}"/>
    <cellStyle name="CustomCellsOrange 3 7 2 2" xfId="8079" xr:uid="{309482FA-55A1-412B-A896-A1AA50DBFC9D}"/>
    <cellStyle name="CustomCellsOrange 3 7 2 3" xfId="11135" xr:uid="{6932FFEC-7C72-4D56-BFCA-DB22B37BBF68}"/>
    <cellStyle name="CustomCellsOrange 3 7 2 4" xfId="14017" xr:uid="{7F3BC916-04D5-4B6F-935F-CEAC588A6704}"/>
    <cellStyle name="CustomCellsOrange 3 7 3" xfId="6113" xr:uid="{DF891797-896D-4D98-A392-208AB116C1FA}"/>
    <cellStyle name="CustomCellsOrange 3 7 4" xfId="9694" xr:uid="{B68F7B4A-455F-4890-938E-8EA0BD8D6AB9}"/>
    <cellStyle name="CustomCellsOrange 3 7 5" xfId="12616" xr:uid="{3E87E66E-462A-4E95-9EFD-0984B871B8ED}"/>
    <cellStyle name="CustomCellsOrange 3 8" xfId="1256" xr:uid="{AA2731B3-BA6E-432F-9B84-6A4709968FD5}"/>
    <cellStyle name="CustomCellsOrange 3 8 2" xfId="5195" xr:uid="{BDDA46F6-6447-4772-B181-DD872C39C77E}"/>
    <cellStyle name="CustomCellsOrange 3 8 3" xfId="9115" xr:uid="{50ACB260-C91D-470D-9810-88889C09B7E3}"/>
    <cellStyle name="CustomCellsOrange 3 8 4" xfId="12037" xr:uid="{390CAB5B-1A7E-4A23-AE01-91CD05F2952B}"/>
    <cellStyle name="CustomCellsOrange 3 9" xfId="4080" xr:uid="{1A3467FF-2839-477A-AE68-74015CDD7F71}"/>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10" xfId="8549" xr:uid="{19F0CA77-0DE6-47E2-89B8-AB4686C3C715}"/>
    <cellStyle name="CustomizationCells 2 2 11" xfId="11504" xr:uid="{FC365487-325B-4EB4-9762-5976F2462C12}"/>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2 2 2" xfId="7897" xr:uid="{6A89E688-7652-4A4E-A26D-AE367A927205}"/>
    <cellStyle name="CustomizationCells 2 2 2 2 2 2 2 3" xfId="10953" xr:uid="{B2D96232-CEF8-49D4-B0E1-CCFE49349395}"/>
    <cellStyle name="CustomizationCells 2 2 2 2 2 2 2 4" xfId="13835" xr:uid="{E92473F6-BEAB-446E-9430-498743911F3A}"/>
    <cellStyle name="CustomizationCells 2 2 2 2 2 2 3" xfId="6274" xr:uid="{D472689E-5E90-4E30-8190-D45FFF631622}"/>
    <cellStyle name="CustomizationCells 2 2 2 2 2 2 4" xfId="9497" xr:uid="{1213EDAE-53E3-401F-AAD8-98149C92CD3B}"/>
    <cellStyle name="CustomizationCells 2 2 2 2 2 2 5" xfId="12419" xr:uid="{E5C3C6A8-AAB9-46BC-9EFF-82999C97A319}"/>
    <cellStyle name="CustomizationCells 2 2 2 2 2 3" xfId="1910" xr:uid="{FB0B32D6-9EEB-4B40-A70F-A067B135D18F}"/>
    <cellStyle name="CustomizationCells 2 2 2 2 2 3 2" xfId="3453" xr:uid="{616A0FC3-4699-4D19-AC4D-3FC2667D6D6E}"/>
    <cellStyle name="CustomizationCells 2 2 2 2 2 3 2 2" xfId="8147" xr:uid="{8C0AAC30-5BDE-4EEE-B685-23390ADA8B18}"/>
    <cellStyle name="CustomizationCells 2 2 2 2 2 3 2 3" xfId="11203" xr:uid="{D056280F-DF5C-45CB-81BA-CDA3D9A0ED62}"/>
    <cellStyle name="CustomizationCells 2 2 2 2 2 3 2 4" xfId="14085" xr:uid="{98164A61-406C-4C46-B552-783E2E33C2CF}"/>
    <cellStyle name="CustomizationCells 2 2 2 2 2 3 3" xfId="5061" xr:uid="{E9CE7762-5BBB-4217-A4A5-80DE126ED3E3}"/>
    <cellStyle name="CustomizationCells 2 2 2 2 2 3 4" xfId="9769" xr:uid="{9D353BAE-5D16-450F-820A-DBF82D5F58B6}"/>
    <cellStyle name="CustomizationCells 2 2 2 2 2 3 5" xfId="12691" xr:uid="{187AE0D9-0388-4370-AAE2-CA84AD34328B}"/>
    <cellStyle name="CustomizationCells 2 2 2 2 2 4" xfId="2288" xr:uid="{66DE6F77-B920-4D3C-991F-78904ACFACBE}"/>
    <cellStyle name="CustomizationCells 2 2 2 2 2 4 2" xfId="5044" xr:uid="{449E3D94-2B26-477E-B45B-64EDFC9B542E}"/>
    <cellStyle name="CustomizationCells 2 2 2 2 2 4 3" xfId="10147" xr:uid="{D5BBEF1E-B0AB-483B-82FA-061D0F7F4096}"/>
    <cellStyle name="CustomizationCells 2 2 2 2 2 4 4" xfId="13069" xr:uid="{384EA66A-5DA7-4789-9D59-4CEA4246231C}"/>
    <cellStyle name="CustomizationCells 2 2 2 2 2 5" xfId="6775" xr:uid="{27CADEEB-B763-495F-8E60-68FC18237516}"/>
    <cellStyle name="CustomizationCells 2 2 2 2 2 6" xfId="8784" xr:uid="{689F703E-BC96-4083-802C-FD35E0E9F589}"/>
    <cellStyle name="CustomizationCells 2 2 2 2 2 7" xfId="11707" xr:uid="{90DF0C2B-F4ED-4402-98E1-96DAFCF72729}"/>
    <cellStyle name="CustomizationCells 2 2 2 2 3" xfId="1431" xr:uid="{452359DA-6367-4A37-BF82-B57DB69E4F15}"/>
    <cellStyle name="CustomizationCells 2 2 2 2 3 2" xfId="2996" xr:uid="{2A4BE257-4CC3-4FE9-AF17-E2DAF8A6D686}"/>
    <cellStyle name="CustomizationCells 2 2 2 2 3 2 2" xfId="7690" xr:uid="{4DA973D1-13A2-487E-8F69-060FE273C686}"/>
    <cellStyle name="CustomizationCells 2 2 2 2 3 2 3" xfId="10746" xr:uid="{7E0564DF-D7F8-4DA6-92B1-6FA87E008452}"/>
    <cellStyle name="CustomizationCells 2 2 2 2 3 2 4" xfId="13628" xr:uid="{12130F9D-B61C-40BC-9EAF-8C2CBE295DA7}"/>
    <cellStyle name="CustomizationCells 2 2 2 2 3 3" xfId="5338" xr:uid="{FBF6957C-9C45-4572-A332-007063A8ABB9}"/>
    <cellStyle name="CustomizationCells 2 2 2 2 3 4" xfId="9290" xr:uid="{EA16E2C2-DFD1-4AEC-8DF2-01DD7F52C6E9}"/>
    <cellStyle name="CustomizationCells 2 2 2 2 3 5" xfId="12212" xr:uid="{CABD8A7D-708A-4C44-BBDA-D74226B38D10}"/>
    <cellStyle name="CustomizationCells 2 2 2 2 4" xfId="1222" xr:uid="{5017526D-2052-4B5A-98FC-DE86C3AEBB71}"/>
    <cellStyle name="CustomizationCells 2 2 2 2 4 2" xfId="2790" xr:uid="{4168DE5D-DD2E-471B-9744-CCA73948A9BB}"/>
    <cellStyle name="CustomizationCells 2 2 2 2 4 2 2" xfId="6035" xr:uid="{71182B89-856D-4FC1-94C4-ACC4007D2B60}"/>
    <cellStyle name="CustomizationCells 2 2 2 2 4 2 3" xfId="10540" xr:uid="{3C59DF87-8A1F-4724-A7D8-07C8E79F11AB}"/>
    <cellStyle name="CustomizationCells 2 2 2 2 4 2 4" xfId="13422" xr:uid="{57FF679E-A3D5-4391-9707-85AE922F1C8E}"/>
    <cellStyle name="CustomizationCells 2 2 2 2 4 3" xfId="4228" xr:uid="{09F956B7-48B4-4ADA-9838-0C7D24C11B14}"/>
    <cellStyle name="CustomizationCells 2 2 2 2 4 4" xfId="9081" xr:uid="{C79EAF3F-DD35-4E79-A5E6-428A580A66D7}"/>
    <cellStyle name="CustomizationCells 2 2 2 2 4 5" xfId="12003" xr:uid="{3C06774E-2A5F-4BF3-A6C9-9B69E4AEE73C}"/>
    <cellStyle name="CustomizationCells 2 2 2 2 5" xfId="2082" xr:uid="{166B99D6-961E-4BA0-B95F-12D6E9B72B66}"/>
    <cellStyle name="CustomizationCells 2 2 2 2 5 2" xfId="4952" xr:uid="{69CB7F2C-7AB8-4218-9D54-28A3B0709A7B}"/>
    <cellStyle name="CustomizationCells 2 2 2 2 5 3" xfId="9941" xr:uid="{E152CD77-D6E7-4C05-8E98-59A312B57FC6}"/>
    <cellStyle name="CustomizationCells 2 2 2 2 5 4" xfId="12863" xr:uid="{57D3F985-4B21-46F0-9CDE-9BD2E8AEE713}"/>
    <cellStyle name="CustomizationCells 2 2 2 2 6" xfId="4909" xr:uid="{A4C57A35-90B5-4125-8587-19C05AACDB53}"/>
    <cellStyle name="CustomizationCells 2 2 2 2 7" xfId="8462" xr:uid="{4B93A02F-7F56-477B-8AE7-027A31DAF81C}"/>
    <cellStyle name="CustomizationCells 2 2 2 2 8" xfId="11451" xr:uid="{A9C8C11B-D0C2-461F-8138-4F7655428B5C}"/>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2 2 2" xfId="7881" xr:uid="{F79D3CDA-3BA6-44F0-8FD6-C848A19A658D}"/>
    <cellStyle name="CustomizationCells 2 2 3 2 2 2 3" xfId="10937" xr:uid="{6EFA3FBB-998F-4384-9342-CED00F0473A3}"/>
    <cellStyle name="CustomizationCells 2 2 3 2 2 2 4" xfId="13819" xr:uid="{A13D0B4D-4AC5-4CCE-B46B-063B0CF0A303}"/>
    <cellStyle name="CustomizationCells 2 2 3 2 2 3" xfId="4039" xr:uid="{1AC8CE2B-A941-4100-AD26-1801E8E98D39}"/>
    <cellStyle name="CustomizationCells 2 2 3 2 2 4" xfId="9481" xr:uid="{C7B68DA2-C847-4205-A59F-44726974BDAD}"/>
    <cellStyle name="CustomizationCells 2 2 3 2 2 5" xfId="12403" xr:uid="{D662B8CE-0B6E-48C0-B364-B4E52F303B46}"/>
    <cellStyle name="CustomizationCells 2 2 3 2 3" xfId="1894" xr:uid="{6183C958-5983-4358-B95C-91E1DA61EB5D}"/>
    <cellStyle name="CustomizationCells 2 2 3 2 3 2" xfId="3437" xr:uid="{B818FB88-92FC-402C-AA95-854450491810}"/>
    <cellStyle name="CustomizationCells 2 2 3 2 3 2 2" xfId="8131" xr:uid="{897D8CA3-26E9-4537-843D-6C5658CD2339}"/>
    <cellStyle name="CustomizationCells 2 2 3 2 3 2 3" xfId="11187" xr:uid="{C7D66A9F-DB32-40EC-843F-24F0DC8884E9}"/>
    <cellStyle name="CustomizationCells 2 2 3 2 3 2 4" xfId="14069" xr:uid="{509F9E3A-FDB1-4580-B33F-D6924427F1F2}"/>
    <cellStyle name="CustomizationCells 2 2 3 2 3 3" xfId="3582" xr:uid="{E0E9C20D-3CFF-4C20-8AD9-1FE486A274F4}"/>
    <cellStyle name="CustomizationCells 2 2 3 2 3 4" xfId="9753" xr:uid="{E8EC6435-698D-4B65-9CA7-4F443871D1A9}"/>
    <cellStyle name="CustomizationCells 2 2 3 2 3 5" xfId="12675" xr:uid="{36338202-0F2D-4149-9F01-6505E596F990}"/>
    <cellStyle name="CustomizationCells 2 2 3 2 4" xfId="2272" xr:uid="{8351CEF9-FBC1-4609-A8A9-9CCC292C9B07}"/>
    <cellStyle name="CustomizationCells 2 2 3 2 4 2" xfId="3767" xr:uid="{8EAF0C82-8263-4D07-8970-C0CAE375B4E4}"/>
    <cellStyle name="CustomizationCells 2 2 3 2 4 3" xfId="10131" xr:uid="{BF044971-D5A5-4775-8039-51C66F5B65EB}"/>
    <cellStyle name="CustomizationCells 2 2 3 2 4 4" xfId="13053" xr:uid="{B7CDBCE6-2400-4FD2-BA41-1B647B967A80}"/>
    <cellStyle name="CustomizationCells 2 2 3 2 5" xfId="6414" xr:uid="{C066F347-DE3B-45E4-9D28-0A2B6E5A9C06}"/>
    <cellStyle name="CustomizationCells 2 2 3 2 6" xfId="8768" xr:uid="{A78A62F7-10B9-4CEF-BF17-FF9AA0DBA092}"/>
    <cellStyle name="CustomizationCells 2 2 3 2 7" xfId="11691" xr:uid="{92F9C857-5EF5-48E9-8E47-2B1EFF0A361D}"/>
    <cellStyle name="CustomizationCells 2 2 3 3" xfId="1414" xr:uid="{7A5741D6-CBA3-44C1-868D-158BA06D606F}"/>
    <cellStyle name="CustomizationCells 2 2 3 3 2" xfId="2979" xr:uid="{56424663-1C15-48DA-A892-DDC8FF907A1C}"/>
    <cellStyle name="CustomizationCells 2 2 3 3 2 2" xfId="7673" xr:uid="{1727203F-4A52-4586-9AF7-640E8F2DD49B}"/>
    <cellStyle name="CustomizationCells 2 2 3 3 2 3" xfId="10729" xr:uid="{8FF2E681-3B9B-4371-BCE8-4EC8D2F84D61}"/>
    <cellStyle name="CustomizationCells 2 2 3 3 2 4" xfId="13611" xr:uid="{EE11F463-199B-49F9-B219-02C9F5DC8EA7}"/>
    <cellStyle name="CustomizationCells 2 2 3 3 3" xfId="4599" xr:uid="{2EFAE26A-D282-4FF0-B472-2B2F9C6D892E}"/>
    <cellStyle name="CustomizationCells 2 2 3 3 4" xfId="9273" xr:uid="{36EE5A73-03E3-43D9-AE42-48FCAAD65E38}"/>
    <cellStyle name="CustomizationCells 2 2 3 3 5" xfId="12195" xr:uid="{2D0CAD25-A13A-45B5-8E2A-24AC40B2BDE2}"/>
    <cellStyle name="CustomizationCells 2 2 3 4" xfId="1149" xr:uid="{9C835068-28FA-46E1-A7C3-6B456E72C033}"/>
    <cellStyle name="CustomizationCells 2 2 3 4 2" xfId="2718" xr:uid="{0B17A946-12DF-4BFD-A403-9857F620530C}"/>
    <cellStyle name="CustomizationCells 2 2 3 4 2 2" xfId="3712" xr:uid="{9C55C7DA-0538-4B22-B575-C98B977131B7}"/>
    <cellStyle name="CustomizationCells 2 2 3 4 2 3" xfId="10468" xr:uid="{1B824A2B-EBE0-410D-979C-76AAD0AA5B21}"/>
    <cellStyle name="CustomizationCells 2 2 3 4 2 4" xfId="13350" xr:uid="{A409F988-47E3-49EE-80AC-992A2F20C2B8}"/>
    <cellStyle name="CustomizationCells 2 2 3 4 3" xfId="4846" xr:uid="{FD6049F9-E2E2-4C30-AC2B-CB15EB3439B4}"/>
    <cellStyle name="CustomizationCells 2 2 3 4 4" xfId="9008" xr:uid="{5F88B5D1-66E5-4BDD-88C4-E2C55B5A20C6}"/>
    <cellStyle name="CustomizationCells 2 2 3 4 5" xfId="11930" xr:uid="{2B18B38A-50FC-43AA-8B53-0A560F4B111E}"/>
    <cellStyle name="CustomizationCells 2 2 3 5" xfId="2066" xr:uid="{5D6040D1-2749-4F04-8C5A-AF3C96B87E43}"/>
    <cellStyle name="CustomizationCells 2 2 3 5 2" xfId="5607" xr:uid="{215985DE-FED4-4297-968B-FFADFB531AFC}"/>
    <cellStyle name="CustomizationCells 2 2 3 5 3" xfId="9925" xr:uid="{B9293D97-6A33-452E-BC26-F59F422FB32D}"/>
    <cellStyle name="CustomizationCells 2 2 3 5 4" xfId="12847" xr:uid="{7EE1FAAC-9B57-4E07-ACD6-51DA336E4A26}"/>
    <cellStyle name="CustomizationCells 2 2 3 6" xfId="5470" xr:uid="{14D5A82F-8BAE-4B0D-8DE7-FFCD8B680A6E}"/>
    <cellStyle name="CustomizationCells 2 2 3 7" xfId="5127" xr:uid="{9464E79F-5792-4819-97C2-AD7E2DAFD853}"/>
    <cellStyle name="CustomizationCells 2 2 3 8" xfId="3674" xr:uid="{A933AD34-A7CB-4CD5-B503-CB565B333E59}"/>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2 2 2" xfId="7744" xr:uid="{428A6026-B8BB-43AC-8330-D187F89F5EED}"/>
    <cellStyle name="CustomizationCells 2 2 4 2 2 2 3" xfId="10800" xr:uid="{38DAE007-8049-4942-9B55-27EAE9244421}"/>
    <cellStyle name="CustomizationCells 2 2 4 2 2 2 4" xfId="13682" xr:uid="{61BC3BEC-6D81-469A-9DAA-A80F7E9B4557}"/>
    <cellStyle name="CustomizationCells 2 2 4 2 2 3" xfId="4503" xr:uid="{5802611F-5224-4387-A1CB-A2507AD514B1}"/>
    <cellStyle name="CustomizationCells 2 2 4 2 2 4" xfId="9344" xr:uid="{57D8DA2F-DE00-450B-A1CB-AA24AC3AB251}"/>
    <cellStyle name="CustomizationCells 2 2 4 2 2 5" xfId="12266" xr:uid="{57A45EA1-B334-4C07-B66B-5BFA2971410E}"/>
    <cellStyle name="CustomizationCells 2 2 4 2 3" xfId="1032" xr:uid="{94984A09-BF13-4AA4-A85D-3B580C0BD78B}"/>
    <cellStyle name="CustomizationCells 2 2 4 2 3 2" xfId="2604" xr:uid="{BC0CACA5-2331-4063-BB4B-4368373F4092}"/>
    <cellStyle name="CustomizationCells 2 2 4 2 3 2 2" xfId="4083" xr:uid="{692C525F-1546-491F-906E-AB4D9A4182C4}"/>
    <cellStyle name="CustomizationCells 2 2 4 2 3 2 3" xfId="10354" xr:uid="{B77D77D9-2337-45B0-8B53-EBBB9F2C9051}"/>
    <cellStyle name="CustomizationCells 2 2 4 2 3 2 4" xfId="13236" xr:uid="{FB50CEAE-3390-4255-857E-90392EE9C1EC}"/>
    <cellStyle name="CustomizationCells 2 2 4 2 3 3" xfId="6626" xr:uid="{3B773E22-F638-4AF7-B88C-02B3D07E8956}"/>
    <cellStyle name="CustomizationCells 2 2 4 2 3 4" xfId="8891" xr:uid="{FA7E9B6F-1952-4235-82CD-3B50EBFB4D31}"/>
    <cellStyle name="CustomizationCells 2 2 4 2 3 5" xfId="11813" xr:uid="{B57FB6F1-B63B-4FCD-A6E7-778C8201307D}"/>
    <cellStyle name="CustomizationCells 2 2 4 2 4" xfId="2135" xr:uid="{7C0B0596-2A97-4E18-AE85-DCECC2928077}"/>
    <cellStyle name="CustomizationCells 2 2 4 2 4 2" xfId="4663" xr:uid="{7C6C05BB-9D9E-430E-B638-858E5ECA9974}"/>
    <cellStyle name="CustomizationCells 2 2 4 2 4 3" xfId="9994" xr:uid="{F8BF2077-5A1C-4CD6-BD17-C2461681B267}"/>
    <cellStyle name="CustomizationCells 2 2 4 2 4 4" xfId="12916" xr:uid="{1507059E-6530-40D9-9080-3D8F81FD9F0C}"/>
    <cellStyle name="CustomizationCells 2 2 4 2 5" xfId="6750" xr:uid="{B56CD432-2CBF-4584-A5D6-2CFECC086A8F}"/>
    <cellStyle name="CustomizationCells 2 2 4 2 6" xfId="5169" xr:uid="{76763D77-6BCC-4BF5-A23A-AB9A6F518FF5}"/>
    <cellStyle name="CustomizationCells 2 2 4 2 7" xfId="8554" xr:uid="{5962F3AA-5A90-4BEC-907F-395053B303D9}"/>
    <cellStyle name="CustomizationCells 2 2 4 3" xfId="1277" xr:uid="{AD4AB5ED-5350-48FE-9D79-10D6781E27E9}"/>
    <cellStyle name="CustomizationCells 2 2 4 3 2" xfId="2842" xr:uid="{8A6C4E5F-1C05-4997-BF56-E1F76E48C4D4}"/>
    <cellStyle name="CustomizationCells 2 2 4 3 2 2" xfId="7536" xr:uid="{67B8D381-361D-4DEC-9D27-CDFD6FFA8683}"/>
    <cellStyle name="CustomizationCells 2 2 4 3 2 3" xfId="10592" xr:uid="{A5818BF3-FCCD-4109-B2A3-E5397F27F510}"/>
    <cellStyle name="CustomizationCells 2 2 4 3 2 4" xfId="13474" xr:uid="{7D7F18FA-7094-4F54-8D51-5115D31477A3}"/>
    <cellStyle name="CustomizationCells 2 2 4 3 3" xfId="5672" xr:uid="{3FB7B3BB-448A-4425-9384-CFE582A2189A}"/>
    <cellStyle name="CustomizationCells 2 2 4 3 4" xfId="9136" xr:uid="{44B0F9D8-4D18-48A9-8746-A1A1D3A717C9}"/>
    <cellStyle name="CustomizationCells 2 2 4 3 5" xfId="12058" xr:uid="{01025637-1865-48F6-BDFF-78DF847D9AFB}"/>
    <cellStyle name="CustomizationCells 2 2 4 4" xfId="1021" xr:uid="{EC0E5E35-78AF-428C-975B-3BF10DCA9FD8}"/>
    <cellStyle name="CustomizationCells 2 2 4 4 2" xfId="2593" xr:uid="{96CED824-CD99-4590-A163-FCC4F6282316}"/>
    <cellStyle name="CustomizationCells 2 2 4 4 2 2" xfId="5414" xr:uid="{E05C7436-1D60-4E18-ABC3-9FD7AAD4128C}"/>
    <cellStyle name="CustomizationCells 2 2 4 4 2 3" xfId="10343" xr:uid="{C828F5C2-7744-4F59-A65D-134D97ADC173}"/>
    <cellStyle name="CustomizationCells 2 2 4 4 2 4" xfId="13225" xr:uid="{1B3633BB-D8D7-4841-AF01-22B385AEB785}"/>
    <cellStyle name="CustomizationCells 2 2 4 4 3" xfId="6803" xr:uid="{47D3C09E-158E-4DE0-B223-57CFD6E9AB72}"/>
    <cellStyle name="CustomizationCells 2 2 4 4 4" xfId="8880" xr:uid="{27ABA48F-38EC-4C81-9984-9F5A76E84443}"/>
    <cellStyle name="CustomizationCells 2 2 4 4 5" xfId="11802" xr:uid="{4EFF19ED-1F77-4A3D-B868-8BBABBD174A0}"/>
    <cellStyle name="CustomizationCells 2 2 4 5" xfId="1929" xr:uid="{F657DCD7-704C-4292-BE18-639D9F37A90F}"/>
    <cellStyle name="CustomizationCells 2 2 4 5 2" xfId="4807" xr:uid="{7E5F9FF2-FCC6-4FBA-8D21-21FF29780C0A}"/>
    <cellStyle name="CustomizationCells 2 2 4 5 3" xfId="9788" xr:uid="{D84EF387-DDFF-4379-BD69-A48B20855715}"/>
    <cellStyle name="CustomizationCells 2 2 4 5 4" xfId="12710" xr:uid="{492CF1B3-36A7-4545-BC0D-B39B5133A13B}"/>
    <cellStyle name="CustomizationCells 2 2 4 6" xfId="6267" xr:uid="{2FC9D29C-2EF4-429F-86FA-85C3185842CC}"/>
    <cellStyle name="CustomizationCells 2 2 4 7" xfId="8222" xr:uid="{085531DD-2C6F-4E2C-B6DF-CB4BD448762E}"/>
    <cellStyle name="CustomizationCells 2 2 4 8" xfId="11264" xr:uid="{EE3B48D3-34FD-4089-B387-D28F7146D895}"/>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7360" xr:uid="{E4935616-9355-4024-A89F-D9F6EBA12CC4}"/>
    <cellStyle name="CustomizationCells 2 2 5 2 2 2 2" xfId="15614" xr:uid="{61F6EA6C-FE7D-46AD-892F-681A6767DD8B}"/>
    <cellStyle name="CustomizationCells 2 2 5 2 2 3" xfId="5921" xr:uid="{DB67D980-AD4E-453A-A89C-FBF706704FFA}"/>
    <cellStyle name="CustomizationCells 2 2 5 2 2 4" xfId="14966" xr:uid="{7150DDEF-431E-452F-B9F8-DF2CA60DF996}"/>
    <cellStyle name="CustomizationCells 2 2 5 2 3" xfId="7036" xr:uid="{F1CA0725-EB02-483B-A552-C4572C8C8BF1}"/>
    <cellStyle name="CustomizationCells 2 2 5 2 3 2" xfId="15290" xr:uid="{B82EA277-E708-48DF-B9FA-F012733164C6}"/>
    <cellStyle name="CustomizationCells 2 2 5 2 4" xfId="4383" xr:uid="{4DF7B5E7-A2FE-495F-98EB-871AA74E6159}"/>
    <cellStyle name="CustomizationCells 2 2 5 2 5" xfId="14642" xr:uid="{E2BDE0FD-EC95-4DBB-9683-A4352D5AE41E}"/>
    <cellStyle name="CustomizationCells 2 2 5 3" xfId="1433" xr:uid="{2DDA9891-53EA-45C3-81C7-8A25CE394629}"/>
    <cellStyle name="CustomizationCells 2 2 5 3 2" xfId="2998" xr:uid="{21959D45-46CB-4DE5-94CA-61E7FDCA9EEC}"/>
    <cellStyle name="CustomizationCells 2 2 5 3 2 2" xfId="7692" xr:uid="{12B60B4D-D34E-4930-A506-DA43BD5DE0EA}"/>
    <cellStyle name="CustomizationCells 2 2 5 3 2 3" xfId="10748" xr:uid="{5B70829B-BF12-4DB7-9B4D-5947BE8CA26C}"/>
    <cellStyle name="CustomizationCells 2 2 5 3 2 4" xfId="13630" xr:uid="{9578D8C0-E523-4358-850A-0BAFE8631702}"/>
    <cellStyle name="CustomizationCells 2 2 5 3 3" xfId="5072" xr:uid="{FCAAE004-E80B-4C0D-A247-4A31E879AD49}"/>
    <cellStyle name="CustomizationCells 2 2 5 3 4" xfId="9292" xr:uid="{D0D7FA7A-55A0-4E88-AED4-E0893651C4E5}"/>
    <cellStyle name="CustomizationCells 2 2 5 3 5" xfId="12214" xr:uid="{DAF7FD06-3272-46AC-87EF-7FBE78DA301F}"/>
    <cellStyle name="CustomizationCells 2 2 5 4" xfId="1687" xr:uid="{8F4B4369-7A43-4A2B-914A-B58D110870DA}"/>
    <cellStyle name="CustomizationCells 2 2 5 4 2" xfId="3249" xr:uid="{A0BF66B0-CF20-4A39-983A-487F9BC9A66D}"/>
    <cellStyle name="CustomizationCells 2 2 5 4 2 2" xfId="7943" xr:uid="{8B7D6DF2-47C9-4B1D-8C9D-F44F8C14091F}"/>
    <cellStyle name="CustomizationCells 2 2 5 4 2 3" xfId="10999" xr:uid="{39842433-7F7F-41A3-9A51-DCBF8FBDC7C4}"/>
    <cellStyle name="CustomizationCells 2 2 5 4 2 4" xfId="13881" xr:uid="{E3BD520B-4967-495E-9729-BA8067CC61A9}"/>
    <cellStyle name="CustomizationCells 2 2 5 4 3" xfId="4681" xr:uid="{75C8EE7D-E6B7-4566-956B-054E32DB5DC2}"/>
    <cellStyle name="CustomizationCells 2 2 5 4 4" xfId="9546" xr:uid="{FA901750-544E-43AC-B630-AB3BCF14EC32}"/>
    <cellStyle name="CustomizationCells 2 2 5 4 5" xfId="12468" xr:uid="{6790AEF2-8739-41B4-906A-A0286F883CD8}"/>
    <cellStyle name="CustomizationCells 2 2 5 5" xfId="2084" xr:uid="{A9F95BAC-5492-4DE2-A2C2-D7A49C6A80A2}"/>
    <cellStyle name="CustomizationCells 2 2 5 5 2" xfId="4051" xr:uid="{61BCB1EE-F1BE-4DD4-AF63-CB43021D4A39}"/>
    <cellStyle name="CustomizationCells 2 2 5 5 3" xfId="9943" xr:uid="{BF521A3F-F2E3-4767-8F5D-88A79263763D}"/>
    <cellStyle name="CustomizationCells 2 2 5 5 4" xfId="12865" xr:uid="{6BF3C721-98AB-404C-9E09-65B3D2F1AE7A}"/>
    <cellStyle name="CustomizationCells 2 2 5 6" xfId="5413" xr:uid="{98E65FB8-8B9B-44D9-AFDF-DADD2F8DD8F2}"/>
    <cellStyle name="CustomizationCells 2 2 5 7" xfId="3694" xr:uid="{3CACE96D-9AE7-4116-8BBC-4E772A421EF4}"/>
    <cellStyle name="CustomizationCells 2 2 5 8" xfId="5079" xr:uid="{DDF08A92-84BB-40D0-AB72-A7E29DEF8B5A}"/>
    <cellStyle name="CustomizationCells 2 2 6" xfId="1227" xr:uid="{1FA2EF5B-BDB2-4CF4-B40F-1A4537614B3F}"/>
    <cellStyle name="CustomizationCells 2 2 6 2" xfId="2795" xr:uid="{625D48FE-3237-4085-8822-EA4C7CC0A675}"/>
    <cellStyle name="CustomizationCells 2 2 6 2 2" xfId="4033" xr:uid="{14392837-1556-481D-BFC5-F3CEA3B32692}"/>
    <cellStyle name="CustomizationCells 2 2 6 2 3" xfId="10545" xr:uid="{0825D731-7AE9-43CF-B6D8-0B6E63283FB6}"/>
    <cellStyle name="CustomizationCells 2 2 6 2 4" xfId="13427" xr:uid="{1F1A2FE3-B389-4A0E-9079-94F4C4866C32}"/>
    <cellStyle name="CustomizationCells 2 2 6 3" xfId="6270" xr:uid="{F4175940-6AA9-4C7B-AE5B-83DC5CB87A0E}"/>
    <cellStyle name="CustomizationCells 2 2 6 4" xfId="9086" xr:uid="{18E7E632-F7D5-47E6-B20D-5FACDBCD5DBA}"/>
    <cellStyle name="CustomizationCells 2 2 6 5" xfId="12008" xr:uid="{21545F84-2243-4C84-B41B-22DC5C203D5D}"/>
    <cellStyle name="CustomizationCells 2 2 7" xfId="1699" xr:uid="{34A925FC-7445-442B-A2EB-05402A658500}"/>
    <cellStyle name="CustomizationCells 2 2 7 2" xfId="3260" xr:uid="{72ADD73A-1CE9-4DBE-9E15-248C9DEC0116}"/>
    <cellStyle name="CustomizationCells 2 2 7 2 2" xfId="7954" xr:uid="{F5C80A23-0B3D-4E6E-BEB4-E5482B74AA16}"/>
    <cellStyle name="CustomizationCells 2 2 7 2 3" xfId="11010" xr:uid="{A9F2C757-D7D4-460E-931F-99BD2F3ECECB}"/>
    <cellStyle name="CustomizationCells 2 2 7 2 4" xfId="13892" xr:uid="{588C155F-8956-4012-97FE-8054C9828AA1}"/>
    <cellStyle name="CustomizationCells 2 2 7 3" xfId="5208" xr:uid="{B2D0D681-8DED-4954-BC3B-A0A27252502A}"/>
    <cellStyle name="CustomizationCells 2 2 7 4" xfId="9558" xr:uid="{C52C778B-E38C-41F3-980C-4B58A1CA7D10}"/>
    <cellStyle name="CustomizationCells 2 2 7 5" xfId="12480" xr:uid="{3922CA3E-E64F-416E-9F2D-5D9AF3E256FA}"/>
    <cellStyle name="CustomizationCells 2 2 8" xfId="1784" xr:uid="{D475A28F-99E5-4D2A-A5BC-4D8A8CA797EB}"/>
    <cellStyle name="CustomizationCells 2 2 8 2" xfId="5046" xr:uid="{6B736958-E668-4327-8E66-C1A6CCD53E46}"/>
    <cellStyle name="CustomizationCells 2 2 8 3" xfId="9643" xr:uid="{A3964529-E2F2-4237-A75D-350D4DF79065}"/>
    <cellStyle name="CustomizationCells 2 2 8 4" xfId="12565" xr:uid="{976B3319-84CB-4F65-AAC9-EE50B6EE9C25}"/>
    <cellStyle name="CustomizationCells 2 2 9" xfId="6130" xr:uid="{0E41FA38-F73B-488B-8A3E-668C49F674CF}"/>
    <cellStyle name="CustomizationCells 3" xfId="310" xr:uid="{6BAB25F7-D23D-4B07-A424-59F23005346E}"/>
    <cellStyle name="CustomizationCells 3 10" xfId="8204" xr:uid="{A465F101-F29B-47E0-B24E-81C606BED054}"/>
    <cellStyle name="CustomizationCells 3 11" xfId="11256" xr:uid="{53E4207B-E5A5-4D66-92FC-283D38D0C5B1}"/>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2 2 2" xfId="7836" xr:uid="{1CD69B3F-4533-4D52-8F62-151FD4700CEE}"/>
    <cellStyle name="CustomizationCells 3 2 2 2 2 3" xfId="10892" xr:uid="{7F92C880-0504-4C48-AAF4-89E26CD73F13}"/>
    <cellStyle name="CustomizationCells 3 2 2 2 2 4" xfId="13774" xr:uid="{8D533ABE-4C2E-4506-B1A5-E1767B883387}"/>
    <cellStyle name="CustomizationCells 3 2 2 2 3" xfId="5224" xr:uid="{AF93AF2A-B39A-4AED-968A-E1157169FB46}"/>
    <cellStyle name="CustomizationCells 3 2 2 2 4" xfId="9436" xr:uid="{A45FE8AC-50F9-4B3B-A69B-93BD15D6BFD5}"/>
    <cellStyle name="CustomizationCells 3 2 2 2 5" xfId="12358" xr:uid="{31134C28-E3F1-4775-81DD-6C68363336CC}"/>
    <cellStyle name="CustomizationCells 3 2 2 3" xfId="1068" xr:uid="{80EA2534-1F02-421A-83E4-0265269BE447}"/>
    <cellStyle name="CustomizationCells 3 2 2 3 2" xfId="2638" xr:uid="{4C775893-88CF-4D5B-ACDE-08EE931FD34D}"/>
    <cellStyle name="CustomizationCells 3 2 2 3 2 2" xfId="3612" xr:uid="{E5386CA9-C34F-4AF5-A1BB-043BEED1661B}"/>
    <cellStyle name="CustomizationCells 3 2 2 3 2 3" xfId="10388" xr:uid="{2890FA5F-8E47-45E3-93E8-5CABAFF5ABC0}"/>
    <cellStyle name="CustomizationCells 3 2 2 3 2 4" xfId="13270" xr:uid="{CFE3F2D1-F5D9-43C8-995F-64A98B6FF5D7}"/>
    <cellStyle name="CustomizationCells 3 2 2 3 3" xfId="6797" xr:uid="{587DE382-93F1-4CC4-8941-34EDAC2837DE}"/>
    <cellStyle name="CustomizationCells 3 2 2 3 4" xfId="8927" xr:uid="{3983E0FC-F273-4CF9-A490-5A2D27468CC0}"/>
    <cellStyle name="CustomizationCells 3 2 2 3 5" xfId="11849" xr:uid="{BE972A23-9676-4F0B-A02C-CD712CF4A37E}"/>
    <cellStyle name="CustomizationCells 3 2 2 4" xfId="2227" xr:uid="{AA9E26DD-C6E0-412C-884A-7FEA9C846738}"/>
    <cellStyle name="CustomizationCells 3 2 2 4 2" xfId="3511" xr:uid="{33F0F6AB-9849-4B70-845C-B9C10F8AED45}"/>
    <cellStyle name="CustomizationCells 3 2 2 4 3" xfId="10086" xr:uid="{DDE03CD7-AB88-4E62-8B21-AF136DA0F405}"/>
    <cellStyle name="CustomizationCells 3 2 2 4 4" xfId="13008" xr:uid="{9278CC0A-DE1D-4F23-B8B6-73CCED3D34BD}"/>
    <cellStyle name="CustomizationCells 3 2 2 5" xfId="6344" xr:uid="{3DAA26ED-649E-47F3-9462-17DBFC0484F8}"/>
    <cellStyle name="CustomizationCells 3 2 2 6" xfId="6097" xr:uid="{A70BBEC5-4E8F-4957-A79D-8D27CEA5AEE6}"/>
    <cellStyle name="CustomizationCells 3 2 2 7" xfId="4635" xr:uid="{449542BD-A745-42D9-85EE-4BBA59302351}"/>
    <cellStyle name="CustomizationCells 3 2 3" xfId="1369" xr:uid="{073A8689-86EA-4A56-9EB2-318980A1B024}"/>
    <cellStyle name="CustomizationCells 3 2 3 2" xfId="2934" xr:uid="{7CAB42F9-4F5E-41E2-AE04-7C8EFA978D11}"/>
    <cellStyle name="CustomizationCells 3 2 3 2 2" xfId="7628" xr:uid="{A8FB449A-379E-45FD-9ACD-0B76E1F8090C}"/>
    <cellStyle name="CustomizationCells 3 2 3 2 3" xfId="10684" xr:uid="{C11AF94A-0C02-428D-AEC6-698719F14343}"/>
    <cellStyle name="CustomizationCells 3 2 3 2 4" xfId="13566" xr:uid="{96654B37-337E-4FB5-8D26-7C58C37DCDDB}"/>
    <cellStyle name="CustomizationCells 3 2 3 3" xfId="5669" xr:uid="{F6D90569-C85C-495F-9AA4-E6C5E37E9618}"/>
    <cellStyle name="CustomizationCells 3 2 3 4" xfId="9228" xr:uid="{F83450E4-E838-42FF-97E9-954BD0D703D4}"/>
    <cellStyle name="CustomizationCells 3 2 3 5" xfId="12150" xr:uid="{75448B5D-DDE4-4263-98E1-B64C8A1EB779}"/>
    <cellStyle name="CustomizationCells 3 2 4" xfId="28" xr:uid="{8295119A-6EE7-47AF-BEDE-3C16B5089EA7}"/>
    <cellStyle name="CustomizationCells 3 2 4 2" xfId="2313" xr:uid="{C219985D-846D-4A1D-B7B6-83B590E049DA}"/>
    <cellStyle name="CustomizationCells 3 2 4 2 2" xfId="4715" xr:uid="{1E3F5573-64D5-4EE6-9F8B-601F91CCF2EC}"/>
    <cellStyle name="CustomizationCells 3 2 4 2 3" xfId="10171" xr:uid="{22374002-5E79-4CC8-A76B-4B7C8436F218}"/>
    <cellStyle name="CustomizationCells 3 2 4 2 4" xfId="13090" xr:uid="{F694A7C5-17FE-4568-AD72-4C52147E7466}"/>
    <cellStyle name="CustomizationCells 3 2 4 3" xfId="4188" xr:uid="{E094DEBC-CE5B-48B5-905B-F3BDCBF0E27D}"/>
    <cellStyle name="CustomizationCells 3 2 4 4" xfId="8532" xr:uid="{F5C1716C-F284-48D9-B155-127F98A971EC}"/>
    <cellStyle name="CustomizationCells 3 2 4 5" xfId="11493" xr:uid="{D0E7ACE0-F1EE-4FDA-8991-B46C15E7BA81}"/>
    <cellStyle name="CustomizationCells 3 2 5" xfId="2021" xr:uid="{6548E8FA-2AC2-43F7-A2DA-5406FF57AFBB}"/>
    <cellStyle name="CustomizationCells 3 2 5 2" xfId="4771" xr:uid="{4F9AF835-E039-415C-BA97-D3701698F67E}"/>
    <cellStyle name="CustomizationCells 3 2 5 3" xfId="9880" xr:uid="{AECB6892-04E2-40B0-AD3A-8BA9B42CC30E}"/>
    <cellStyle name="CustomizationCells 3 2 5 4" xfId="12802" xr:uid="{A67F3BBE-3C90-44FC-BD29-A4733FF30DFB}"/>
    <cellStyle name="CustomizationCells 3 2 6" xfId="5131" xr:uid="{31A491B4-5FF4-4968-814F-5FA626FF5E81}"/>
    <cellStyle name="CustomizationCells 3 2 7" xfId="4478" xr:uid="{F25796CD-BD54-43BE-971A-072532D5F8D5}"/>
    <cellStyle name="CustomizationCells 3 2 8" xfId="8233" xr:uid="{F2049007-7E96-4ACD-993B-F56156FB4053}"/>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2 2 2" xfId="7863" xr:uid="{E75F5BB1-9E2E-4D81-B75A-D0E766F4AA26}"/>
    <cellStyle name="CustomizationCells 3 3 2 2 2 3" xfId="10919" xr:uid="{0FB5D88F-FEE4-4F77-9C1D-C25322EA5BB4}"/>
    <cellStyle name="CustomizationCells 3 3 2 2 2 4" xfId="13801" xr:uid="{1E4846F7-5277-4280-9082-EF7F73240729}"/>
    <cellStyle name="CustomizationCells 3 3 2 2 3" xfId="4462" xr:uid="{631F26FF-26FB-4946-AE27-242086531AF7}"/>
    <cellStyle name="CustomizationCells 3 3 2 2 4" xfId="9463" xr:uid="{8C7ED488-BD77-443F-884A-46061D5FB99C}"/>
    <cellStyle name="CustomizationCells 3 3 2 2 5" xfId="12385" xr:uid="{BB02C6F8-461E-4DE6-BF67-3EE6732A3865}"/>
    <cellStyle name="CustomizationCells 3 3 2 3" xfId="928" xr:uid="{AA906F1F-6881-4229-8DAC-8EC315CB8060}"/>
    <cellStyle name="CustomizationCells 3 3 2 3 2" xfId="2509" xr:uid="{06E881BC-942F-4381-B079-E864FFAC9246}"/>
    <cellStyle name="CustomizationCells 3 3 2 3 2 2" xfId="6445" xr:uid="{8AB28920-49E0-426C-9B0B-9E468BFEC444}"/>
    <cellStyle name="CustomizationCells 3 3 2 3 2 3" xfId="10259" xr:uid="{9945F6F0-84A7-465E-9396-0120DDE4F860}"/>
    <cellStyle name="CustomizationCells 3 3 2 3 2 4" xfId="13141" xr:uid="{EA7B9CAA-E11C-44F9-9CFA-FFEDEFAD0EF7}"/>
    <cellStyle name="CustomizationCells 3 3 2 3 3" xfId="4788" xr:uid="{DFF0A1AC-787F-496A-90FA-0B3586DFDF92}"/>
    <cellStyle name="CustomizationCells 3 3 2 3 4" xfId="8787" xr:uid="{B061ABD1-2D31-4C74-B462-40EDD88E69FD}"/>
    <cellStyle name="CustomizationCells 3 3 2 3 5" xfId="11709" xr:uid="{950D0644-D280-46A7-8DFA-ED40B20498BD}"/>
    <cellStyle name="CustomizationCells 3 3 2 4" xfId="2254" xr:uid="{EFA3A520-4A9F-4168-8131-08A6B126AA9F}"/>
    <cellStyle name="CustomizationCells 3 3 2 4 2" xfId="6639" xr:uid="{83596BBF-7DA6-42B2-B998-8131A63FB14F}"/>
    <cellStyle name="CustomizationCells 3 3 2 4 3" xfId="10113" xr:uid="{F2554709-19FC-44A5-805D-610AF29A1B45}"/>
    <cellStyle name="CustomizationCells 3 3 2 4 4" xfId="13035" xr:uid="{0F64221D-04B2-4206-98AF-73384DE85D88}"/>
    <cellStyle name="CustomizationCells 3 3 2 5" xfId="4096" xr:uid="{C5F7345D-2635-4792-B2EB-0137110D4639}"/>
    <cellStyle name="CustomizationCells 3 3 2 6" xfId="5092" xr:uid="{ED773612-CE97-4FCD-A93A-1643B8FBCB3D}"/>
    <cellStyle name="CustomizationCells 3 3 2 7" xfId="6577" xr:uid="{FD7A16D2-0C87-4D57-8950-1E0361EBE61D}"/>
    <cellStyle name="CustomizationCells 3 3 3" xfId="1396" xr:uid="{52BA3711-D659-4A65-8A38-4465E7880943}"/>
    <cellStyle name="CustomizationCells 3 3 3 2" xfId="2961" xr:uid="{04CE13D3-A0C7-49E2-9093-6B225094E77B}"/>
    <cellStyle name="CustomizationCells 3 3 3 2 2" xfId="7655" xr:uid="{A7D51F0E-140D-40F4-B150-C581C8D92D34}"/>
    <cellStyle name="CustomizationCells 3 3 3 2 3" xfId="10711" xr:uid="{6C9371D2-C04B-45A2-820D-5D272E057C97}"/>
    <cellStyle name="CustomizationCells 3 3 3 2 4" xfId="13593" xr:uid="{F627D164-12E9-4CDA-A755-2E5B1F00FD80}"/>
    <cellStyle name="CustomizationCells 3 3 3 3" xfId="5121" xr:uid="{A8983267-BF44-4735-BDFB-743FB66F725A}"/>
    <cellStyle name="CustomizationCells 3 3 3 4" xfId="9255" xr:uid="{1D7F8D6F-4352-47E8-912A-BE6A85E770A1}"/>
    <cellStyle name="CustomizationCells 3 3 3 5" xfId="12177" xr:uid="{24AAFC55-0621-4C31-BD36-838E7B488C86}"/>
    <cellStyle name="CustomizationCells 3 3 4" xfId="1692" xr:uid="{AB187B44-1F67-4AF9-8015-659E5BDD8A5A}"/>
    <cellStyle name="CustomizationCells 3 3 4 2" xfId="3254" xr:uid="{12E8847F-56CF-4776-9766-401666FE55AC}"/>
    <cellStyle name="CustomizationCells 3 3 4 2 2" xfId="7948" xr:uid="{9ADD2FB9-5E8F-4129-84BE-624213F2E8A3}"/>
    <cellStyle name="CustomizationCells 3 3 4 2 3" xfId="11004" xr:uid="{AD8586EA-C968-4690-BE10-3FF88405F43D}"/>
    <cellStyle name="CustomizationCells 3 3 4 2 4" xfId="13886" xr:uid="{3BA7E6ED-C4A2-4CA0-BD86-24E17D02C342}"/>
    <cellStyle name="CustomizationCells 3 3 4 3" xfId="5289" xr:uid="{2C4A204C-CB29-405F-9C9C-EA5E7F967149}"/>
    <cellStyle name="CustomizationCells 3 3 4 4" xfId="9551" xr:uid="{8ED8CE03-355F-4A33-B6EF-AF83CD9CBE17}"/>
    <cellStyle name="CustomizationCells 3 3 4 5" xfId="12473" xr:uid="{B1C73334-4759-441A-850F-C5CCAC8E48CA}"/>
    <cellStyle name="CustomizationCells 3 3 5" xfId="2048" xr:uid="{AA42CF44-3FC6-4F8E-8E27-E4699AC218AD}"/>
    <cellStyle name="CustomizationCells 3 3 5 2" xfId="4656" xr:uid="{8EBB53BD-994D-48AC-A476-D4C1770A3EE7}"/>
    <cellStyle name="CustomizationCells 3 3 5 3" xfId="9907" xr:uid="{798F6595-2943-4D6F-94DB-6F59F07F875F}"/>
    <cellStyle name="CustomizationCells 3 3 5 4" xfId="12829" xr:uid="{D7B95957-0EBA-4000-96F1-90CA60D472D1}"/>
    <cellStyle name="CustomizationCells 3 3 6" xfId="6841" xr:uid="{4F330FAA-C2AD-4924-A368-1396E84FD8CD}"/>
    <cellStyle name="CustomizationCells 3 3 7" xfId="4095" xr:uid="{C7AC63C9-56C1-4135-A77D-3B7A7480CBAC}"/>
    <cellStyle name="CustomizationCells 3 3 8" xfId="8268" xr:uid="{A64160B8-A92A-4553-A464-0B1D2627455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2 2 2" xfId="7783" xr:uid="{14A7DA3C-9A6C-48F5-92D1-904ADF15A426}"/>
    <cellStyle name="CustomizationCells 3 4 2 2 2 3" xfId="10839" xr:uid="{BB2E0DA3-852F-45B0-BA3F-F3BD4E6ED58A}"/>
    <cellStyle name="CustomizationCells 3 4 2 2 2 4" xfId="13721" xr:uid="{BF0F6F70-292E-4FC3-A6C4-53D2543F8466}"/>
    <cellStyle name="CustomizationCells 3 4 2 2 3" xfId="5504" xr:uid="{507AEAF1-98F9-42F0-9CDB-F5D5845133D3}"/>
    <cellStyle name="CustomizationCells 3 4 2 2 4" xfId="9383" xr:uid="{911A09BD-C605-4554-925B-9F29B79E4CDA}"/>
    <cellStyle name="CustomizationCells 3 4 2 2 5" xfId="12305" xr:uid="{A6067A7C-5E08-4CC3-A1CE-8504B6578F72}"/>
    <cellStyle name="CustomizationCells 3 4 2 3" xfId="1042" xr:uid="{A88A6320-5E55-43FE-84D1-CD6393060E7A}"/>
    <cellStyle name="CustomizationCells 3 4 2 3 2" xfId="2613" xr:uid="{143EA44F-B533-491E-BE91-9C53061EB93C}"/>
    <cellStyle name="CustomizationCells 3 4 2 3 2 2" xfId="3847" xr:uid="{BCDF0181-F661-4E39-A886-6E4E00434599}"/>
    <cellStyle name="CustomizationCells 3 4 2 3 2 3" xfId="10363" xr:uid="{1477DB4B-8716-4AD2-A6B6-7EFC1C8DB296}"/>
    <cellStyle name="CustomizationCells 3 4 2 3 2 4" xfId="13245" xr:uid="{FBE2F968-6A46-40E0-BDE4-4E62391F57DE}"/>
    <cellStyle name="CustomizationCells 3 4 2 3 3" xfId="4824" xr:uid="{46EB8BE7-F47C-4AF1-A68F-7ABBE2899757}"/>
    <cellStyle name="CustomizationCells 3 4 2 3 4" xfId="8901" xr:uid="{076A8AD3-D286-4CB5-AAA6-D939B9A968BC}"/>
    <cellStyle name="CustomizationCells 3 4 2 3 5" xfId="11823" xr:uid="{3747F1D7-B9FE-4505-8EC4-D6C8401F8811}"/>
    <cellStyle name="CustomizationCells 3 4 2 4" xfId="2174" xr:uid="{6F8159BA-6C3C-42B0-A6AF-33509DA78DEC}"/>
    <cellStyle name="CustomizationCells 3 4 2 4 2" xfId="4862" xr:uid="{107CD404-D097-4780-9AE8-4A33424C3C59}"/>
    <cellStyle name="CustomizationCells 3 4 2 4 3" xfId="10033" xr:uid="{9773BC6E-5B01-4331-8425-EB1A656A2E80}"/>
    <cellStyle name="CustomizationCells 3 4 2 4 4" xfId="12955" xr:uid="{E736A9F6-0220-4711-9D56-F9B0CEE9BB9C}"/>
    <cellStyle name="CustomizationCells 3 4 2 5" xfId="4118" xr:uid="{CD976257-0D2C-4104-834B-90B18E22753F}"/>
    <cellStyle name="CustomizationCells 3 4 2 6" xfId="5116" xr:uid="{66666E3A-8064-43E7-B483-533082462B3C}"/>
    <cellStyle name="CustomizationCells 3 4 2 7" xfId="8572" xr:uid="{79AC63D3-9BF7-4BF8-84AE-E6093CBDA14B}"/>
    <cellStyle name="CustomizationCells 3 4 3" xfId="1316" xr:uid="{5AAF8008-B46F-4E55-8756-68ECF318C818}"/>
    <cellStyle name="CustomizationCells 3 4 3 2" xfId="2881" xr:uid="{4118F1CC-09C6-46FE-92D4-4E5E458A47DD}"/>
    <cellStyle name="CustomizationCells 3 4 3 2 2" xfId="7575" xr:uid="{29B6073B-AA4B-4783-A9AA-3CCD0DEB42A7}"/>
    <cellStyle name="CustomizationCells 3 4 3 2 3" xfId="10631" xr:uid="{6E1C7F21-EFB7-4AD0-836E-18C9053DDE70}"/>
    <cellStyle name="CustomizationCells 3 4 3 2 4" xfId="13513" xr:uid="{CFE73C7F-8F1C-4484-865C-EEA6018711C1}"/>
    <cellStyle name="CustomizationCells 3 4 3 3" xfId="4227" xr:uid="{3CFA2488-19AE-4DFD-A0AB-3650534DDA3F}"/>
    <cellStyle name="CustomizationCells 3 4 3 4" xfId="9175" xr:uid="{E771E69E-9E1E-4194-9A7E-A2394F029549}"/>
    <cellStyle name="CustomizationCells 3 4 3 5" xfId="12097" xr:uid="{FB8282CB-0758-403A-B19A-6C5D063F600E}"/>
    <cellStyle name="CustomizationCells 3 4 4" xfId="1086" xr:uid="{F86D0906-0ADD-4063-B9F4-FF344D050594}"/>
    <cellStyle name="CustomizationCells 3 4 4 2" xfId="2655" xr:uid="{52EA8198-C743-47D6-B5A7-4A29A80119EF}"/>
    <cellStyle name="CustomizationCells 3 4 4 2 2" xfId="3761" xr:uid="{4A156F97-47E1-4EC4-A9D3-86635AA0E3FD}"/>
    <cellStyle name="CustomizationCells 3 4 4 2 3" xfId="10405" xr:uid="{3A33E785-8E38-4517-880B-9B8FF3A2439D}"/>
    <cellStyle name="CustomizationCells 3 4 4 2 4" xfId="13287" xr:uid="{18C96486-C098-4AD1-BCD9-83DDA73CDC6A}"/>
    <cellStyle name="CustomizationCells 3 4 4 3" xfId="5737" xr:uid="{B8DD7D35-95A7-41C2-963D-2081D5A2443D}"/>
    <cellStyle name="CustomizationCells 3 4 4 4" xfId="8945" xr:uid="{9471E240-9489-402E-BC37-420DCB78ADA3}"/>
    <cellStyle name="CustomizationCells 3 4 4 5" xfId="11867" xr:uid="{C2E256C1-48D1-43FD-ACA5-30881C466F07}"/>
    <cellStyle name="CustomizationCells 3 4 5" xfId="1968" xr:uid="{9559E94D-108A-4626-8D7F-6356641E17B6}"/>
    <cellStyle name="CustomizationCells 3 4 5 2" xfId="4277" xr:uid="{19A37AF7-AAC1-4A07-9B93-A05E6451A91F}"/>
    <cellStyle name="CustomizationCells 3 4 5 3" xfId="9827" xr:uid="{59D1A3E8-2E87-4B72-9056-5A66C308DF74}"/>
    <cellStyle name="CustomizationCells 3 4 5 4" xfId="12749" xr:uid="{2287D33C-2789-41CF-A829-899D1996979F}"/>
    <cellStyle name="CustomizationCells 3 4 6" xfId="4081" xr:uid="{96FCA7A4-AC17-4105-85E6-9459751BDDDD}"/>
    <cellStyle name="CustomizationCells 3 4 7" xfId="6796" xr:uid="{5C84466B-5295-4179-9D06-B988745AA0B3}"/>
    <cellStyle name="CustomizationCells 3 4 8" xfId="6289" xr:uid="{EEFDFCDC-0E0A-426F-89C8-C0D4D8ED8F2F}"/>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6 2 2" xfId="6840" xr:uid="{2525FC0D-BA57-4D8A-989D-0A36E94C1150}"/>
    <cellStyle name="CustomizationCells 3 6 2 3" xfId="10426" xr:uid="{8930D3C3-C1CB-4A2C-9812-A27BE2B838AA}"/>
    <cellStyle name="CustomizationCells 3 6 2 4" xfId="13308" xr:uid="{C8BE0E57-6CF5-4A3F-B1B0-4A603D1DAAD8}"/>
    <cellStyle name="CustomizationCells 3 6 3" xfId="4331" xr:uid="{84EF9A19-29AE-43AB-9BF4-C229BFDD6C04}"/>
    <cellStyle name="CustomizationCells 3 6 4" xfId="8966" xr:uid="{E1031FC4-12A7-4935-843E-623EB09A6880}"/>
    <cellStyle name="CustomizationCells 3 6 5" xfId="11888" xr:uid="{2500CD9E-63EA-4C71-BEC0-050BF2F53FC0}"/>
    <cellStyle name="CustomizationCells 3 7" xfId="1769" xr:uid="{CA7E4C1B-3A9E-4D85-9E9E-A87833AD5B5E}"/>
    <cellStyle name="CustomizationCells 3 7 2" xfId="3325" xr:uid="{EBAB8C18-20C9-4F21-A04C-7F175D114079}"/>
    <cellStyle name="CustomizationCells 3 7 2 2" xfId="8019" xr:uid="{061C1557-84F2-41AD-8F09-C0612DCB380C}"/>
    <cellStyle name="CustomizationCells 3 7 2 3" xfId="11075" xr:uid="{1B858467-A7DC-4D03-AE61-0148ACBB20C5}"/>
    <cellStyle name="CustomizationCells 3 7 2 4" xfId="13957" xr:uid="{EBB6FE2C-16CC-4C99-AF49-AF9066EA2EA7}"/>
    <cellStyle name="CustomizationCells 3 7 3" xfId="6706" xr:uid="{52478C9E-1E86-41EB-9EAC-3372AF7349C1}"/>
    <cellStyle name="CustomizationCells 3 7 4" xfId="9628" xr:uid="{7E6AA61E-64CA-42EE-A2CE-1929FE1867E2}"/>
    <cellStyle name="CustomizationCells 3 7 5" xfId="12550" xr:uid="{1726A73F-7158-493B-8214-32E5B6F28416}"/>
    <cellStyle name="CustomizationCells 3 8" xfId="1734" xr:uid="{3F34BCBF-4D17-4460-A2E5-F1DD28615959}"/>
    <cellStyle name="CustomizationCells 3 8 2" xfId="4456" xr:uid="{3149C5A9-C903-4F65-B4BC-1D84848CFB48}"/>
    <cellStyle name="CustomizationCells 3 8 3" xfId="9593" xr:uid="{747B4175-2D36-4425-956E-E9D4379A269E}"/>
    <cellStyle name="CustomizationCells 3 8 4" xfId="12515" xr:uid="{5429AA16-44AC-4AA3-A838-4828A4394859}"/>
    <cellStyle name="CustomizationCells 3 9" xfId="3937" xr:uid="{AA639C8F-3D8F-4715-B3D1-48E9E3152ABD}"/>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10" xfId="8493" xr:uid="{DA90942D-A0E9-431F-A787-A2759AD9F6A5}"/>
    <cellStyle name="CustomizationGreenCells 3 11" xfId="11480" xr:uid="{2060C5A3-7FE9-40AF-B372-0EA100EFE4AD}"/>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2 2 2" xfId="7837" xr:uid="{C958ACB2-FE3E-4C03-A0DD-74E7AC5FE8E1}"/>
    <cellStyle name="CustomizationGreenCells 3 2 2 2 2 3" xfId="10893" xr:uid="{AB3E2282-C74D-4AF0-A9F5-EFC456226495}"/>
    <cellStyle name="CustomizationGreenCells 3 2 2 2 2 4" xfId="13775" xr:uid="{4CBD4728-4676-4D62-BBD9-37339325B244}"/>
    <cellStyle name="CustomizationGreenCells 3 2 2 2 3" xfId="6299" xr:uid="{3F1C4C6F-156D-41AE-9107-4453A091D95E}"/>
    <cellStyle name="CustomizationGreenCells 3 2 2 2 4" xfId="9437" xr:uid="{7F762D87-23C1-4939-94BD-F6C0DFC942FA}"/>
    <cellStyle name="CustomizationGreenCells 3 2 2 2 5" xfId="12359" xr:uid="{43FAEA8E-C6D2-4CC1-BAFE-1201D9857DC1}"/>
    <cellStyle name="CustomizationGreenCells 3 2 2 3" xfId="1824" xr:uid="{4A9AD5EE-BE8F-4307-8F33-4BBB5AAE6C1C}"/>
    <cellStyle name="CustomizationGreenCells 3 2 2 3 2" xfId="3374" xr:uid="{F88F7516-A354-490A-8B74-321B3EEE0024}"/>
    <cellStyle name="CustomizationGreenCells 3 2 2 3 2 2" xfId="8068" xr:uid="{38DD766E-AC16-42C0-9AA6-E7862D9932AE}"/>
    <cellStyle name="CustomizationGreenCells 3 2 2 3 2 3" xfId="11124" xr:uid="{A7721524-67D4-41EA-9403-6DC851954B2A}"/>
    <cellStyle name="CustomizationGreenCells 3 2 2 3 2 4" xfId="14006" xr:uid="{D3E4C7D4-2B46-4FF8-92D5-2B662C57BF99}"/>
    <cellStyle name="CustomizationGreenCells 3 2 2 3 3" xfId="6660" xr:uid="{F2BE7130-5D46-4C28-832F-F6AEC04E3588}"/>
    <cellStyle name="CustomizationGreenCells 3 2 2 3 4" xfId="9683" xr:uid="{E4DCC274-B4CD-460B-BD00-0C74DB172C80}"/>
    <cellStyle name="CustomizationGreenCells 3 2 2 3 5" xfId="12605" xr:uid="{566F183E-F2BC-44FA-AA02-3DB85C08B41D}"/>
    <cellStyle name="CustomizationGreenCells 3 2 2 4" xfId="2228" xr:uid="{552B0FAD-4474-4E03-B64A-AF669B3F3E35}"/>
    <cellStyle name="CustomizationGreenCells 3 2 2 4 2" xfId="3526" xr:uid="{1BE3C4E5-0841-46CB-AF82-B476A27568FA}"/>
    <cellStyle name="CustomizationGreenCells 3 2 2 4 3" xfId="10087" xr:uid="{529AE4BA-7EBC-4B65-994A-65F2BB489718}"/>
    <cellStyle name="CustomizationGreenCells 3 2 2 4 4" xfId="13009" xr:uid="{8D8AA84F-68EF-44D8-9326-4BDA7F725211}"/>
    <cellStyle name="CustomizationGreenCells 3 2 2 5" xfId="4815" xr:uid="{CE3F4CC0-9EA1-4E2D-B27D-A2957F1CBF41}"/>
    <cellStyle name="CustomizationGreenCells 3 2 2 6" xfId="4514" xr:uid="{96FB52A4-8307-4603-9B58-73C3A8046528}"/>
    <cellStyle name="CustomizationGreenCells 3 2 2 7" xfId="5186" xr:uid="{7ED8D7F1-D564-4EEB-AC09-B65C075DF9C8}"/>
    <cellStyle name="CustomizationGreenCells 3 2 3" xfId="1370" xr:uid="{76FEA897-BF2D-42E8-9F9C-0BAE71929702}"/>
    <cellStyle name="CustomizationGreenCells 3 2 3 2" xfId="2935" xr:uid="{A117B343-9286-4FD9-8E2F-E4CE7315DE23}"/>
    <cellStyle name="CustomizationGreenCells 3 2 3 2 2" xfId="7629" xr:uid="{464FB198-925D-4D8C-A03F-B7DA20BF17EC}"/>
    <cellStyle name="CustomizationGreenCells 3 2 3 2 3" xfId="10685" xr:uid="{388FF84C-439C-442B-8706-7BEF557F23E5}"/>
    <cellStyle name="CustomizationGreenCells 3 2 3 2 4" xfId="13567" xr:uid="{9B13FF53-40B9-474A-8940-85A36A77F33C}"/>
    <cellStyle name="CustomizationGreenCells 3 2 3 3" xfId="5922" xr:uid="{90344CA1-8D22-45F1-AEAA-70C03AE26136}"/>
    <cellStyle name="CustomizationGreenCells 3 2 3 4" xfId="9229" xr:uid="{5FC279F0-4DF2-4C09-ABA3-44EFA39D6786}"/>
    <cellStyle name="CustomizationGreenCells 3 2 3 5" xfId="12151" xr:uid="{33E9A9C2-AEFB-4562-8E25-BB8B1F204D96}"/>
    <cellStyle name="CustomizationGreenCells 3 2 4" xfId="997" xr:uid="{173FC676-1A06-4CD2-AB2E-19EAA126587E}"/>
    <cellStyle name="CustomizationGreenCells 3 2 4 2" xfId="2570" xr:uid="{17D8DE4E-34F3-4C74-83FF-535324906D5A}"/>
    <cellStyle name="CustomizationGreenCells 3 2 4 2 2" xfId="6594" xr:uid="{7623CFEB-1495-4B81-B5DE-ECDA1D365666}"/>
    <cellStyle name="CustomizationGreenCells 3 2 4 2 3" xfId="10320" xr:uid="{5CF4365B-D534-441C-A7C6-0926FBECD092}"/>
    <cellStyle name="CustomizationGreenCells 3 2 4 2 4" xfId="13202" xr:uid="{2AC272D1-E2BF-4470-A53C-BED16CB9F1DA}"/>
    <cellStyle name="CustomizationGreenCells 3 2 4 3" xfId="3480" xr:uid="{8CB75F06-4ED1-43B5-86FA-16A05EE1E1AE}"/>
    <cellStyle name="CustomizationGreenCells 3 2 4 4" xfId="8856" xr:uid="{3390FA47-9E84-461E-85FB-4F2F0FC1937E}"/>
    <cellStyle name="CustomizationGreenCells 3 2 4 5" xfId="11778" xr:uid="{BE28017D-FDEB-4FE7-A825-BC7AFD173B27}"/>
    <cellStyle name="CustomizationGreenCells 3 2 5" xfId="2022" xr:uid="{2FDE4CB0-7611-4A38-8471-F4573ED16663}"/>
    <cellStyle name="CustomizationGreenCells 3 2 5 2" xfId="5603" xr:uid="{319302AD-B433-45E9-829C-5D97CD6546D9}"/>
    <cellStyle name="CustomizationGreenCells 3 2 5 3" xfId="9881" xr:uid="{CF849BF5-94BC-48BE-B77A-06EDC6FD0B5E}"/>
    <cellStyle name="CustomizationGreenCells 3 2 5 4" xfId="12803" xr:uid="{F958D645-8273-4CF7-99C0-9C8916D71AB9}"/>
    <cellStyle name="CustomizationGreenCells 3 2 6" xfId="6251" xr:uid="{ACD68F79-60B7-4F3A-BDE3-FC5370D63527}"/>
    <cellStyle name="CustomizationGreenCells 3 2 7" xfId="4420" xr:uid="{EAD7889C-7A1B-442D-AB2D-126C7EA9B93B}"/>
    <cellStyle name="CustomizationGreenCells 3 2 8" xfId="8288" xr:uid="{FE683249-417A-4424-AA3E-FF07DF6EDA4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2 2 2" xfId="7807" xr:uid="{30718C66-F351-4852-B4EC-77C4F20B8FCA}"/>
    <cellStyle name="CustomizationGreenCells 3 3 2 2 2 3" xfId="10863" xr:uid="{AA4B9E6C-548B-41A8-9B7A-CDCAC76564A6}"/>
    <cellStyle name="CustomizationGreenCells 3 3 2 2 2 4" xfId="13745" xr:uid="{B7888526-F300-4D8B-A9DC-F677C6507C6A}"/>
    <cellStyle name="CustomizationGreenCells 3 3 2 2 3" xfId="5720" xr:uid="{BEC5372A-9611-4B60-BB4F-D8BBAF2CE70C}"/>
    <cellStyle name="CustomizationGreenCells 3 3 2 2 4" xfId="9407" xr:uid="{60139ABA-37AC-464A-89D8-7FD8902B9C81}"/>
    <cellStyle name="CustomizationGreenCells 3 3 2 2 5" xfId="12329" xr:uid="{BA754ACE-8CA2-407D-805E-1EB1052B284A}"/>
    <cellStyle name="CustomizationGreenCells 3 3 2 3" xfId="1819" xr:uid="{D97040C8-2B97-4D2C-86CD-441790D9DF27}"/>
    <cellStyle name="CustomizationGreenCells 3 3 2 3 2" xfId="3369" xr:uid="{834DD425-527E-4FF1-8FCC-927DC40DA66F}"/>
    <cellStyle name="CustomizationGreenCells 3 3 2 3 2 2" xfId="8063" xr:uid="{5B8D2EBD-6A49-4F69-8DC0-5625E30C494D}"/>
    <cellStyle name="CustomizationGreenCells 3 3 2 3 2 3" xfId="11119" xr:uid="{1F38CEE3-31B1-48DB-A2F5-2A2D79BBA6DA}"/>
    <cellStyle name="CustomizationGreenCells 3 3 2 3 2 4" xfId="14001" xr:uid="{061A8FBF-BDCD-431F-BE8E-012AFBFDE15A}"/>
    <cellStyle name="CustomizationGreenCells 3 3 2 3 3" xfId="4252" xr:uid="{1A88632A-6B20-4850-AAD9-3A0421552FCA}"/>
    <cellStyle name="CustomizationGreenCells 3 3 2 3 4" xfId="9678" xr:uid="{6439101A-BF79-40D1-A404-429EC9EA30F8}"/>
    <cellStyle name="CustomizationGreenCells 3 3 2 3 5" xfId="12600" xr:uid="{C94ED07E-C9C2-47E3-9861-7783C5E55061}"/>
    <cellStyle name="CustomizationGreenCells 3 3 2 4" xfId="2198" xr:uid="{6B5CC220-91BE-4BF6-BC99-EB3AFFB64A1E}"/>
    <cellStyle name="CustomizationGreenCells 3 3 2 4 2" xfId="4804" xr:uid="{1B87132B-3C23-491B-BDB3-2E729F6B9402}"/>
    <cellStyle name="CustomizationGreenCells 3 3 2 4 3" xfId="10057" xr:uid="{B42BFBDD-9D24-4D77-9E94-8912A9F10AAD}"/>
    <cellStyle name="CustomizationGreenCells 3 3 2 4 4" xfId="12979" xr:uid="{08D0DF7C-6F1B-4241-AF93-A855857C925E}"/>
    <cellStyle name="CustomizationGreenCells 3 3 2 5" xfId="6092" xr:uid="{A07B4BEC-4431-48ED-912E-F303324ADDEA}"/>
    <cellStyle name="CustomizationGreenCells 3 3 2 6" xfId="5146" xr:uid="{B57F7BA7-C676-48EA-8D08-AB1B0D3E00A5}"/>
    <cellStyle name="CustomizationGreenCells 3 3 2 7" xfId="3491" xr:uid="{A4C2B929-E9D5-4DEB-A1F7-0C5244BB900F}"/>
    <cellStyle name="CustomizationGreenCells 3 3 3" xfId="1340" xr:uid="{53491117-5BBC-4EBF-AB74-861FE846078F}"/>
    <cellStyle name="CustomizationGreenCells 3 3 3 2" xfId="2905" xr:uid="{659F8CCA-3EB5-4723-B11A-0964739CD33B}"/>
    <cellStyle name="CustomizationGreenCells 3 3 3 2 2" xfId="7599" xr:uid="{4DB76B56-BFA6-4C45-BBF5-33F732304B77}"/>
    <cellStyle name="CustomizationGreenCells 3 3 3 2 3" xfId="10655" xr:uid="{77143E85-E0BB-48B3-8B42-AE2DDB787147}"/>
    <cellStyle name="CustomizationGreenCells 3 3 3 2 4" xfId="13537" xr:uid="{4419D1CC-2E71-456A-B62A-F59142AF2680}"/>
    <cellStyle name="CustomizationGreenCells 3 3 3 3" xfId="4322" xr:uid="{FAC3EDA5-26FA-473E-90B2-83C750B15F5A}"/>
    <cellStyle name="CustomizationGreenCells 3 3 3 4" xfId="9199" xr:uid="{97245855-67B8-46FF-A9AC-F084F9AFC275}"/>
    <cellStyle name="CustomizationGreenCells 3 3 3 5" xfId="12121" xr:uid="{C972AC7E-C909-4725-B3B0-B4A62F28A283}"/>
    <cellStyle name="CustomizationGreenCells 3 3 4" xfId="1011" xr:uid="{227057FC-B3D4-42E6-8910-A5DB7A709750}"/>
    <cellStyle name="CustomizationGreenCells 3 3 4 2" xfId="2583" xr:uid="{D3E9AD13-3E0B-44A1-B5DA-81233A5D69EB}"/>
    <cellStyle name="CustomizationGreenCells 3 3 4 2 2" xfId="5002" xr:uid="{859CAFE7-7F7B-423E-91EA-448AAFB64AD3}"/>
    <cellStyle name="CustomizationGreenCells 3 3 4 2 3" xfId="10333" xr:uid="{A1A17647-DF6B-4763-B12A-CC5CDB291A13}"/>
    <cellStyle name="CustomizationGreenCells 3 3 4 2 4" xfId="13215" xr:uid="{A2C4C5B0-7CF9-49D9-89C8-6F9ACB2E0D58}"/>
    <cellStyle name="CustomizationGreenCells 3 3 4 3" xfId="3482" xr:uid="{38F4C59B-C2E5-4F8C-BD5A-C946A45ED204}"/>
    <cellStyle name="CustomizationGreenCells 3 3 4 4" xfId="8870" xr:uid="{026F0C6E-0899-4561-9A80-C59BBF0314AD}"/>
    <cellStyle name="CustomizationGreenCells 3 3 4 5" xfId="11792" xr:uid="{C2707ED7-E174-47CE-9E93-18A0534BC940}"/>
    <cellStyle name="CustomizationGreenCells 3 3 5" xfId="1992" xr:uid="{39CEA75A-AE14-4782-9049-67F487D93223}"/>
    <cellStyle name="CustomizationGreenCells 3 3 5 2" xfId="4318" xr:uid="{5A0C9184-D6D3-4423-B16F-F9B45059D8C2}"/>
    <cellStyle name="CustomizationGreenCells 3 3 5 3" xfId="9851" xr:uid="{9D478C1A-A699-4A35-974C-0457B16832A1}"/>
    <cellStyle name="CustomizationGreenCells 3 3 5 4" xfId="12773" xr:uid="{E8CB8D0F-5D5F-4092-BE36-423897B5F404}"/>
    <cellStyle name="CustomizationGreenCells 3 3 6" xfId="4783" xr:uid="{D47ACB43-E7C6-4C41-B15C-2B6D5741838A}"/>
    <cellStyle name="CustomizationGreenCells 3 3 7" xfId="3873" xr:uid="{072BC114-9E92-41F9-97AA-7C786BC07CED}"/>
    <cellStyle name="CustomizationGreenCells 3 3 8" xfId="5653" xr:uid="{531FAEA4-45AA-4CEE-AA51-324C23FEB978}"/>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2 2 2" xfId="7740" xr:uid="{DFE2AA8E-3D6F-434C-8ACB-E22642DD72C9}"/>
    <cellStyle name="CustomizationGreenCells 3 4 2 2 2 3" xfId="10796" xr:uid="{73393E46-B678-487D-ADA6-7246D6572B40}"/>
    <cellStyle name="CustomizationGreenCells 3 4 2 2 2 4" xfId="13678" xr:uid="{D669B35F-5B4F-4444-AB07-FFA1CDA37E89}"/>
    <cellStyle name="CustomizationGreenCells 3 4 2 2 3" xfId="4114" xr:uid="{38D5C8B7-6452-4BEA-8D25-434102976727}"/>
    <cellStyle name="CustomizationGreenCells 3 4 2 2 4" xfId="9340" xr:uid="{0AD960D9-7D5B-4C4D-AB9F-317C19521DD0}"/>
    <cellStyle name="CustomizationGreenCells 3 4 2 2 5" xfId="12262" xr:uid="{AE2BA2CE-4A26-4F5A-B983-2091329F8C44}"/>
    <cellStyle name="CustomizationGreenCells 3 4 2 3" xfId="1076" xr:uid="{C96FFC2C-C126-4706-AFCA-CFA9B158C629}"/>
    <cellStyle name="CustomizationGreenCells 3 4 2 3 2" xfId="2645" xr:uid="{92247BF3-87AF-430F-BB1F-9DD40EAE8A8B}"/>
    <cellStyle name="CustomizationGreenCells 3 4 2 3 2 2" xfId="3718" xr:uid="{EF010037-529E-4FB0-8E8C-E278BA867FB0}"/>
    <cellStyle name="CustomizationGreenCells 3 4 2 3 2 3" xfId="10395" xr:uid="{CCCBB241-9790-4119-925F-F6F9579595FD}"/>
    <cellStyle name="CustomizationGreenCells 3 4 2 3 2 4" xfId="13277" xr:uid="{69CCBFEC-FE36-4E5F-B62E-7A065118CD26}"/>
    <cellStyle name="CustomizationGreenCells 3 4 2 3 3" xfId="6292" xr:uid="{D9A48B77-6A0A-4C05-BB13-1F9BC1D313EF}"/>
    <cellStyle name="CustomizationGreenCells 3 4 2 3 4" xfId="8935" xr:uid="{8A2C5077-F51F-447A-98D8-2EA5E37D18B0}"/>
    <cellStyle name="CustomizationGreenCells 3 4 2 3 5" xfId="11857" xr:uid="{C6BF3E84-DDDF-474B-9402-07884F97394E}"/>
    <cellStyle name="CustomizationGreenCells 3 4 2 4" xfId="2131" xr:uid="{CACBB44F-92A4-482C-98F8-110B7BA3A44B}"/>
    <cellStyle name="CustomizationGreenCells 3 4 2 4 2" xfId="4259" xr:uid="{E9494817-5BC9-4478-B45A-F7F4042ACD97}"/>
    <cellStyle name="CustomizationGreenCells 3 4 2 4 3" xfId="9990" xr:uid="{6829279A-85D3-45FC-A4F9-CE4C25E96AFE}"/>
    <cellStyle name="CustomizationGreenCells 3 4 2 4 4" xfId="12912" xr:uid="{ADA79098-4442-4F7C-921A-01E0F5D63375}"/>
    <cellStyle name="CustomizationGreenCells 3 4 2 5" xfId="3523" xr:uid="{D686185F-5D04-422E-A929-3A3872291C36}"/>
    <cellStyle name="CustomizationGreenCells 3 4 2 6" xfId="3688" xr:uid="{B33F8184-2E45-433E-8680-A42C51EB0D3F}"/>
    <cellStyle name="CustomizationGreenCells 3 4 2 7" xfId="6549" xr:uid="{731BA245-6AAC-4C8E-8484-71C1EA918BD5}"/>
    <cellStyle name="CustomizationGreenCells 3 4 3" xfId="1273" xr:uid="{646C3DEB-81A0-4C06-99DD-8CBB20917642}"/>
    <cellStyle name="CustomizationGreenCells 3 4 3 2" xfId="2838" xr:uid="{EF88546F-F565-4B2F-8492-068F30A1521F}"/>
    <cellStyle name="CustomizationGreenCells 3 4 3 2 2" xfId="7532" xr:uid="{23334C7B-053B-4CC9-B988-FE788D8A29B2}"/>
    <cellStyle name="CustomizationGreenCells 3 4 3 2 3" xfId="10588" xr:uid="{19E6D203-9323-4C1E-812C-63A79EEA776B}"/>
    <cellStyle name="CustomizationGreenCells 3 4 3 2 4" xfId="13470" xr:uid="{9343DD72-D636-4CA2-8A1B-56FE0DB28E81}"/>
    <cellStyle name="CustomizationGreenCells 3 4 3 3" xfId="6042" xr:uid="{21F31717-8BE6-4767-BCCD-50642898C4A7}"/>
    <cellStyle name="CustomizationGreenCells 3 4 3 4" xfId="9132" xr:uid="{87B1EE7B-1551-4F0F-B92A-B6E8A5609829}"/>
    <cellStyle name="CustomizationGreenCells 3 4 3 5" xfId="12054" xr:uid="{E42D6F81-3E7E-4A1B-B0B6-B5CECA350156}"/>
    <cellStyle name="CustomizationGreenCells 3 4 4" xfId="1168" xr:uid="{75D1AED7-145B-4BAA-A1E8-D20447B040D4}"/>
    <cellStyle name="CustomizationGreenCells 3 4 4 2" xfId="2737" xr:uid="{7A647822-8776-4EFA-ADBC-55B01E5AF00C}"/>
    <cellStyle name="CustomizationGreenCells 3 4 4 2 2" xfId="6688" xr:uid="{876BE0D1-861F-41F5-8B95-744D4E0F904D}"/>
    <cellStyle name="CustomizationGreenCells 3 4 4 2 3" xfId="10487" xr:uid="{A36DD967-B4E4-4ABF-8968-813DC31D5BA9}"/>
    <cellStyle name="CustomizationGreenCells 3 4 4 2 4" xfId="13369" xr:uid="{6254F3C8-5DB2-4F7B-B241-8FC0DA2FE800}"/>
    <cellStyle name="CustomizationGreenCells 3 4 4 3" xfId="6398" xr:uid="{8338D57B-6AA3-4F80-9390-0CC4BFC0A5C7}"/>
    <cellStyle name="CustomizationGreenCells 3 4 4 4" xfId="9027" xr:uid="{8CC1A1DD-03B3-483D-AE81-BAFAC87E9AFA}"/>
    <cellStyle name="CustomizationGreenCells 3 4 4 5" xfId="11949" xr:uid="{F08A7EA5-23E8-4CDB-95A4-4D3BB7653E3F}"/>
    <cellStyle name="CustomizationGreenCells 3 4 5" xfId="1925" xr:uid="{FDF19DD1-EB17-4447-B2E4-1E04727817EE}"/>
    <cellStyle name="CustomizationGreenCells 3 4 5 2" xfId="5441" xr:uid="{D95675EC-A4CC-4513-AF96-A601A8559CB3}"/>
    <cellStyle name="CustomizationGreenCells 3 4 5 3" xfId="9784" xr:uid="{6F23A8A5-03C6-46BE-93E1-571AAD40CA7A}"/>
    <cellStyle name="CustomizationGreenCells 3 4 5 4" xfId="12706" xr:uid="{07F25157-4C03-48CF-ADA0-C847802EB807}"/>
    <cellStyle name="CustomizationGreenCells 3 4 6" xfId="4126" xr:uid="{0190764D-E5AC-4147-9C23-F5FBE9661727}"/>
    <cellStyle name="CustomizationGreenCells 3 4 7" xfId="8257" xr:uid="{7C791E8F-BEA0-48AE-A394-C94A78C7F181}"/>
    <cellStyle name="CustomizationGreenCells 3 4 8" xfId="11279" xr:uid="{37DDDAFC-57F3-405B-ACCE-F0F8C0750109}"/>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6 2 2" xfId="5331" xr:uid="{623A5AE5-E714-4C88-A472-0E78075B2E94}"/>
    <cellStyle name="CustomizationGreenCells 3 6 2 3" xfId="10427" xr:uid="{7BF57444-AC2D-4749-98E4-0839D6FC79E8}"/>
    <cellStyle name="CustomizationGreenCells 3 6 2 4" xfId="13309" xr:uid="{6A8B4AAC-8AFF-4D74-B3E6-9C64C9A726F0}"/>
    <cellStyle name="CustomizationGreenCells 3 6 3" xfId="4124" xr:uid="{CDDE2324-F902-4D02-AD94-53791865C2FF}"/>
    <cellStyle name="CustomizationGreenCells 3 6 4" xfId="8967" xr:uid="{C0FD2C11-DF81-4F06-9E3A-60935F69AE2F}"/>
    <cellStyle name="CustomizationGreenCells 3 6 5" xfId="11889" xr:uid="{9FB46FCA-2106-404E-BF1E-3914A5C6C173}"/>
    <cellStyle name="CustomizationGreenCells 3 7" xfId="1678" xr:uid="{A011262C-4199-4569-B142-64188E158C49}"/>
    <cellStyle name="CustomizationGreenCells 3 7 2" xfId="3241" xr:uid="{533F6662-A3DD-45A0-88E9-F9C61EA3BA61}"/>
    <cellStyle name="CustomizationGreenCells 3 7 2 2" xfId="7935" xr:uid="{E554A72F-4821-4BAD-B4A5-BF7298257A13}"/>
    <cellStyle name="CustomizationGreenCells 3 7 2 3" xfId="10991" xr:uid="{FE681633-0070-42C0-8099-93F3FD1A2D39}"/>
    <cellStyle name="CustomizationGreenCells 3 7 2 4" xfId="13873" xr:uid="{110CF510-6CC1-4547-B841-646A9C3B65AE}"/>
    <cellStyle name="CustomizationGreenCells 3 7 3" xfId="4368" xr:uid="{227DBBFB-2A6A-4FBB-927F-0D9A211FD985}"/>
    <cellStyle name="CustomizationGreenCells 3 7 4" xfId="9537" xr:uid="{1C001C82-75BC-4BB5-A77C-C8BDDAC14E46}"/>
    <cellStyle name="CustomizationGreenCells 3 7 5" xfId="12459" xr:uid="{2A531B4A-A9CE-4794-9A59-2F79C92B1BAC}"/>
    <cellStyle name="CustomizationGreenCells 3 8" xfId="1879" xr:uid="{78573644-D06D-45BF-B2E5-B9B3D6976F4E}"/>
    <cellStyle name="CustomizationGreenCells 3 8 2" xfId="5676" xr:uid="{2882065A-A6D7-4E12-9EB1-CC0075854A3A}"/>
    <cellStyle name="CustomizationGreenCells 3 8 3" xfId="9738" xr:uid="{659F7035-0D75-49CD-9D63-EC765E86ADBD}"/>
    <cellStyle name="CustomizationGreenCells 3 8 4" xfId="12660" xr:uid="{2D20542B-607A-474D-819A-DEBB4491C54D}"/>
    <cellStyle name="CustomizationGreenCells 3 9" xfId="3680" xr:uid="{818F5F2F-7A1E-4B34-8B34-04AC05CDDCF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10" xfId="8535" xr:uid="{1333D236-A88E-42A2-97AD-32054D43DB4C}"/>
    <cellStyle name="Eingabe 3 11" xfId="11495" xr:uid="{6500E335-2A12-43ED-83AD-B02A6BE0C775}"/>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2 2 2" xfId="7877" xr:uid="{ACE786DA-77DD-4C4D-9CF9-D57CDB4493C6}"/>
    <cellStyle name="Eingabe 3 2 2 2 2 3" xfId="10933" xr:uid="{03E66C52-E309-4CA7-9B30-35930FA8F14A}"/>
    <cellStyle name="Eingabe 3 2 2 2 2 4" xfId="13815" xr:uid="{C430B833-0D75-45F5-A8B8-C64DE5B0AC83}"/>
    <cellStyle name="Eingabe 3 2 2 2 3" xfId="4479" xr:uid="{89F14CDE-D8D2-4FB8-AF9E-59CCBF77B09E}"/>
    <cellStyle name="Eingabe 3 2 2 2 4" xfId="9477" xr:uid="{AAAF20B1-E71D-45D1-BB81-166BA6B278A2}"/>
    <cellStyle name="Eingabe 3 2 2 2 5" xfId="12399" xr:uid="{10F7FBAF-AF84-4B13-9B1D-BE5E3E02062C}"/>
    <cellStyle name="Eingabe 3 2 2 3" xfId="1890" xr:uid="{10259214-03EF-49EE-9852-255997FD176A}"/>
    <cellStyle name="Eingabe 3 2 2 3 2" xfId="3433" xr:uid="{D4A0BC26-AC96-444A-A737-BD54F06A9C59}"/>
    <cellStyle name="Eingabe 3 2 2 3 2 2" xfId="8127" xr:uid="{F78941AE-A8EB-485F-871C-AE57420788FE}"/>
    <cellStyle name="Eingabe 3 2 2 3 2 3" xfId="11183" xr:uid="{BEEF2711-9DEC-40C1-8216-63D9263060A9}"/>
    <cellStyle name="Eingabe 3 2 2 3 2 4" xfId="14065" xr:uid="{CBC8C9CF-E0A4-4EB3-8BFE-34CE2CF43352}"/>
    <cellStyle name="Eingabe 3 2 2 3 3" xfId="3631" xr:uid="{431CA926-5E33-4486-84FA-12BA9A40D617}"/>
    <cellStyle name="Eingabe 3 2 2 3 4" xfId="9749" xr:uid="{6F62193E-F9D2-46CD-8DE0-56076C436BAD}"/>
    <cellStyle name="Eingabe 3 2 2 3 5" xfId="12671" xr:uid="{DB25E149-329A-48A5-B549-FCC970C33080}"/>
    <cellStyle name="Eingabe 3 2 2 4" xfId="2268" xr:uid="{1CA1A7A8-3E26-45C8-997B-B280BD98468E}"/>
    <cellStyle name="Eingabe 3 2 2 4 2" xfId="6530" xr:uid="{1E999E8E-2065-485B-BA88-884A9EE288CA}"/>
    <cellStyle name="Eingabe 3 2 2 4 3" xfId="10127" xr:uid="{08E1B35F-54F6-46F8-8512-3A4DB762F491}"/>
    <cellStyle name="Eingabe 3 2 2 4 4" xfId="13049" xr:uid="{024E5355-8C67-4EEC-BB23-4A2073D042B6}"/>
    <cellStyle name="Eingabe 3 2 2 5" xfId="4525" xr:uid="{051F0E71-5772-4A91-9BBB-71F48CAB828B}"/>
    <cellStyle name="Eingabe 3 2 2 6" xfId="8764" xr:uid="{7BF9FB44-4701-47A3-B049-3DC2E0CBCEBF}"/>
    <cellStyle name="Eingabe 3 2 2 7" xfId="11687" xr:uid="{19635160-C0F1-4EF7-85F1-A2D263F3629B}"/>
    <cellStyle name="Eingabe 3 2 3" xfId="1410" xr:uid="{DB2531CD-F52C-4D13-8816-02C098D16AA7}"/>
    <cellStyle name="Eingabe 3 2 3 2" xfId="2975" xr:uid="{49E48CFF-DD42-4346-8A48-14211AB1D9B7}"/>
    <cellStyle name="Eingabe 3 2 3 2 2" xfId="7669" xr:uid="{588117E3-C512-42C9-9E78-AEFDD671330B}"/>
    <cellStyle name="Eingabe 3 2 3 2 3" xfId="10725" xr:uid="{60C8321E-266E-47F2-842A-AF0445E10A81}"/>
    <cellStyle name="Eingabe 3 2 3 2 4" xfId="13607" xr:uid="{98F03236-417E-42F9-B076-F4645A95F1D0}"/>
    <cellStyle name="Eingabe 3 2 3 3" xfId="4231" xr:uid="{C2637083-22DA-4202-BD6B-75428A6EAAAE}"/>
    <cellStyle name="Eingabe 3 2 3 4" xfId="9269" xr:uid="{9A89AAA5-ED16-4277-90E5-1640484B3367}"/>
    <cellStyle name="Eingabe 3 2 3 5" xfId="12191" xr:uid="{C62430F4-040B-4F71-955D-3B44A5723B18}"/>
    <cellStyle name="Eingabe 3 2 4" xfId="1820" xr:uid="{5C2943D4-6274-429D-BDF7-61657E5E82A3}"/>
    <cellStyle name="Eingabe 3 2 4 2" xfId="3370" xr:uid="{BD2224EB-0421-48C0-8955-07ED4ECF5126}"/>
    <cellStyle name="Eingabe 3 2 4 2 2" xfId="8064" xr:uid="{61B3200D-8DCE-4BB8-8F3D-D700BD70AA62}"/>
    <cellStyle name="Eingabe 3 2 4 2 3" xfId="11120" xr:uid="{05804F21-3736-437B-9A65-6F3A110B78DA}"/>
    <cellStyle name="Eingabe 3 2 4 2 4" xfId="14002" xr:uid="{CD18F5E7-F630-4D8D-BAC5-F66A709F6C38}"/>
    <cellStyle name="Eingabe 3 2 4 3" xfId="4046" xr:uid="{85FB20B5-399F-46F6-B9F1-28A6787FF785}"/>
    <cellStyle name="Eingabe 3 2 4 4" xfId="9679" xr:uid="{A7731456-0981-4F84-9013-FAA9197B5B54}"/>
    <cellStyle name="Eingabe 3 2 4 5" xfId="12601" xr:uid="{08D1C679-9EE3-43E1-9014-53DF9955468B}"/>
    <cellStyle name="Eingabe 3 2 5" xfId="2062" xr:uid="{01BADC80-47CD-44E2-8630-8717305EA41E}"/>
    <cellStyle name="Eingabe 3 2 5 2" xfId="6699" xr:uid="{6B02C32D-5F3E-4F8E-A549-5296498F7017}"/>
    <cellStyle name="Eingabe 3 2 5 3" xfId="9921" xr:uid="{61F3A1DA-76D9-4687-B676-B8E0448B32A1}"/>
    <cellStyle name="Eingabe 3 2 5 4" xfId="12843" xr:uid="{5AC3E4E0-F5E2-4088-97C4-311D1464FA6D}"/>
    <cellStyle name="Eingabe 3 2 6" xfId="6464" xr:uid="{96C49609-0C27-4674-81AB-5D93F1E73540}"/>
    <cellStyle name="Eingabe 3 2 7" xfId="6060" xr:uid="{A6CCB693-9CF3-4988-9F9E-DF5A69A767BA}"/>
    <cellStyle name="Eingabe 3 2 8" xfId="8465" xr:uid="{CE44D150-FF89-436A-AC3B-C11C661D7107}"/>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2 2 2" xfId="7866" xr:uid="{23D7706C-35B9-4082-90DD-F402C2560A5F}"/>
    <cellStyle name="Eingabe 3 3 2 2 2 3" xfId="10922" xr:uid="{D0C05222-3A12-493F-AD03-3A58FC9B1C16}"/>
    <cellStyle name="Eingabe 3 3 2 2 2 4" xfId="13804" xr:uid="{D3218C6F-DB64-4379-887D-92AD7B5B896A}"/>
    <cellStyle name="Eingabe 3 3 2 2 3" xfId="5204" xr:uid="{0D859AF0-2985-4492-8123-F21F66139AA2}"/>
    <cellStyle name="Eingabe 3 3 2 2 4" xfId="9466" xr:uid="{4F86D7FF-5947-45A1-A812-084E6E86B211}"/>
    <cellStyle name="Eingabe 3 3 2 2 5" xfId="12388" xr:uid="{0E6FE56F-ADF7-4D81-865F-0B339F802E9D}"/>
    <cellStyle name="Eingabe 3 3 2 3" xfId="1178" xr:uid="{8F9C0645-5432-4AF3-ABD2-82A76B2059F7}"/>
    <cellStyle name="Eingabe 3 3 2 3 2" xfId="2747" xr:uid="{FC693CD9-F15A-4D85-8E94-E8EFC8B5DE9B}"/>
    <cellStyle name="Eingabe 3 3 2 3 2 2" xfId="6093" xr:uid="{9CC598BF-A631-4CBE-AEE1-E5766FCBE722}"/>
    <cellStyle name="Eingabe 3 3 2 3 2 3" xfId="10497" xr:uid="{7C15CF05-BCBE-473F-A8D4-236FEB245001}"/>
    <cellStyle name="Eingabe 3 3 2 3 2 4" xfId="13379" xr:uid="{615DD656-F28F-4A87-B56D-C2F5ECF38641}"/>
    <cellStyle name="Eingabe 3 3 2 3 3" xfId="6760" xr:uid="{ABD3C241-6149-4094-8A94-B92BE29C0894}"/>
    <cellStyle name="Eingabe 3 3 2 3 4" xfId="9037" xr:uid="{B078C879-DFAF-48FF-B464-32B9EE490CA7}"/>
    <cellStyle name="Eingabe 3 3 2 3 5" xfId="11959" xr:uid="{8A9705A0-8145-4D3E-A7A0-9F5BF67C7154}"/>
    <cellStyle name="Eingabe 3 3 2 4" xfId="2257" xr:uid="{2663E84D-2D8C-4897-8E20-62A6AE4A0953}"/>
    <cellStyle name="Eingabe 3 3 2 4 2" xfId="4995" xr:uid="{EAA78AB9-9C8B-4366-98C6-AD014B31FDD0}"/>
    <cellStyle name="Eingabe 3 3 2 4 3" xfId="10116" xr:uid="{22ABBE77-9911-4883-BFEA-1A95169F3E8F}"/>
    <cellStyle name="Eingabe 3 3 2 4 4" xfId="13038" xr:uid="{4EB449DC-5689-4EFD-A5BD-54B5052EFD66}"/>
    <cellStyle name="Eingabe 3 3 2 5" xfId="3515" xr:uid="{447B0362-8EFF-4D0C-8289-9FE716B6CB3A}"/>
    <cellStyle name="Eingabe 3 3 2 6" xfId="8753" xr:uid="{786B540D-6A42-4888-B294-FB38C2A04CF4}"/>
    <cellStyle name="Eingabe 3 3 2 7" xfId="11676" xr:uid="{7A1A3767-9407-4A63-9D7E-780978A0A19D}"/>
    <cellStyle name="Eingabe 3 3 3" xfId="1399" xr:uid="{4F14EBB2-717D-4B08-8448-4C7E3D313D63}"/>
    <cellStyle name="Eingabe 3 3 3 2" xfId="2964" xr:uid="{BCCBC70C-2DD0-4D07-B076-9AFD6E9B0C34}"/>
    <cellStyle name="Eingabe 3 3 3 2 2" xfId="7658" xr:uid="{345FA6C1-4C01-4F48-B7E2-93C8A4496452}"/>
    <cellStyle name="Eingabe 3 3 3 2 3" xfId="10714" xr:uid="{031632C1-8697-4EE5-872A-47AE6FBBE6B1}"/>
    <cellStyle name="Eingabe 3 3 3 2 4" xfId="13596" xr:uid="{C5CCC56A-4589-4629-9B4F-81DB0690B3D1}"/>
    <cellStyle name="Eingabe 3 3 3 3" xfId="4173" xr:uid="{1DF0183E-0B17-490F-8288-26363D3E0E2D}"/>
    <cellStyle name="Eingabe 3 3 3 4" xfId="9258" xr:uid="{1B4DD8A5-1F04-4C5C-A552-BC809A9B6F92}"/>
    <cellStyle name="Eingabe 3 3 3 5" xfId="12180" xr:uid="{58AAB496-31AA-41C5-892C-4A552F7A8C74}"/>
    <cellStyle name="Eingabe 3 3 4" xfId="1060" xr:uid="{318884CC-94E0-4427-B8CA-F0B26F64C21B}"/>
    <cellStyle name="Eingabe 3 3 4 2" xfId="2631" xr:uid="{270850C0-1C5D-42F4-BAC3-E3FD08A97370}"/>
    <cellStyle name="Eingabe 3 3 4 2 2" xfId="3724" xr:uid="{E9F83F8F-FBCA-40A3-B38B-05BE071AF48D}"/>
    <cellStyle name="Eingabe 3 3 4 2 3" xfId="10381" xr:uid="{076F722B-65C8-4D58-89EE-204FF883F217}"/>
    <cellStyle name="Eingabe 3 3 4 2 4" xfId="13263" xr:uid="{24AFDDE2-6108-46DD-BEB9-A2D4BAD327A1}"/>
    <cellStyle name="Eingabe 3 3 4 3" xfId="4262" xr:uid="{F51564BF-861D-4388-AE7B-B278A2474FC8}"/>
    <cellStyle name="Eingabe 3 3 4 4" xfId="8919" xr:uid="{646048AB-9611-4733-9EE5-7A94CFB5DF88}"/>
    <cellStyle name="Eingabe 3 3 4 5" xfId="11841" xr:uid="{5549C04C-FA52-476F-914F-E0EA85C4E754}"/>
    <cellStyle name="Eingabe 3 3 5" xfId="2051" xr:uid="{B13621B6-E4B6-4DC4-ABDE-F2B54B942D5B}"/>
    <cellStyle name="Eingabe 3 3 5 2" xfId="4315" xr:uid="{4451AA4E-EB0F-4CD3-B42E-A1EBE3C3EC33}"/>
    <cellStyle name="Eingabe 3 3 5 3" xfId="9910" xr:uid="{DB384653-E2EB-44AC-9A42-C807E0B88BE1}"/>
    <cellStyle name="Eingabe 3 3 5 4" xfId="12832" xr:uid="{A682C6A8-3CA1-496E-88BA-F657967B34D3}"/>
    <cellStyle name="Eingabe 3 3 6" xfId="5066" xr:uid="{CB82E4E9-4619-4D22-BE9F-315E718B83F0}"/>
    <cellStyle name="Eingabe 3 3 7" xfId="3703" xr:uid="{6C8601BC-7B17-4683-B96E-0F5CD90908AA}"/>
    <cellStyle name="Eingabe 3 3 8" xfId="5556" xr:uid="{7B4CF221-A00F-41A6-9A28-DD0B0E03A64A}"/>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2 2 2" xfId="7757" xr:uid="{01D101FF-EEB5-481A-B78E-3B80EA57EC4C}"/>
    <cellStyle name="Eingabe 3 4 2 2 2 3" xfId="10813" xr:uid="{E0B7FE52-8E42-436C-8A87-27DD38AE505A}"/>
    <cellStyle name="Eingabe 3 4 2 2 2 4" xfId="13695" xr:uid="{644F2A90-77E5-4976-93EC-ADC069CB87A0}"/>
    <cellStyle name="Eingabe 3 4 2 2 3" xfId="4382" xr:uid="{B0B1C91C-AFFB-4639-964C-4261530866AA}"/>
    <cellStyle name="Eingabe 3 4 2 2 4" xfId="9357" xr:uid="{6A308477-EF17-4B24-80DE-0085881054EE}"/>
    <cellStyle name="Eingabe 3 4 2 2 5" xfId="12279" xr:uid="{9409261C-5CCD-4D56-BD17-E0E34ADF142C}"/>
    <cellStyle name="Eingabe 3 4 2 3" xfId="999" xr:uid="{F25B8C94-568E-4151-8A3C-5A4A8E5EC6DA}"/>
    <cellStyle name="Eingabe 3 4 2 3 2" xfId="2572" xr:uid="{822F2187-C75E-4182-ADA6-6EDDCB120196}"/>
    <cellStyle name="Eingabe 3 4 2 3 2 2" xfId="4376" xr:uid="{902B26E9-D6E0-4CC7-9D4C-D1BD325594A4}"/>
    <cellStyle name="Eingabe 3 4 2 3 2 3" xfId="10322" xr:uid="{14E09C12-565C-4BAD-84D7-61B1BFC2CB23}"/>
    <cellStyle name="Eingabe 3 4 2 3 2 4" xfId="13204" xr:uid="{9E497FD8-62B3-44F9-A9FE-F91E57B9731F}"/>
    <cellStyle name="Eingabe 3 4 2 3 3" xfId="3870" xr:uid="{AC62DF03-B14F-4DA5-A57F-3BE4F91F2F2C}"/>
    <cellStyle name="Eingabe 3 4 2 3 4" xfId="8858" xr:uid="{27F7F5F1-ADD6-4C20-8DEF-3813D0BBDDFD}"/>
    <cellStyle name="Eingabe 3 4 2 3 5" xfId="11780" xr:uid="{D02863FE-77B8-40BD-8BD7-ACE13F4D2545}"/>
    <cellStyle name="Eingabe 3 4 2 4" xfId="2148" xr:uid="{DF3FCAE5-9121-4830-8A45-1B845264182D}"/>
    <cellStyle name="Eingabe 3 4 2 4 2" xfId="5179" xr:uid="{BEA1D737-65D9-4F52-A046-3BAC0F07AC8B}"/>
    <cellStyle name="Eingabe 3 4 2 4 3" xfId="10007" xr:uid="{39BFB219-AD24-48D0-92AD-E3922745C177}"/>
    <cellStyle name="Eingabe 3 4 2 4 4" xfId="12929" xr:uid="{411B3A8E-69A3-40F8-BA4A-EAFAE46D146A}"/>
    <cellStyle name="Eingabe 3 4 2 5" xfId="4919" xr:uid="{2065F572-AB5A-4AF1-8E63-C6732FFD083A}"/>
    <cellStyle name="Eingabe 3 4 2 6" xfId="4148" xr:uid="{DD706A91-0622-434B-8E58-F492FEF9E451}"/>
    <cellStyle name="Eingabe 3 4 2 7" xfId="8238" xr:uid="{0852D07B-D6C2-4D1E-84E5-A1AA6EB664EF}"/>
    <cellStyle name="Eingabe 3 4 3" xfId="1290" xr:uid="{D18AD6B1-175B-44AA-B86B-EBE06B89D2CB}"/>
    <cellStyle name="Eingabe 3 4 3 2" xfId="2855" xr:uid="{D9074A69-CF7E-494B-96F0-96CD9888300B}"/>
    <cellStyle name="Eingabe 3 4 3 2 2" xfId="7549" xr:uid="{60583518-732E-4581-ACD7-AD1FDC52B626}"/>
    <cellStyle name="Eingabe 3 4 3 2 3" xfId="10605" xr:uid="{7100D55C-0DE1-4708-95EB-AFED2CC17FCE}"/>
    <cellStyle name="Eingabe 3 4 3 2 4" xfId="13487" xr:uid="{22FDA6B2-F037-4818-9089-0BC7F7E59829}"/>
    <cellStyle name="Eingabe 3 4 3 3" xfId="6827" xr:uid="{6D9DDBE2-0B95-4EE2-B78B-EFE5D5617C8F}"/>
    <cellStyle name="Eingabe 3 4 3 4" xfId="9149" xr:uid="{368E1F6E-BE20-489C-B189-354B9D6211B6}"/>
    <cellStyle name="Eingabe 3 4 3 5" xfId="12071" xr:uid="{E8708992-2CBE-4580-9280-9759217AFB4B}"/>
    <cellStyle name="Eingabe 3 4 4" xfId="1851" xr:uid="{5766B0E9-477E-45C9-9E35-50D17DC855B3}"/>
    <cellStyle name="Eingabe 3 4 4 2" xfId="3397" xr:uid="{0EF3E272-5F37-47DA-9578-009F84CAA8A3}"/>
    <cellStyle name="Eingabe 3 4 4 2 2" xfId="8091" xr:uid="{3244B486-80FB-4185-AC6B-02A094D66DE9}"/>
    <cellStyle name="Eingabe 3 4 4 2 3" xfId="11147" xr:uid="{3A1C3E69-83C5-42D4-ADEE-34659B61791B}"/>
    <cellStyle name="Eingabe 3 4 4 2 4" xfId="14029" xr:uid="{11FA1C19-B91E-4965-9947-9C6D6A4F6170}"/>
    <cellStyle name="Eingabe 3 4 4 3" xfId="4327" xr:uid="{B78EA0DF-3AAF-4B33-88B8-50A98CF97166}"/>
    <cellStyle name="Eingabe 3 4 4 4" xfId="9710" xr:uid="{72110BF8-BDBA-43FF-9FC6-28B34EEC0CB3}"/>
    <cellStyle name="Eingabe 3 4 4 5" xfId="12632" xr:uid="{D936175B-1D59-4AEF-9115-03FF2E1602B1}"/>
    <cellStyle name="Eingabe 3 4 5" xfId="1942" xr:uid="{187BB9FC-177E-4109-8D17-DA24941EF378}"/>
    <cellStyle name="Eingabe 3 4 5 2" xfId="5042" xr:uid="{B65D7BC9-7272-40E2-B604-A949B7EC0281}"/>
    <cellStyle name="Eingabe 3 4 5 3" xfId="9801" xr:uid="{904F2548-5F4A-4A31-8F7A-65ABF8CDE5E1}"/>
    <cellStyle name="Eingabe 3 4 5 4" xfId="12723" xr:uid="{A7E3E1D2-CFE5-4157-AA1A-671B8582348D}"/>
    <cellStyle name="Eingabe 3 4 6" xfId="4816" xr:uid="{784FDC45-B10F-44FE-A367-63CC9D2424D7}"/>
    <cellStyle name="Eingabe 3 4 7" xfId="8541" xr:uid="{01E21307-B124-4FB5-8E7E-B0308D03537F}"/>
    <cellStyle name="Eingabe 3 4 8" xfId="11498" xr:uid="{767F909E-13B0-45D0-9FA5-5388A7D9C04C}"/>
    <cellStyle name="Eingabe 3 5" xfId="753" xr:uid="{7D7F7524-E7B4-4195-9E4C-D6403A418D68}"/>
    <cellStyle name="Eingabe 3 5 2" xfId="1466" xr:uid="{C9C42825-579B-4660-B7BE-8F333BDAEA81}"/>
    <cellStyle name="Eingabe 3 5 2 2" xfId="3031" xr:uid="{FB435C22-1169-428B-9036-BF659CEB2791}"/>
    <cellStyle name="Eingabe 3 5 2 2 2" xfId="7725" xr:uid="{3712AC95-470E-44B3-8BA4-FB7A75D9E2C0}"/>
    <cellStyle name="Eingabe 3 5 2 2 3" xfId="10781" xr:uid="{9FBCA82E-3581-4D26-A8DB-3A18D6C16586}"/>
    <cellStyle name="Eingabe 3 5 2 2 4" xfId="13663" xr:uid="{D30C3AD4-65E8-4C6F-B325-C18F6EE4EB52}"/>
    <cellStyle name="Eingabe 3 5 2 3" xfId="6474" xr:uid="{800EC7EA-73F5-4B44-860E-6BB1D197546E}"/>
    <cellStyle name="Eingabe 3 5 2 4" xfId="9325" xr:uid="{7857BFA0-4824-4BC4-909D-129350F3CF06}"/>
    <cellStyle name="Eingabe 3 5 2 5" xfId="12247" xr:uid="{5CD08BF9-FD91-411A-AE7D-D447958818AE}"/>
    <cellStyle name="Eingabe 3 5 3" xfId="1765" xr:uid="{DB99A11B-DB2A-40CB-BA07-B250D64A0E73}"/>
    <cellStyle name="Eingabe 3 5 3 2" xfId="3323" xr:uid="{C8DFE881-07A7-415B-8FE8-630EFE30673D}"/>
    <cellStyle name="Eingabe 3 5 3 2 2" xfId="8017" xr:uid="{BF78E1F1-2512-4A17-827A-BA50DD67CD3B}"/>
    <cellStyle name="Eingabe 3 5 3 2 3" xfId="11073" xr:uid="{5D381CB5-03E1-47A8-B252-0C7C28BE9984}"/>
    <cellStyle name="Eingabe 3 5 3 2 4" xfId="13955" xr:uid="{D3D57702-2C5A-49EB-981E-C6D6A2E1D5A6}"/>
    <cellStyle name="Eingabe 3 5 3 3" xfId="4586" xr:uid="{69EAA06F-D795-4B5E-AF0C-7D1E9EFC01CA}"/>
    <cellStyle name="Eingabe 3 5 3 4" xfId="9624" xr:uid="{612C31F1-7A8C-4338-87E1-7D733A68C6D3}"/>
    <cellStyle name="Eingabe 3 5 3 5" xfId="12546" xr:uid="{E9B864F4-DF12-43A2-8F5B-CDFC6B0A1EC6}"/>
    <cellStyle name="Eingabe 3 5 4" xfId="2116" xr:uid="{2C4FB7AC-E24C-4D5E-AA99-A0694D3F6C36}"/>
    <cellStyle name="Eingabe 3 5 4 2" xfId="5203" xr:uid="{773F7F88-652E-48CC-81F4-5E532A3910B7}"/>
    <cellStyle name="Eingabe 3 5 4 3" xfId="9975" xr:uid="{4F9AD40D-86BE-4DA3-A229-E84321686A49}"/>
    <cellStyle name="Eingabe 3 5 4 4" xfId="12897" xr:uid="{F289F43C-C762-4CDA-BEC6-98C2DD82DD58}"/>
    <cellStyle name="Eingabe 3 5 5" xfId="3662" xr:uid="{E9DDF441-F5BF-469C-9AD9-F940E77B23B7}"/>
    <cellStyle name="Eingabe 3 5 6" xfId="4577" xr:uid="{9C7E79BC-96D8-492C-B41A-B4F1A01B8494}"/>
    <cellStyle name="Eingabe 3 5 7" xfId="6129" xr:uid="{9DD9439A-B710-4669-96BF-FB7742310A5E}"/>
    <cellStyle name="Eingabe 3 6" xfId="1213" xr:uid="{FE0D8030-E33A-4F5E-AC4D-AC9643B6F617}"/>
    <cellStyle name="Eingabe 3 6 2" xfId="2781" xr:uid="{4D4E600A-09A0-4DC9-A88D-E106FEB1D563}"/>
    <cellStyle name="Eingabe 3 6 2 2" xfId="6426" xr:uid="{FBAD6E48-4A6D-4695-819E-0512031FF953}"/>
    <cellStyle name="Eingabe 3 6 2 3" xfId="10531" xr:uid="{AF1F08B6-8AF6-4DBD-AC14-A7DBB588EC29}"/>
    <cellStyle name="Eingabe 3 6 2 4" xfId="13413" xr:uid="{596DB14B-D5F8-4A36-A1F0-4AFE30028E75}"/>
    <cellStyle name="Eingabe 3 6 3" xfId="6649" xr:uid="{F18D0304-3631-430A-8012-4E78304A59FC}"/>
    <cellStyle name="Eingabe 3 6 4" xfId="9072" xr:uid="{691D0559-84AD-4429-ABFC-84B5B180BED4}"/>
    <cellStyle name="Eingabe 3 6 5" xfId="11994" xr:uid="{4210C9E7-0337-4123-999D-519025F7E6E8}"/>
    <cellStyle name="Eingabe 3 7" xfId="1152" xr:uid="{9286F28E-46F9-4BAA-A0FF-DB13E2FE72F7}"/>
    <cellStyle name="Eingabe 3 7 2" xfId="2721" xr:uid="{8D754609-6458-42FE-83BD-C686918DB39F}"/>
    <cellStyle name="Eingabe 3 7 2 2" xfId="3598" xr:uid="{841B21C1-9649-41E2-8881-6E36B5D99F55}"/>
    <cellStyle name="Eingabe 3 7 2 3" xfId="10471" xr:uid="{3871A601-5158-4C50-B366-62761D480611}"/>
    <cellStyle name="Eingabe 3 7 2 4" xfId="13353" xr:uid="{8C554D6B-1F1B-418C-9FC9-5F29A7227016}"/>
    <cellStyle name="Eingabe 3 7 3" xfId="4488" xr:uid="{9D3CED0B-5B5C-4BA6-BCD7-26EF5EC44A9C}"/>
    <cellStyle name="Eingabe 3 7 4" xfId="9011" xr:uid="{8F1B6BFA-5EB4-4B77-BA97-C0C9419009B4}"/>
    <cellStyle name="Eingabe 3 7 5" xfId="11933" xr:uid="{5E7A6910-4BCC-4044-8038-3E398549587B}"/>
    <cellStyle name="Eingabe 3 8" xfId="1072" xr:uid="{0CBC878F-3DB8-41B9-9B78-EC4F52A7DE71}"/>
    <cellStyle name="Eingabe 3 8 2" xfId="4199" xr:uid="{ACD47F66-4CA8-4F47-8D03-60726133BFD4}"/>
    <cellStyle name="Eingabe 3 8 3" xfId="8931" xr:uid="{3B4A2B90-DD2C-4345-AEEF-84D1BD5F2353}"/>
    <cellStyle name="Eingabe 3 8 4" xfId="11853" xr:uid="{659EF28F-4C4B-49B1-883F-9ACEC28A9B57}"/>
    <cellStyle name="Eingabe 3 9" xfId="5589" xr:uid="{97ECD55C-9AEE-47CF-B309-AB4FF09D2A14}"/>
    <cellStyle name="Eingabe 4" xfId="313" xr:uid="{C98137A0-A831-4A18-B430-DA1FB80B2443}"/>
    <cellStyle name="Eingabe 4 10" xfId="8272" xr:uid="{7CD7E82A-52FB-46E8-8B63-44186F111D7B}"/>
    <cellStyle name="Eingabe 4 11" xfId="11283" xr:uid="{E26BFEB9-6147-4A89-969F-3E1F73920237}"/>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2 2 2" xfId="7838" xr:uid="{98EE167E-36A7-4990-B31C-EBBBE9AE822B}"/>
    <cellStyle name="Eingabe 4 2 2 2 2 3" xfId="10894" xr:uid="{AF7B4122-7D9D-43EE-AA16-E25B215E9BF8}"/>
    <cellStyle name="Eingabe 4 2 2 2 2 4" xfId="13776" xr:uid="{18B05EAE-B497-4359-BC3F-006F83169754}"/>
    <cellStyle name="Eingabe 4 2 2 2 3" xfId="4772" xr:uid="{81809B97-27F6-4792-80BB-370F7303EE22}"/>
    <cellStyle name="Eingabe 4 2 2 2 4" xfId="9438" xr:uid="{76949D8B-2513-4B7E-AF80-39212D80321A}"/>
    <cellStyle name="Eingabe 4 2 2 2 5" xfId="12360" xr:uid="{D78FEAD5-04F9-445B-B308-65F03CC56807}"/>
    <cellStyle name="Eingabe 4 2 2 3" xfId="1158" xr:uid="{0D7833F1-8264-41ED-947F-1D14E9B3063F}"/>
    <cellStyle name="Eingabe 4 2 2 3 2" xfId="2727" xr:uid="{F781F316-56AD-44DF-894A-2FCA35EF2C70}"/>
    <cellStyle name="Eingabe 4 2 2 3 2 2" xfId="3886" xr:uid="{C19489AB-53A5-4306-9D25-61D4125F900F}"/>
    <cellStyle name="Eingabe 4 2 2 3 2 3" xfId="10477" xr:uid="{0AD58667-70F5-488C-92A3-843867DB8523}"/>
    <cellStyle name="Eingabe 4 2 2 3 2 4" xfId="13359" xr:uid="{FA3081D8-E10C-48E2-AE86-B61C6D186776}"/>
    <cellStyle name="Eingabe 4 2 2 3 3" xfId="3493" xr:uid="{601A30DE-F0BB-434E-B34D-56ED3A225B3E}"/>
    <cellStyle name="Eingabe 4 2 2 3 4" xfId="9017" xr:uid="{7C2D67C7-AB88-48D9-9B53-03D7E43C59B2}"/>
    <cellStyle name="Eingabe 4 2 2 3 5" xfId="11939" xr:uid="{ED50F1BB-A5CB-45D7-9DDF-1DAFA413DE49}"/>
    <cellStyle name="Eingabe 4 2 2 4" xfId="2229" xr:uid="{E02AF14A-6BB3-4D01-9277-57DE17AE139A}"/>
    <cellStyle name="Eingabe 4 2 2 4 2" xfId="5772" xr:uid="{18FB4D2F-B7D2-4A92-BD1B-2A2DE1CDE12C}"/>
    <cellStyle name="Eingabe 4 2 2 4 3" xfId="10088" xr:uid="{16FF8589-EAA9-46ED-A639-7AE2FBD92192}"/>
    <cellStyle name="Eingabe 4 2 2 4 4" xfId="13010" xr:uid="{0AEC170D-00A6-4F3F-ADAE-CD666836814C}"/>
    <cellStyle name="Eingabe 4 2 2 5" xfId="5646" xr:uid="{573D3816-7A53-427F-9944-685A8211E019}"/>
    <cellStyle name="Eingabe 4 2 2 6" xfId="3790" xr:uid="{E22A57DC-D114-46F3-9500-C9B9CEF6CE32}"/>
    <cellStyle name="Eingabe 4 2 2 7" xfId="6367" xr:uid="{C3C0D0D3-8981-45DA-B136-98528C64F29D}"/>
    <cellStyle name="Eingabe 4 2 3" xfId="1371" xr:uid="{827EA7BD-8B4A-4B71-8EE2-B32A668DEF5A}"/>
    <cellStyle name="Eingabe 4 2 3 2" xfId="2936" xr:uid="{A1DE387A-397C-4365-A41C-FEDA3694E27A}"/>
    <cellStyle name="Eingabe 4 2 3 2 2" xfId="7630" xr:uid="{BDFEDA42-7D05-4322-A0B3-5DBB06F866AC}"/>
    <cellStyle name="Eingabe 4 2 3 2 3" xfId="10686" xr:uid="{BC0F62B1-CCB3-4283-8674-1CB38FB637F5}"/>
    <cellStyle name="Eingabe 4 2 3 2 4" xfId="13568" xr:uid="{F188513C-6066-4B6B-A0E6-706FEF9417C1}"/>
    <cellStyle name="Eingabe 4 2 3 3" xfId="4384" xr:uid="{BDE506C3-4B1C-4116-93CF-3CDE60E96826}"/>
    <cellStyle name="Eingabe 4 2 3 4" xfId="9230" xr:uid="{86091944-A398-42CE-847D-7AB6AFBEB9E3}"/>
    <cellStyle name="Eingabe 4 2 3 5" xfId="12152" xr:uid="{F4352908-8321-41A5-95A7-5ACFB0829EDD}"/>
    <cellStyle name="Eingabe 4 2 4" xfId="1167" xr:uid="{1FD30ED9-C7ED-42C8-A956-83ECE6BDC0DD}"/>
    <cellStyle name="Eingabe 4 2 4 2" xfId="2736" xr:uid="{6D6C7D20-D48C-4F44-BE5F-A45BEBBD7DF2}"/>
    <cellStyle name="Eingabe 4 2 4 2 2" xfId="5106" xr:uid="{8CB38833-B32C-47CF-B9A1-932AB68E191D}"/>
    <cellStyle name="Eingabe 4 2 4 2 3" xfId="10486" xr:uid="{7AD7FD62-65A3-440B-8479-4313B27232B8}"/>
    <cellStyle name="Eingabe 4 2 4 2 4" xfId="13368" xr:uid="{326F46C3-2D7E-4473-A4FD-D379AD6983C6}"/>
    <cellStyle name="Eingabe 4 2 4 3" xfId="5140" xr:uid="{9DCFB899-C1CC-4B6A-9AC8-A0A51A8322F7}"/>
    <cellStyle name="Eingabe 4 2 4 4" xfId="9026" xr:uid="{02966E85-1453-45CB-B5FB-911CEC5F69AE}"/>
    <cellStyle name="Eingabe 4 2 4 5" xfId="11948" xr:uid="{D754D372-87B9-402A-9D10-A36A0123A333}"/>
    <cellStyle name="Eingabe 4 2 5" xfId="2023" xr:uid="{6DAEF92F-BE4B-4268-BC64-7FED5E8F05F3}"/>
    <cellStyle name="Eingabe 4 2 5 2" xfId="6103" xr:uid="{06CFB39E-D9FF-4C50-B243-C3ECDD0140C1}"/>
    <cellStyle name="Eingabe 4 2 5 3" xfId="9882" xr:uid="{2F8F4F2F-2F31-43B6-B8BC-2A6B88DF082F}"/>
    <cellStyle name="Eingabe 4 2 5 4" xfId="12804" xr:uid="{A3F79D9B-C53F-47A7-9466-35A540DB4495}"/>
    <cellStyle name="Eingabe 4 2 6" xfId="4727" xr:uid="{9A8DA0B0-2EF6-411D-ACB2-A3C824BCB48C}"/>
    <cellStyle name="Eingabe 4 2 7" xfId="4791" xr:uid="{42A9E419-500B-41D2-8350-EC8DDE5C4462}"/>
    <cellStyle name="Eingabe 4 2 8" xfId="6837" xr:uid="{2C25ED7B-EA0C-4412-90A2-7BEC870E1127}"/>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2 2 2" xfId="7765" xr:uid="{08B46696-59B2-4ED8-B3AD-E73320CAABDF}"/>
    <cellStyle name="Eingabe 4 3 2 2 2 3" xfId="10821" xr:uid="{4BE4DD9D-0B06-4DF9-8841-44208E8F0014}"/>
    <cellStyle name="Eingabe 4 3 2 2 2 4" xfId="13703" xr:uid="{3E39AF10-F473-4E1C-A405-D5E19542BA16}"/>
    <cellStyle name="Eingabe 4 3 2 2 3" xfId="6629" xr:uid="{62764323-C5C2-4E4E-A241-D3F123B86CA4}"/>
    <cellStyle name="Eingabe 4 3 2 2 4" xfId="9365" xr:uid="{991EA5E1-8A62-4D5F-8A4C-38A30804DD1C}"/>
    <cellStyle name="Eingabe 4 3 2 2 5" xfId="12287" xr:uid="{867FCC41-190E-46EC-A44E-DC95D1E78E68}"/>
    <cellStyle name="Eingabe 4 3 2 3" xfId="1229" xr:uid="{8EC7AFD1-9BCE-4324-A47F-667BDF00A5A3}"/>
    <cellStyle name="Eingabe 4 3 2 3 2" xfId="2797" xr:uid="{16B51D05-CD20-430E-9F82-894552E1A782}"/>
    <cellStyle name="Eingabe 4 3 2 3 2 2" xfId="3596" xr:uid="{741848AD-32B9-4D91-9494-E347A80455AA}"/>
    <cellStyle name="Eingabe 4 3 2 3 2 3" xfId="10547" xr:uid="{B1AE5E4F-5BC6-4C97-83D9-DA44E1EB2F97}"/>
    <cellStyle name="Eingabe 4 3 2 3 2 4" xfId="13429" xr:uid="{FB21556B-F474-4996-9CA4-1F7644401283}"/>
    <cellStyle name="Eingabe 4 3 2 3 3" xfId="5576" xr:uid="{5EDF7AED-F735-4183-95DF-CB16E82EFBEA}"/>
    <cellStyle name="Eingabe 4 3 2 3 4" xfId="9088" xr:uid="{55AAEA6A-7BD5-46CB-8F4D-4D7D4C821082}"/>
    <cellStyle name="Eingabe 4 3 2 3 5" xfId="12010" xr:uid="{3654C0D1-B96C-48B8-AAEF-7454057AC60D}"/>
    <cellStyle name="Eingabe 4 3 2 4" xfId="2156" xr:uid="{FAADBA1F-F004-4CD4-BBC3-B394F9E72163}"/>
    <cellStyle name="Eingabe 4 3 2 4 2" xfId="4797" xr:uid="{2A4F2EC1-58A7-497F-AB5A-C16BF74036B0}"/>
    <cellStyle name="Eingabe 4 3 2 4 3" xfId="10015" xr:uid="{41BCD184-D531-4111-B893-06EAEF195056}"/>
    <cellStyle name="Eingabe 4 3 2 4 4" xfId="12937" xr:uid="{9A43AA69-074F-41DD-BDA6-2C4392E40F45}"/>
    <cellStyle name="Eingabe 4 3 2 5" xfId="5575" xr:uid="{E3DC52E9-7486-46B6-B5AB-1E5618026544}"/>
    <cellStyle name="Eingabe 4 3 2 6" xfId="5118" xr:uid="{9698C284-969B-457F-BE90-681796ED2AA0}"/>
    <cellStyle name="Eingabe 4 3 2 7" xfId="8282" xr:uid="{629995F9-1D1C-4C76-9ACE-BE0441BDA624}"/>
    <cellStyle name="Eingabe 4 3 3" xfId="1298" xr:uid="{5A20F023-9522-404A-B199-5ABCD96EA49F}"/>
    <cellStyle name="Eingabe 4 3 3 2" xfId="2863" xr:uid="{BD7F0EEB-1E1A-4C8F-B3E1-9D560488DC4D}"/>
    <cellStyle name="Eingabe 4 3 3 2 2" xfId="7557" xr:uid="{3A569A86-2794-44C8-8738-EFAC09111CD0}"/>
    <cellStyle name="Eingabe 4 3 3 2 3" xfId="10613" xr:uid="{E0B70433-9083-4638-890A-E30895A8DFCE}"/>
    <cellStyle name="Eingabe 4 3 3 2 4" xfId="13495" xr:uid="{C13BBF3D-4861-44E5-A047-822204E035D2}"/>
    <cellStyle name="Eingabe 4 3 3 3" xfId="3497" xr:uid="{7A30393A-9F5A-4359-BD23-58F5CF4A3F9C}"/>
    <cellStyle name="Eingabe 4 3 3 4" xfId="9157" xr:uid="{4AFD08A8-11C7-4569-9EDC-A95289A47B58}"/>
    <cellStyle name="Eingabe 4 3 3 5" xfId="12079" xr:uid="{B0C86C3F-7324-41F8-B5BD-D7B0F3DF0A52}"/>
    <cellStyle name="Eingabe 4 3 4" xfId="1243" xr:uid="{52D98483-89E9-4B9B-8FCA-861C95E27B81}"/>
    <cellStyle name="Eingabe 4 3 4 2" xfId="2810" xr:uid="{9EF1C46B-E1F7-48EF-BE70-64B1C3FC61D3}"/>
    <cellStyle name="Eingabe 4 3 4 2 2" xfId="3589" xr:uid="{24F84966-6076-4122-A9C4-C75170B04C68}"/>
    <cellStyle name="Eingabe 4 3 4 2 3" xfId="10560" xr:uid="{304D0854-AF03-4327-A61B-0A94A037922E}"/>
    <cellStyle name="Eingabe 4 3 4 2 4" xfId="13442" xr:uid="{D4CF0784-1A2A-4F47-BD88-5F53F5B6BE9F}"/>
    <cellStyle name="Eingabe 4 3 4 3" xfId="4608" xr:uid="{77FA5AE8-C539-4C64-949A-91FA1499A729}"/>
    <cellStyle name="Eingabe 4 3 4 4" xfId="9102" xr:uid="{4DAD5254-8047-42C9-BC3C-655AB903B041}"/>
    <cellStyle name="Eingabe 4 3 4 5" xfId="12024" xr:uid="{3DA56BB0-92E1-4B95-B615-D93E8D958C15}"/>
    <cellStyle name="Eingabe 4 3 5" xfId="1950" xr:uid="{BAE5E2D5-73C4-4D37-B672-C75DAAD9F9C6}"/>
    <cellStyle name="Eingabe 4 3 5 2" xfId="3540" xr:uid="{87C4961C-CBBF-469C-B0D0-AB17A3BCA66A}"/>
    <cellStyle name="Eingabe 4 3 5 3" xfId="9809" xr:uid="{16EC4F61-6960-4B1D-844C-ABC5180D5612}"/>
    <cellStyle name="Eingabe 4 3 5 4" xfId="12731" xr:uid="{8E5D1CC0-5F7E-4150-90F0-F964941B8EA6}"/>
    <cellStyle name="Eingabe 4 3 6" xfId="3784" xr:uid="{F7B8F29F-D738-4008-9690-C742EE4FACD9}"/>
    <cellStyle name="Eingabe 4 3 7" xfId="5434" xr:uid="{7B44CEEC-E5FC-4CAF-9643-C581AEECFB89}"/>
    <cellStyle name="Eingabe 4 3 8" xfId="10245" xr:uid="{EE68F8EB-2974-4EE9-BBC5-1BCA90EF4D15}"/>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2 2 2" xfId="7741" xr:uid="{C45D96EA-6A5E-44EA-8441-60658BC29D56}"/>
    <cellStyle name="Eingabe 4 4 2 2 2 3" xfId="10797" xr:uid="{459B2429-9FC5-4B80-98F4-61471B069F4F}"/>
    <cellStyle name="Eingabe 4 4 2 2 2 4" xfId="13679" xr:uid="{9843E3E3-53D4-43EB-A0C8-4B4D01CCD60B}"/>
    <cellStyle name="Eingabe 4 4 2 2 3" xfId="3776" xr:uid="{B5D1FBB7-23BF-45FA-82C7-5A059C6CC32B}"/>
    <cellStyle name="Eingabe 4 4 2 2 4" xfId="9341" xr:uid="{B51E24EE-48FB-4328-BEDB-8B46816F4332}"/>
    <cellStyle name="Eingabe 4 4 2 2 5" xfId="12263" xr:uid="{645395C0-E0CF-4E75-91FC-1BE3AE57E11B}"/>
    <cellStyle name="Eingabe 4 4 2 3" xfId="1006" xr:uid="{379AF0BC-F891-4532-B1F9-1A07D827BF99}"/>
    <cellStyle name="Eingabe 4 4 2 3 2" xfId="2578" xr:uid="{E5E4C3A1-BDCE-4131-86EC-65CD4D98FBAD}"/>
    <cellStyle name="Eingabe 4 4 2 3 2 2" xfId="4800" xr:uid="{5E8929D0-F831-4216-8388-7534751C0FC8}"/>
    <cellStyle name="Eingabe 4 4 2 3 2 3" xfId="10328" xr:uid="{F84C7CA3-22CB-4A07-A8C1-3CBB87D06662}"/>
    <cellStyle name="Eingabe 4 4 2 3 2 4" xfId="13210" xr:uid="{A1BA7F02-AB4A-4BDB-BAB3-B646DFFB4A5D}"/>
    <cellStyle name="Eingabe 4 4 2 3 3" xfId="3734" xr:uid="{71ED0CD4-7E05-40A0-BFE3-3FADFB6BB894}"/>
    <cellStyle name="Eingabe 4 4 2 3 4" xfId="8865" xr:uid="{5675F757-544F-47AD-A40D-B13D6ED15143}"/>
    <cellStyle name="Eingabe 4 4 2 3 5" xfId="11787" xr:uid="{D3019A4A-B224-4B58-B23C-338CD4BDDD6B}"/>
    <cellStyle name="Eingabe 4 4 2 4" xfId="2132" xr:uid="{5A49D6CE-3B82-4F0A-BF70-D8E82B36F564}"/>
    <cellStyle name="Eingabe 4 4 2 4 2" xfId="4053" xr:uid="{A638C9B4-2A52-474A-A726-E63840E05F25}"/>
    <cellStyle name="Eingabe 4 4 2 4 3" xfId="9991" xr:uid="{4722009A-4D41-4C3D-9885-BB89D16B1271}"/>
    <cellStyle name="Eingabe 4 4 2 4 4" xfId="12913" xr:uid="{29340EF7-6F9B-43AC-BEBE-5189714BFE1D}"/>
    <cellStyle name="Eingabe 4 4 2 5" xfId="5773" xr:uid="{4A68B586-7335-4DE7-BD93-680D56E89CD5}"/>
    <cellStyle name="Eingabe 4 4 2 6" xfId="5588" xr:uid="{4A60A3D2-F5A7-4F38-804C-93E45CB79A01}"/>
    <cellStyle name="Eingabe 4 4 2 7" xfId="8461" xr:uid="{49A3784D-28E2-4FB9-81AE-51A9DBBE2D19}"/>
    <cellStyle name="Eingabe 4 4 3" xfId="1274" xr:uid="{EC5A0BE7-9A36-461E-9225-A9F115AC47B1}"/>
    <cellStyle name="Eingabe 4 4 3 2" xfId="2839" xr:uid="{529CFC6D-BFFE-4E7A-8E3F-1B816C442FB7}"/>
    <cellStyle name="Eingabe 4 4 3 2 2" xfId="7533" xr:uid="{CE5EA46C-54CA-406C-871A-88C2BD02C62E}"/>
    <cellStyle name="Eingabe 4 4 3 2 3" xfId="10589" xr:uid="{B998654F-8E92-46E8-BD91-9AF4FA0FCC04}"/>
    <cellStyle name="Eingabe 4 4 3 2 4" xfId="13471" xr:uid="{684221ED-F2EC-480F-B185-B6BD882CE442}"/>
    <cellStyle name="Eingabe 4 4 3 3" xfId="4512" xr:uid="{CC4295D5-C9B3-4639-A679-A7C4A3E79A23}"/>
    <cellStyle name="Eingabe 4 4 3 4" xfId="9133" xr:uid="{E8CD4CEC-3D56-4E02-924B-A4615AA868ED}"/>
    <cellStyle name="Eingabe 4 4 3 5" xfId="12055" xr:uid="{DB203E96-110C-446C-A21F-77B2348A3E20}"/>
    <cellStyle name="Eingabe 4 4 4" xfId="1691" xr:uid="{576C1E3D-3692-4727-AC38-0351D5D1FED1}"/>
    <cellStyle name="Eingabe 4 4 4 2" xfId="3253" xr:uid="{42A486DE-A4F9-4757-A807-CA82F3E547D2}"/>
    <cellStyle name="Eingabe 4 4 4 2 2" xfId="7947" xr:uid="{5C4DF693-7692-463B-A7B0-DCDAA1FC9A4E}"/>
    <cellStyle name="Eingabe 4 4 4 2 3" xfId="11003" xr:uid="{A6E0E41D-E5AA-4C9D-8950-FF4798DEB18C}"/>
    <cellStyle name="Eingabe 4 4 4 2 4" xfId="13885" xr:uid="{286BC6A7-1546-49CF-945C-DC777EA007FF}"/>
    <cellStyle name="Eingabe 4 4 4 3" xfId="4047" xr:uid="{076B45C2-69EE-4D54-BEEB-57F4FD51D664}"/>
    <cellStyle name="Eingabe 4 4 4 4" xfId="9550" xr:uid="{E68E5EB7-5A2E-48CA-9D0C-AF5D512D173D}"/>
    <cellStyle name="Eingabe 4 4 4 5" xfId="12472" xr:uid="{80DAE586-ACB1-4A82-9EFB-1350736EBB8A}"/>
    <cellStyle name="Eingabe 4 4 5" xfId="1926" xr:uid="{BE0442C7-009F-4BF9-88EF-87ECE90147EE}"/>
    <cellStyle name="Eingabe 4 4 5 2" xfId="6603" xr:uid="{9710F31A-C92F-4E4B-BBA3-8B47CD981ECC}"/>
    <cellStyle name="Eingabe 4 4 5 3" xfId="9785" xr:uid="{83FF08D1-9557-4C65-973D-185EDB753916}"/>
    <cellStyle name="Eingabe 4 4 5 4" xfId="12707" xr:uid="{C330C149-3330-4EB4-A5CC-D0910F84A873}"/>
    <cellStyle name="Eingabe 4 4 6" xfId="5375" xr:uid="{45D55F33-5B58-4820-B45D-939A7F0B2BB0}"/>
    <cellStyle name="Eingabe 4 4 7" xfId="8545" xr:uid="{256264BF-088C-4638-B2FB-8DACB54BF595}"/>
    <cellStyle name="Eingabe 4 4 8" xfId="11502" xr:uid="{CC78B8C4-0586-4D4D-B7BB-6E11D2F29A13}"/>
    <cellStyle name="Eingabe 4 5" xfId="737" xr:uid="{18788A41-3430-4A15-BBBB-098F031C7E97}"/>
    <cellStyle name="Eingabe 4 5 2" xfId="1450" xr:uid="{0A2423D6-3E07-43CB-8A57-E4BB2D55EE92}"/>
    <cellStyle name="Eingabe 4 5 2 2" xfId="3015" xr:uid="{66BD8974-5586-4379-BC84-6B283F5E7DE2}"/>
    <cellStyle name="Eingabe 4 5 2 2 2" xfId="7709" xr:uid="{CAF7CCF4-50AC-474A-857C-4A36CA78F4C8}"/>
    <cellStyle name="Eingabe 4 5 2 2 3" xfId="10765" xr:uid="{615941CF-CF85-4D6B-ADB4-CEBADFD09907}"/>
    <cellStyle name="Eingabe 4 5 2 2 4" xfId="13647" xr:uid="{D57483B6-C292-4558-BF27-42F31883E2A3}"/>
    <cellStyle name="Eingabe 4 5 2 3" xfId="4761" xr:uid="{29901A38-7D43-47C5-B404-0E242F269F8B}"/>
    <cellStyle name="Eingabe 4 5 2 4" xfId="9309" xr:uid="{B6C4FCD9-1DF7-40E3-B311-744B1EDC24FC}"/>
    <cellStyle name="Eingabe 4 5 2 5" xfId="12231" xr:uid="{C6CB6FDE-F38F-4540-AD59-975752CD4DC1}"/>
    <cellStyle name="Eingabe 4 5 3" xfId="1085" xr:uid="{25627ABB-D7D8-4E1B-960A-886B59EC7AD5}"/>
    <cellStyle name="Eingabe 4 5 3 2" xfId="2654" xr:uid="{5155F9FF-B6B3-4CB8-9894-B5C3D88166D4}"/>
    <cellStyle name="Eingabe 4 5 3 2 2" xfId="3892" xr:uid="{4C7DC0FB-F92F-4AFA-B6EC-F4D8866995BC}"/>
    <cellStyle name="Eingabe 4 5 3 2 3" xfId="10404" xr:uid="{FCD0BF52-3278-47F5-A9FB-62508612A211}"/>
    <cellStyle name="Eingabe 4 5 3 2 4" xfId="13286" xr:uid="{A3C1FA48-A787-4D36-8617-1070933A000C}"/>
    <cellStyle name="Eingabe 4 5 3 3" xfId="5373" xr:uid="{C919320D-9003-4EF0-B9AF-49AA5D95F86D}"/>
    <cellStyle name="Eingabe 4 5 3 4" xfId="8944" xr:uid="{9E26F665-92B4-4F6E-ABD1-42A60387BD19}"/>
    <cellStyle name="Eingabe 4 5 3 5" xfId="11866" xr:uid="{EABADC30-E57A-43F4-930A-6ABCC23B90B9}"/>
    <cellStyle name="Eingabe 4 5 4" xfId="2101" xr:uid="{387224DE-6EA0-485C-A2FE-6FEB66117790}"/>
    <cellStyle name="Eingabe 4 5 4 2" xfId="3525" xr:uid="{8C3EED66-BD42-4CDB-A67F-E01CE833EEC1}"/>
    <cellStyle name="Eingabe 4 5 4 3" xfId="9960" xr:uid="{F5BB76C9-2DDA-485C-BC70-C8209E8A2EB5}"/>
    <cellStyle name="Eingabe 4 5 4 4" xfId="12882" xr:uid="{7513BD83-34CC-4559-AB2C-245FB4E0864A}"/>
    <cellStyle name="Eingabe 4 5 5" xfId="3701" xr:uid="{920EC607-54D8-4ECD-8E0C-83FCB153FF4E}"/>
    <cellStyle name="Eingabe 4 5 6" xfId="3740" xr:uid="{94CE609A-1A60-4567-9D1F-F781119738DE}"/>
    <cellStyle name="Eingabe 4 5 7" xfId="4123" xr:uid="{6D135169-9E27-4B26-A7C2-F3E94F2A47F0}"/>
    <cellStyle name="Eingabe 4 6" xfId="1110" xr:uid="{6BF60D33-0B13-4D7E-AB87-C78F43F0FBF8}"/>
    <cellStyle name="Eingabe 4 6 2" xfId="2679" xr:uid="{C1F5A094-3996-48E4-B9FA-126374DD015C}"/>
    <cellStyle name="Eingabe 4 6 2 2" xfId="5065" xr:uid="{D4DEA698-0862-47A5-BCB1-2F19BDA36964}"/>
    <cellStyle name="Eingabe 4 6 2 3" xfId="10429" xr:uid="{AAFC013F-D2F0-437E-BBCD-9CC18FB604BA}"/>
    <cellStyle name="Eingabe 4 6 2 4" xfId="13311" xr:uid="{26D4A214-43D7-4EA7-8E04-3DF7B0F3D606}"/>
    <cellStyle name="Eingabe 4 6 3" xfId="5149" xr:uid="{F3BCAFD6-D7F3-488A-A0D1-5AD4A85E204B}"/>
    <cellStyle name="Eingabe 4 6 4" xfId="8969" xr:uid="{892A939F-6EFC-4D72-8A5F-D4912A134921}"/>
    <cellStyle name="Eingabe 4 6 5" xfId="11891" xr:uid="{C5FC874A-1FCA-4FDD-9FCC-EDF0B3EE2348}"/>
    <cellStyle name="Eingabe 4 7" xfId="1782" xr:uid="{34FB3411-A353-4BC1-8395-0DD9246DAB7B}"/>
    <cellStyle name="Eingabe 4 7 2" xfId="3337" xr:uid="{A3DCE471-1CC8-42F4-99FA-2985BC1E1C9D}"/>
    <cellStyle name="Eingabe 4 7 2 2" xfId="8031" xr:uid="{FECF1880-5E44-4817-B126-50B6C657E62C}"/>
    <cellStyle name="Eingabe 4 7 2 3" xfId="11087" xr:uid="{26F1D325-1122-486B-B7E5-086E0131A083}"/>
    <cellStyle name="Eingabe 4 7 2 4" xfId="13969" xr:uid="{5593DD61-2AD2-4B6E-B08B-519AB1A86F39}"/>
    <cellStyle name="Eingabe 4 7 3" xfId="5086" xr:uid="{34CDDD89-9232-4D32-91DA-821A684D1C13}"/>
    <cellStyle name="Eingabe 4 7 4" xfId="9641" xr:uid="{F01AE51C-D09C-426A-BE97-CBE366B6DF1B}"/>
    <cellStyle name="Eingabe 4 7 5" xfId="12563" xr:uid="{A39589DA-205A-4407-B171-DD5527AC4377}"/>
    <cellStyle name="Eingabe 4 8" xfId="1751" xr:uid="{5D155F46-3E08-4AB7-BDB6-D2E1FF64101E}"/>
    <cellStyle name="Eingabe 4 8 2" xfId="5403" xr:uid="{8ABC5234-4B4B-4D0A-A868-B10CFC3E0796}"/>
    <cellStyle name="Eingabe 4 8 3" xfId="9610" xr:uid="{93314EF9-C1F0-4C6D-9364-127819A79CD6}"/>
    <cellStyle name="Eingabe 4 8 4" xfId="12532" xr:uid="{0633CA0C-5CBE-44E9-8DEC-2D335B825E51}"/>
    <cellStyle name="Eingabe 4 9" xfId="4529" xr:uid="{90777A8F-A8D7-478A-889E-88B08D1DFD5D}"/>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2 2 2" xfId="7775" xr:uid="{AF8EB962-3403-453F-B9D5-15BA5551960F}"/>
    <cellStyle name="Eingabe 5 2 2 2 3" xfId="10831" xr:uid="{CB803D58-08BB-4CD7-B243-102CBDA53CFA}"/>
    <cellStyle name="Eingabe 5 2 2 2 4" xfId="13713" xr:uid="{62036AD2-DD39-45F8-A257-566BD89716BA}"/>
    <cellStyle name="Eingabe 5 2 2 3" xfId="4854" xr:uid="{D332E624-03C7-4629-91E4-9B7EBAFA125C}"/>
    <cellStyle name="Eingabe 5 2 2 4" xfId="9375" xr:uid="{595D03C7-A2AC-4B5D-9225-D12702DF988C}"/>
    <cellStyle name="Eingabe 5 2 2 5" xfId="12297" xr:uid="{1CC9FDCE-3A8E-41CB-86BE-BE23E9BE5421}"/>
    <cellStyle name="Eingabe 5 2 3" xfId="939" xr:uid="{15D68B26-409F-4B41-AB83-87F3B2643D3E}"/>
    <cellStyle name="Eingabe 5 2 3 2" xfId="2519" xr:uid="{B5971C0F-9235-4458-97A9-4D4BF945D8B3}"/>
    <cellStyle name="Eingabe 5 2 3 2 2" xfId="6623" xr:uid="{E5F65B3A-99B4-415E-8178-69FDE548E20A}"/>
    <cellStyle name="Eingabe 5 2 3 2 3" xfId="10269" xr:uid="{C6E06693-CADB-41AC-96A6-3472BCBF53CA}"/>
    <cellStyle name="Eingabe 5 2 3 2 4" xfId="13151" xr:uid="{230BA956-ED7C-42FF-AF35-CFE9769FFB55}"/>
    <cellStyle name="Eingabe 5 2 3 3" xfId="6316" xr:uid="{D285795D-3895-4BEC-AA77-DEA75AFD7510}"/>
    <cellStyle name="Eingabe 5 2 3 4" xfId="8798" xr:uid="{7E0CB9A5-DFE8-49A0-B820-A960CC424749}"/>
    <cellStyle name="Eingabe 5 2 3 5" xfId="11720" xr:uid="{C61217DE-8A5F-4FA8-8A86-CAF506F2E056}"/>
    <cellStyle name="Eingabe 5 2 4" xfId="2166" xr:uid="{B4529181-41BE-4BB3-8B4C-18498017342D}"/>
    <cellStyle name="Eingabe 5 2 4 2" xfId="6789" xr:uid="{56542F31-0AF5-40F9-B278-26DE85CF6AD8}"/>
    <cellStyle name="Eingabe 5 2 4 3" xfId="10025" xr:uid="{8AC4782A-55CE-4EB0-B94F-A07B7E48C478}"/>
    <cellStyle name="Eingabe 5 2 4 4" xfId="12947" xr:uid="{E76FBAC2-A8FF-4A8F-8F4F-C5C686E4FF65}"/>
    <cellStyle name="Eingabe 5 2 5" xfId="6343" xr:uid="{4B76EAA4-8DA8-4867-AE51-397EAD2BFEF1}"/>
    <cellStyle name="Eingabe 5 2 6" xfId="4847" xr:uid="{59F9A203-5954-4F63-ADE5-D92762A7C740}"/>
    <cellStyle name="Eingabe 5 2 7" xfId="8219" xr:uid="{36211094-7404-436D-A8DF-8ACCADAE1E47}"/>
    <cellStyle name="Eingabe 5 3" xfId="1308" xr:uid="{423F1BCA-08DE-4803-AEC2-2DF3A75C4114}"/>
    <cellStyle name="Eingabe 5 3 2" xfId="2873" xr:uid="{0FA1C91D-629B-419C-BD5F-9625C17B2474}"/>
    <cellStyle name="Eingabe 5 3 2 2" xfId="7567" xr:uid="{D57E238E-AD6E-42AA-855C-D5C318FACA58}"/>
    <cellStyle name="Eingabe 5 3 2 3" xfId="10623" xr:uid="{37094813-0DFB-4D30-B043-6A08DA83DF20}"/>
    <cellStyle name="Eingabe 5 3 2 4" xfId="13505" xr:uid="{35D07390-8C4F-4269-B281-3B7F45ADF701}"/>
    <cellStyle name="Eingabe 5 3 3" xfId="4618" xr:uid="{C251FBDB-7AA4-466A-BCAF-C0B8E6922228}"/>
    <cellStyle name="Eingabe 5 3 4" xfId="9167" xr:uid="{0942F718-C50C-4E3F-8A33-3CA8D5330B0C}"/>
    <cellStyle name="Eingabe 5 3 5" xfId="12089" xr:uid="{6EFBB79A-6736-4137-B112-7F51322B8E9B}"/>
    <cellStyle name="Eingabe 5 4" xfId="1881" xr:uid="{D61B0CC8-25D1-49B4-87C8-23BFD14EE359}"/>
    <cellStyle name="Eingabe 5 4 2" xfId="3424" xr:uid="{FB5CAAA7-5611-41D3-ACCB-4FB0830F0BE3}"/>
    <cellStyle name="Eingabe 5 4 2 2" xfId="8118" xr:uid="{DBC02CEF-C29E-4B06-A437-0A6B7001832C}"/>
    <cellStyle name="Eingabe 5 4 2 3" xfId="11174" xr:uid="{DA3F77DC-2E2E-4590-8C4D-D7A80A8BF0FD}"/>
    <cellStyle name="Eingabe 5 4 2 4" xfId="14056" xr:uid="{82B764A6-A0AF-4F49-9939-F79300861776}"/>
    <cellStyle name="Eingabe 5 4 3" xfId="4416" xr:uid="{312F6DEA-8BDD-48DD-944B-32A488A1B0A5}"/>
    <cellStyle name="Eingabe 5 4 4" xfId="9740" xr:uid="{37F4C43E-59B4-419C-9159-A146DF6D17F9}"/>
    <cellStyle name="Eingabe 5 4 5" xfId="12662" xr:uid="{FEA0F554-200D-4579-BC97-03EF4E70794E}"/>
    <cellStyle name="Eingabe 5 5" xfId="1960" xr:uid="{9CBE786C-77F7-4A00-998A-25FD6CE6677A}"/>
    <cellStyle name="Eingabe 5 5 2" xfId="4508" xr:uid="{2BC7B3E3-71A8-4426-B36A-8EE913DE82D9}"/>
    <cellStyle name="Eingabe 5 5 3" xfId="9819" xr:uid="{DDF563BD-3C47-4D3C-BD90-3BC43981471F}"/>
    <cellStyle name="Eingabe 5 5 4" xfId="12741" xr:uid="{B0D897B4-F8F1-4008-85FC-07BB9A40322A}"/>
    <cellStyle name="Eingabe 5 6" xfId="6306" xr:uid="{75E960A2-1420-45DE-81AE-D39B0E032E5B}"/>
    <cellStyle name="Eingabe 5 7" xfId="8221" xr:uid="{867A936A-9B72-47D2-9125-746FF14706E3}"/>
    <cellStyle name="Eingabe 5 8" xfId="11263" xr:uid="{A491087A-11B0-435F-BFA9-2C141CE98765}"/>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2 2 2" xfId="7852" xr:uid="{16879680-5A50-411A-8AAC-ABACE64C5315}"/>
    <cellStyle name="Eingabe 6 2 2 2 3" xfId="10908" xr:uid="{DBE98093-AB09-429C-8C6E-D72077DC00A3}"/>
    <cellStyle name="Eingabe 6 2 2 2 4" xfId="13790" xr:uid="{A171BFF8-97D3-41ED-9A36-309F44293A5F}"/>
    <cellStyle name="Eingabe 6 2 2 3" xfId="6657" xr:uid="{9FC4B245-4ED6-49D8-8BD8-3A46A5ABAC43}"/>
    <cellStyle name="Eingabe 6 2 2 4" xfId="9452" xr:uid="{B4F56B4A-1A36-4663-A7C7-CAC7C958C142}"/>
    <cellStyle name="Eingabe 6 2 2 5" xfId="12374" xr:uid="{72C73A13-AD7A-4A7A-A919-D150E1BB431C}"/>
    <cellStyle name="Eingabe 6 2 3" xfId="1710" xr:uid="{1CA3D44E-668F-446A-A8A7-9FEE025823FC}"/>
    <cellStyle name="Eingabe 6 2 3 2" xfId="3271" xr:uid="{3754A33D-97C5-4E7E-885F-B23ADBB951D7}"/>
    <cellStyle name="Eingabe 6 2 3 2 2" xfId="7965" xr:uid="{D9C83178-3AF7-4C3D-8466-7BE32E2011A2}"/>
    <cellStyle name="Eingabe 6 2 3 2 3" xfId="11021" xr:uid="{E99540C6-8586-4076-8699-0E42593E8C3B}"/>
    <cellStyle name="Eingabe 6 2 3 2 4" xfId="13903" xr:uid="{E5196FE2-0330-42DE-83FF-D5AED9319C84}"/>
    <cellStyle name="Eingabe 6 2 3 3" xfId="5093" xr:uid="{5E292F91-60F9-4511-919D-7BE5D904BD9C}"/>
    <cellStyle name="Eingabe 6 2 3 4" xfId="9569" xr:uid="{96C6B2B2-68F3-4822-8382-168EB3373217}"/>
    <cellStyle name="Eingabe 6 2 3 5" xfId="12491" xr:uid="{619035AF-6538-4171-A60F-6CA4D3163A53}"/>
    <cellStyle name="Eingabe 6 2 4" xfId="2243" xr:uid="{C79D9390-21DA-4C1F-9BCB-873265211144}"/>
    <cellStyle name="Eingabe 6 2 4 2" xfId="4450" xr:uid="{DCAE848A-FB1F-4AED-B04B-4B380501109F}"/>
    <cellStyle name="Eingabe 6 2 4 3" xfId="10102" xr:uid="{BCAF3291-072A-4EC2-9A94-62B0E807D254}"/>
    <cellStyle name="Eingabe 6 2 4 4" xfId="13024" xr:uid="{3527890F-AFFD-41E3-BBA7-2CFEE2DC9FCB}"/>
    <cellStyle name="Eingabe 6 2 5" xfId="5427" xr:uid="{9685FA69-705C-438B-AE32-F254C03CFD5B}"/>
    <cellStyle name="Eingabe 6 2 6" xfId="6029" xr:uid="{F1E07907-3847-498F-9F22-C7AD88F917FA}"/>
    <cellStyle name="Eingabe 6 2 7" xfId="8497" xr:uid="{F54C6679-81DD-4227-84D9-DE5182A7AA9A}"/>
    <cellStyle name="Eingabe 6 3" xfId="1385" xr:uid="{E75EFE68-5DE1-4377-8038-09601EF6DA02}"/>
    <cellStyle name="Eingabe 6 3 2" xfId="2950" xr:uid="{C79DAA72-9F46-42B6-A432-D6B7C2353670}"/>
    <cellStyle name="Eingabe 6 3 2 2" xfId="7644" xr:uid="{03B56B8D-D1ED-45F4-B311-AC2B1C91E62A}"/>
    <cellStyle name="Eingabe 6 3 2 3" xfId="10700" xr:uid="{AF5300A8-0384-4434-956F-820D5969F0B2}"/>
    <cellStyle name="Eingabe 6 3 2 4" xfId="13582" xr:uid="{57D614EB-5AE4-4DCE-99CC-697742242404}"/>
    <cellStyle name="Eingabe 6 3 3" xfId="5014" xr:uid="{DAC0CEFF-AF36-47A4-9E85-480530492760}"/>
    <cellStyle name="Eingabe 6 3 4" xfId="9244" xr:uid="{6AED7C80-E58F-4D3B-A8D2-5C7DF3AA6B72}"/>
    <cellStyle name="Eingabe 6 3 5" xfId="12166" xr:uid="{455C0560-6B5A-4BBF-A09D-9F29DF8BF33F}"/>
    <cellStyle name="Eingabe 6 4" xfId="1816" xr:uid="{4601E964-7947-463B-9C92-A916D6A02FF0}"/>
    <cellStyle name="Eingabe 6 4 2" xfId="3366" xr:uid="{25AFB67B-DD2B-4595-9C2B-C27A5A3E2A41}"/>
    <cellStyle name="Eingabe 6 4 2 2" xfId="8060" xr:uid="{388A5DA5-20AA-4320-BA9B-5E732824C8A9}"/>
    <cellStyle name="Eingabe 6 4 2 3" xfId="11116" xr:uid="{2C86AFF8-7CDF-496C-836B-A2103A4BE235}"/>
    <cellStyle name="Eingabe 6 4 2 4" xfId="13998" xr:uid="{A6B5CDDA-82B1-4155-AFB8-EE7901722E66}"/>
    <cellStyle name="Eingabe 6 4 3" xfId="4430" xr:uid="{A1C9AEC0-5EEC-4E45-800E-FF8327A45D26}"/>
    <cellStyle name="Eingabe 6 4 4" xfId="9675" xr:uid="{69168C37-DC18-44C9-BCF9-388E7F240348}"/>
    <cellStyle name="Eingabe 6 4 5" xfId="12597" xr:uid="{9B9057F7-A2AE-4B06-B16B-99DE8307C407}"/>
    <cellStyle name="Eingabe 6 5" xfId="2037" xr:uid="{635CA3CA-B0F1-482D-819D-F8DA2326D210}"/>
    <cellStyle name="Eingabe 6 5 2" xfId="6478" xr:uid="{804A2E70-D36E-4022-B514-7189278C0589}"/>
    <cellStyle name="Eingabe 6 5 3" xfId="9896" xr:uid="{B890658E-349E-46FC-82AE-BA412CF9904F}"/>
    <cellStyle name="Eingabe 6 5 4" xfId="12818" xr:uid="{02957A57-29BD-46E9-83F6-66D6756344C2}"/>
    <cellStyle name="Eingabe 6 6" xfId="4388" xr:uid="{A01A1EBE-966F-463D-B78C-BBFD132AB6E4}"/>
    <cellStyle name="Eingabe 6 7" xfId="3529" xr:uid="{2ED7DE65-A04B-4CDD-9566-CC4AD72918D3}"/>
    <cellStyle name="Eingabe 6 8" xfId="5424" xr:uid="{37346B26-CB2F-417C-A2BA-004513EDD13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2 2 2" xfId="7894" xr:uid="{3DD17EDA-0D31-430A-A39B-B354FAE5667B}"/>
    <cellStyle name="Eingabe 7 2 2 2 3" xfId="10950" xr:uid="{85B943AC-11D7-4E80-8AF7-CE990C4CAFD0}"/>
    <cellStyle name="Eingabe 7 2 2 2 4" xfId="13832" xr:uid="{4D7C13C9-0CAC-4594-A9E9-BFB5038DC153}"/>
    <cellStyle name="Eingabe 7 2 2 3" xfId="5382" xr:uid="{99F6FAEC-0CD3-41CB-A295-A0B8C8A377F4}"/>
    <cellStyle name="Eingabe 7 2 2 4" xfId="9494" xr:uid="{270A7766-DEEF-4874-992E-395F94E5BA97}"/>
    <cellStyle name="Eingabe 7 2 2 5" xfId="12416" xr:uid="{D59BB43B-8B1A-4B42-9ACA-BBCC242806E4}"/>
    <cellStyle name="Eingabe 7 2 3" xfId="1907" xr:uid="{90B9981E-6A44-4A17-A3B7-ECC0C047DA1C}"/>
    <cellStyle name="Eingabe 7 2 3 2" xfId="3450" xr:uid="{94A6CFF8-D202-4F89-A082-365FE1D093F2}"/>
    <cellStyle name="Eingabe 7 2 3 2 2" xfId="8144" xr:uid="{52EE61F0-D6C6-4A21-97FA-71191A8CD9F7}"/>
    <cellStyle name="Eingabe 7 2 3 2 3" xfId="11200" xr:uid="{57B0A3C4-58A5-4827-9E9F-47FCA5E65726}"/>
    <cellStyle name="Eingabe 7 2 3 2 4" xfId="14082" xr:uid="{F84A555A-453E-4186-A2ED-2F329862965C}"/>
    <cellStyle name="Eingabe 7 2 3 3" xfId="6836" xr:uid="{8F7CB323-85C8-45DB-90B5-15CA691E22C8}"/>
    <cellStyle name="Eingabe 7 2 3 4" xfId="9766" xr:uid="{B757180D-4910-4F61-AA3D-64639BC63957}"/>
    <cellStyle name="Eingabe 7 2 3 5" xfId="12688" xr:uid="{050E34A0-38F8-4F22-8BA9-C887F76F8E83}"/>
    <cellStyle name="Eingabe 7 2 4" xfId="2285" xr:uid="{FF8AD740-D784-4644-B47E-A96312BFAA7D}"/>
    <cellStyle name="Eingabe 7 2 4 2" xfId="5732" xr:uid="{8129CC04-C829-4E4F-A06F-3337E691AD2B}"/>
    <cellStyle name="Eingabe 7 2 4 3" xfId="10144" xr:uid="{8AFF1B34-A069-40DD-98FB-C48AC6BE5AE0}"/>
    <cellStyle name="Eingabe 7 2 4 4" xfId="13066" xr:uid="{1A27903F-0F80-43DA-8486-91975A82CF32}"/>
    <cellStyle name="Eingabe 7 2 5" xfId="4240" xr:uid="{654B1599-2A82-47A0-9FBB-F4C265D1C9C9}"/>
    <cellStyle name="Eingabe 7 2 6" xfId="8781" xr:uid="{3F4D03B3-0E25-4035-8BF1-7D8B6F56C05C}"/>
    <cellStyle name="Eingabe 7 2 7" xfId="11704" xr:uid="{0FC5C270-A859-4412-A42C-FE88414D7B6D}"/>
    <cellStyle name="Eingabe 7 3" xfId="1428" xr:uid="{AC30CE3C-3636-4DF8-87FF-E6076EAFD4F4}"/>
    <cellStyle name="Eingabe 7 3 2" xfId="2993" xr:uid="{B6A1C9FC-7451-46FA-AF69-4D6BF15F2481}"/>
    <cellStyle name="Eingabe 7 3 2 2" xfId="7687" xr:uid="{2921F929-5435-4E28-BDB4-00A6172851E7}"/>
    <cellStyle name="Eingabe 7 3 2 3" xfId="10743" xr:uid="{24E0A541-A4C2-4138-9DAE-C8900B16E070}"/>
    <cellStyle name="Eingabe 7 3 2 4" xfId="13625" xr:uid="{E1A4A9AA-07D4-43D6-9542-10C9E617F3FD}"/>
    <cellStyle name="Eingabe 7 3 3" xfId="4871" xr:uid="{0F9A7380-FABD-4461-B38C-7AD80247AB89}"/>
    <cellStyle name="Eingabe 7 3 4" xfId="9287" xr:uid="{AE2FB1B0-A56C-4311-8C7D-DD5D7E5AAF39}"/>
    <cellStyle name="Eingabe 7 3 5" xfId="12209" xr:uid="{BDA42CC2-F652-4D1C-A7AD-B0FD72908A31}"/>
    <cellStyle name="Eingabe 7 4" xfId="1708" xr:uid="{CB475E4F-0C1C-43D0-9BC0-D3AC3C90CA22}"/>
    <cellStyle name="Eingabe 7 4 2" xfId="3269" xr:uid="{1897C30E-F893-405E-B373-1DB484B584DF}"/>
    <cellStyle name="Eingabe 7 4 2 2" xfId="7963" xr:uid="{ABB26987-E798-4055-BADB-74B29C44F3DA}"/>
    <cellStyle name="Eingabe 7 4 2 3" xfId="11019" xr:uid="{30885228-9586-40C4-A794-121E6DDB5E21}"/>
    <cellStyle name="Eingabe 7 4 2 4" xfId="13901" xr:uid="{F79867C3-DDE9-41BF-B410-2C97690F7E49}"/>
    <cellStyle name="Eingabe 7 4 3" xfId="5593" xr:uid="{16BCD756-8A91-456D-84DA-1011641EFC5F}"/>
    <cellStyle name="Eingabe 7 4 4" xfId="9567" xr:uid="{70DEB3A8-5E52-4524-A27D-9DC25BE7EDAA}"/>
    <cellStyle name="Eingabe 7 4 5" xfId="12489" xr:uid="{4313C973-813F-4785-9DD5-8E0931FD04D2}"/>
    <cellStyle name="Eingabe 7 5" xfId="2079" xr:uid="{2CEB465E-8627-46D4-98D6-E9A4BA009012}"/>
    <cellStyle name="Eingabe 7 5 2" xfId="6149" xr:uid="{786A4D8D-2AAC-43F7-9DA0-13BDB8F4B92C}"/>
    <cellStyle name="Eingabe 7 5 3" xfId="9938" xr:uid="{9CBD3DE2-A9A5-4D6A-8063-FA7AA1D69BA8}"/>
    <cellStyle name="Eingabe 7 5 4" xfId="12860" xr:uid="{077B6998-DD1E-4237-88B9-8385D7CDAD1E}"/>
    <cellStyle name="Eingabe 7 6" xfId="6710" xr:uid="{AAB4D552-3881-4B5C-B974-212A72DF4112}"/>
    <cellStyle name="Eingabe 7 7" xfId="4229" xr:uid="{3304376C-1D94-45AF-958B-ACD89E76B0CB}"/>
    <cellStyle name="Eingabe 7 8" xfId="6518" xr:uid="{8AFCC096-0191-418F-9005-01779BDF44EE}"/>
    <cellStyle name="Eingabe 8" xfId="717" xr:uid="{4E63BFDE-C5ED-4F00-A964-4290E1E3B006}"/>
    <cellStyle name="Eingabe 8 2" xfId="1437" xr:uid="{D7A4A04B-ECF4-42AA-AD60-C61C7E51272A}"/>
    <cellStyle name="Eingabe 8 2 2" xfId="3002" xr:uid="{95D3DD18-5D50-4B46-90EB-D75790FFC81E}"/>
    <cellStyle name="Eingabe 8 2 2 2" xfId="7696" xr:uid="{6E5B9786-FBA6-430F-AE52-E4E17A32FB91}"/>
    <cellStyle name="Eingabe 8 2 2 3" xfId="10752" xr:uid="{A08C45AF-EC17-450E-99DE-861A9CBF2424}"/>
    <cellStyle name="Eingabe 8 2 2 4" xfId="13634" xr:uid="{021D4D32-7C35-498C-9EAD-B4FA3895F521}"/>
    <cellStyle name="Eingabe 8 2 3" xfId="3942" xr:uid="{0D2A4D8C-D7E5-4AFE-B133-0E17E9FAE389}"/>
    <cellStyle name="Eingabe 8 2 4" xfId="9296" xr:uid="{A8B176B6-08FD-4BB2-B549-FBCED9F2BC98}"/>
    <cellStyle name="Eingabe 8 2 5" xfId="12218" xr:uid="{4F8E7B21-112E-48C4-AFBE-FBD0307FA7F8}"/>
    <cellStyle name="Eingabe 8 3" xfId="1883" xr:uid="{92AE5031-EB7E-4BD9-A7E2-6ABBFC7F1307}"/>
    <cellStyle name="Eingabe 8 3 2" xfId="3426" xr:uid="{DE98C3E6-2C0D-4B86-BA23-F2D95CB06C87}"/>
    <cellStyle name="Eingabe 8 3 2 2" xfId="8120" xr:uid="{20F04C9D-FB05-4642-A0D0-A624826CF16F}"/>
    <cellStyle name="Eingabe 8 3 2 3" xfId="11176" xr:uid="{93357110-5240-45AC-94A2-18D3CD559D76}"/>
    <cellStyle name="Eingabe 8 3 2 4" xfId="14058" xr:uid="{25D5AFEF-608C-46AD-871A-3C62BAEEF434}"/>
    <cellStyle name="Eingabe 8 3 3" xfId="5045" xr:uid="{DBBFC595-2D83-4605-9CBC-ED8CBD25E781}"/>
    <cellStyle name="Eingabe 8 3 4" xfId="9742" xr:uid="{6B07239E-3429-43ED-AD51-33915B39160B}"/>
    <cellStyle name="Eingabe 8 3 5" xfId="12664" xr:uid="{493BAD00-CDFD-4575-A0EA-C6EB79183D78}"/>
    <cellStyle name="Eingabe 8 4" xfId="2088" xr:uid="{470D3B89-BF20-49A5-94FB-671515803CA2}"/>
    <cellStyle name="Eingabe 8 4 2" xfId="6335" xr:uid="{340D35FE-C769-424F-8817-449DF25BE9AB}"/>
    <cellStyle name="Eingabe 8 4 3" xfId="9947" xr:uid="{EC832820-480C-4C99-A2A1-89A6609BE38E}"/>
    <cellStyle name="Eingabe 8 4 4" xfId="12869" xr:uid="{2CF6739D-6CAA-4814-9BF2-FB06DF6F8624}"/>
    <cellStyle name="Eingabe 8 5" xfId="4780" xr:uid="{CFDCA850-9178-4937-AA04-32E4BB4C0538}"/>
    <cellStyle name="Eingabe 8 6" xfId="6747" xr:uid="{1810592B-6BD3-420C-96E6-86F2A937984A}"/>
    <cellStyle name="Eingabe 8 7" xfId="8550" xr:uid="{6CF17421-3FB6-4D01-B4C6-2953DD34DF41}"/>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553" hidden="1" xr:uid="{103E5297-9870-4403-B88A-38B6CC808928}"/>
    <cellStyle name="Ergebnis" xfId="4406" hidden="1" xr:uid="{100B07E8-2C6A-4FC6-8FB6-F62B67B34016}"/>
    <cellStyle name="Ergebnis" xfId="4482" hidden="1" xr:uid="{D55220A1-F0A1-4B8F-8797-3DA0DFA8D768}"/>
    <cellStyle name="Ergebnis" xfId="4433" hidden="1" xr:uid="{A5C0256D-0A59-4744-A62C-AB72134ECD81}"/>
    <cellStyle name="Ergebnis" xfId="5223" hidden="1" xr:uid="{2B562F9C-AD53-4C25-8FA5-41ECE58CA74A}"/>
    <cellStyle name="Ergebnis" xfId="5102" hidden="1" xr:uid="{08AB990C-8742-438C-9D68-C34330A456D3}"/>
    <cellStyle name="Ergebnis" xfId="5104" hidden="1" xr:uid="{14F821C8-F8D9-4B2D-9A8A-3F90B48570F1}"/>
    <cellStyle name="Ergebnis" xfId="5138" hidden="1" xr:uid="{DFFC2D33-748D-4A24-832D-630F25D53184}"/>
    <cellStyle name="Ergebnis" xfId="5746" hidden="1" xr:uid="{8D75FB41-2D5F-4E26-BDAD-F95841AC7E17}"/>
    <cellStyle name="Ergebnis" xfId="5942" hidden="1" xr:uid="{F30E1A75-4B45-414D-878D-336304296C1C}"/>
    <cellStyle name="Ergebnis" xfId="6011" hidden="1" xr:uid="{EE2E72BF-B587-48F7-B574-3EF1EE8EC457}"/>
    <cellStyle name="Ergebnis" xfId="5968" hidden="1" xr:uid="{58EEE23C-F393-4D00-80FA-6BC813D5CBC3}"/>
    <cellStyle name="Ergebnis" xfId="6740" hidden="1" xr:uid="{0337207A-A788-462D-84E1-948C5B13051E}"/>
    <cellStyle name="Ergebnis" xfId="6628" hidden="1" xr:uid="{5FD529B2-757C-438F-93D9-BF5081F4BF3C}"/>
    <cellStyle name="Ergebnis" xfId="6630" hidden="1" xr:uid="{16B8ECEF-4F58-4622-8B21-1ECD4C8E8E1B}"/>
    <cellStyle name="Ergebnis" xfId="6662" hidden="1" xr:uid="{C4736EE4-3A55-4A1E-A03D-A56227B8270B}"/>
    <cellStyle name="Ergebnis" xfId="6881" hidden="1" xr:uid="{53C86129-A749-4411-BC57-64F48FE526DA}"/>
    <cellStyle name="Ergebnis" xfId="7042" hidden="1" xr:uid="{EB117E36-4261-4312-8B3F-A9C6D0B43B19}"/>
    <cellStyle name="Ergebnis" xfId="7069" hidden="1" xr:uid="{2984F2CF-CE45-4809-AE5E-47A8482294DB}"/>
    <cellStyle name="Ergebnis" xfId="7062" hidden="1" xr:uid="{CD0239A4-8A86-41A2-87EF-6E1732927E5D}"/>
    <cellStyle name="Ergebnis" xfId="7151" hidden="1" xr:uid="{B744561F-E3C9-4AF6-B744-19664906214D}"/>
    <cellStyle name="Ergebnis" xfId="7118" hidden="1" xr:uid="{1577F5AF-1B80-445C-A26F-2BF76AE0C4DA}"/>
    <cellStyle name="Ergebnis" xfId="7119" hidden="1" xr:uid="{0C450945-8DBC-4BAD-AE82-5B0966A57020}"/>
    <cellStyle name="Ergebnis" xfId="7129" hidden="1" xr:uid="{144A5FD2-CF27-443E-AEE1-AAB0A979FA21}"/>
    <cellStyle name="Ergebnis" xfId="7205" hidden="1" xr:uid="{14A05400-1C99-450A-88D0-08F5DF2F8AED}"/>
    <cellStyle name="Ergebnis" xfId="7366" hidden="1" xr:uid="{3ECBE88C-F17E-4C64-BEE3-5291DD37A565}"/>
    <cellStyle name="Ergebnis" xfId="7393" hidden="1" xr:uid="{8EF3E45F-7A7D-4D5B-B9E3-6661FA49A1FD}"/>
    <cellStyle name="Ergebnis" xfId="7386" hidden="1" xr:uid="{6471E0B1-B60C-42C4-BFD9-9F103230A92B}"/>
    <cellStyle name="Ergebnis" xfId="7475" hidden="1" xr:uid="{63569866-9338-4776-B6FD-F0CCC81B6E39}"/>
    <cellStyle name="Ergebnis" xfId="7442" hidden="1" xr:uid="{E70A085B-223A-4F0D-BBDC-74B1A393B642}"/>
    <cellStyle name="Ergebnis" xfId="7443" hidden="1" xr:uid="{389EEE93-66B8-4BA3-BBDC-B102143AACAC}"/>
    <cellStyle name="Ergebnis" xfId="7453" hidden="1" xr:uid="{9CA71164-5EC2-4BE8-A6CF-ADEA0EE83212}"/>
    <cellStyle name="Ergebnis" xfId="4592" hidden="1" xr:uid="{C2EACB31-6E8E-4999-A414-D4C5467F0782}"/>
    <cellStyle name="Ergebnis" xfId="5315" hidden="1" xr:uid="{3BD1DF52-AA13-4521-9A72-5C3CA62857BA}"/>
    <cellStyle name="Ergebnis" xfId="5283" hidden="1" xr:uid="{5F64AAFE-B187-471A-8363-7EDD47655ED1}"/>
    <cellStyle name="Ergebnis" xfId="6833" hidden="1" xr:uid="{95381954-F517-4E44-804F-A87C7DE505B9}"/>
    <cellStyle name="Ergebnis" xfId="5174" hidden="1" xr:uid="{0824174E-5F5F-4724-B540-B095A1F11FA6}"/>
    <cellStyle name="Ergebnis" xfId="5492" hidden="1" xr:uid="{7F5ECF0E-A1AF-40F5-8F2C-E80015161622}"/>
    <cellStyle name="Ergebnis" xfId="5259" hidden="1" xr:uid="{92EBF199-C0DD-4CDD-8EC9-3AF9896F83DA}"/>
    <cellStyle name="Ergebnis" xfId="4619" hidden="1" xr:uid="{30792422-83C4-4AB0-8693-C3046D8C7925}"/>
    <cellStyle name="Ergebnis" xfId="3768" hidden="1" xr:uid="{C3CBE447-1328-4781-B94F-29F6378B00C1}"/>
    <cellStyle name="Ergebnis" xfId="4898" hidden="1" xr:uid="{684F762D-A0AC-4046-98EA-470F6FB21597}"/>
    <cellStyle name="Ergebnis" xfId="4658" hidden="1" xr:uid="{BCF11143-2994-4EA0-BE9B-9F27160E1E87}"/>
    <cellStyle name="Ergebnis" xfId="6838" hidden="1" xr:uid="{AD5D9B62-81DD-4531-8371-D43EFE15CDEA}"/>
    <cellStyle name="Ergebnis" xfId="8040" hidden="1" xr:uid="{8C91D5ED-B11D-4B87-B570-0FF5B97E647A}"/>
    <cellStyle name="Ergebnis" xfId="7926" hidden="1" xr:uid="{31FA88E5-D5B6-4E62-898A-188689C11D38}"/>
    <cellStyle name="Ergebnis" xfId="7928" hidden="1" xr:uid="{6E139197-C523-41FF-9081-66EA366FBC9C}"/>
    <cellStyle name="Ergebnis" xfId="7960" hidden="1" xr:uid="{57B15E66-FF70-489A-B597-7CA6F80460C2}"/>
    <cellStyle name="Ergebnis" xfId="8181" hidden="1" xr:uid="{EB6867E8-AB92-4458-8E07-ED0C05BD8C90}"/>
    <cellStyle name="Ergebnis" xfId="8308" hidden="1" xr:uid="{3450E941-1965-4F42-A00E-27F58F0AD0D5}"/>
    <cellStyle name="Ergebnis" xfId="8335" hidden="1" xr:uid="{8E42B36A-FED6-4446-AC1A-D84D7D96725F}"/>
    <cellStyle name="Ergebnis" xfId="8328" hidden="1" xr:uid="{13B1EDCB-A580-4657-AA21-969CA46D2C7C}"/>
    <cellStyle name="Ergebnis" xfId="8417" hidden="1" xr:uid="{C641709C-B9A6-4463-80A6-058098F1687C}"/>
    <cellStyle name="Ergebnis" xfId="8384" hidden="1" xr:uid="{26591D78-3205-440D-93AA-9596922CE09C}"/>
    <cellStyle name="Ergebnis" xfId="8385" hidden="1" xr:uid="{AF304521-D95B-47A9-A664-B05E07F8BD68}"/>
    <cellStyle name="Ergebnis" xfId="8395" hidden="1" xr:uid="{AB275630-0297-49FB-9ACF-806369045CC6}"/>
    <cellStyle name="Ergebnis" xfId="8471" hidden="1" xr:uid="{B9CF0529-B251-4123-A35B-6AF4491D0EFC}"/>
    <cellStyle name="Ergebnis" xfId="8597" hidden="1" xr:uid="{AB6F2C04-C348-43D4-8915-0C8803B78954}"/>
    <cellStyle name="Ergebnis" xfId="8624" hidden="1" xr:uid="{DADC49C9-828F-42B5-AB21-9AA807ABEC42}"/>
    <cellStyle name="Ergebnis" xfId="8617" hidden="1" xr:uid="{59AE2BD0-F979-446C-AABB-5930AACD333C}"/>
    <cellStyle name="Ergebnis" xfId="8706" hidden="1" xr:uid="{3F69A6EA-9A0E-456F-8E89-24D996086706}"/>
    <cellStyle name="Ergebnis" xfId="8673" hidden="1" xr:uid="{DCDE1A77-C214-4DAB-A5C0-181FEB91FA1B}"/>
    <cellStyle name="Ergebnis" xfId="8674" hidden="1" xr:uid="{F5B6BB1B-04AA-4FFE-8625-0A82995A48F5}"/>
    <cellStyle name="Ergebnis" xfId="8684" hidden="1" xr:uid="{A5ACFBF1-AB36-4AED-B262-9C43D73C26DF}"/>
    <cellStyle name="Ergebnis" xfId="4068" hidden="1" xr:uid="{A7B650AA-7E7E-47EE-B1F9-944BFD81DB50}"/>
    <cellStyle name="Ergebnis" xfId="8810" hidden="1" xr:uid="{7C22384E-6E17-4AEB-9A59-7D32E49F8573}"/>
    <cellStyle name="Ergebnis" xfId="8887" hidden="1" xr:uid="{12E16F71-AA03-4E56-B3D9-52ECB8329BFC}"/>
    <cellStyle name="Ergebnis" xfId="8837" hidden="1" xr:uid="{93E368F2-B73B-450F-9693-98261E48D81E}"/>
    <cellStyle name="Ergebnis" xfId="9652" hidden="1" xr:uid="{FD151AC7-7717-493E-BC99-E311A59DA60F}"/>
    <cellStyle name="Ergebnis" xfId="9527" hidden="1" xr:uid="{56C266E5-6A90-4AF0-A12B-34F59A955978}"/>
    <cellStyle name="Ergebnis" xfId="9529" hidden="1" xr:uid="{19A6C67C-C204-443B-8637-136C9F1C9AE8}"/>
    <cellStyle name="Ergebnis" xfId="9564" hidden="1" xr:uid="{C33D39F6-545D-4758-9D52-3C81A31599B2}"/>
    <cellStyle name="Ergebnis" xfId="10191" hidden="1" xr:uid="{E5AC93CA-B9AD-4C95-BA32-6FBFD0A79C71}"/>
    <cellStyle name="Ergebnis" xfId="10280" hidden="1" xr:uid="{2A101498-8474-415F-8365-B3AF1B83BC07}"/>
    <cellStyle name="Ergebnis" xfId="10350" hidden="1" xr:uid="{D78BFD20-2378-432E-8916-3076C54934AD}"/>
    <cellStyle name="Ergebnis" xfId="10306" hidden="1" xr:uid="{00F355C4-9793-4E75-9920-379A7E852CE3}"/>
    <cellStyle name="Ergebnis" xfId="11096" hidden="1" xr:uid="{AF7476D5-B952-414B-A7F0-951A2E37B9E3}"/>
    <cellStyle name="Ergebnis" xfId="10982" hidden="1" xr:uid="{C4ECAAB4-436B-4995-9EAB-BF0434A6EEB9}"/>
    <cellStyle name="Ergebnis" xfId="10984" hidden="1" xr:uid="{8053594D-FFC1-4ADD-B7F5-644C69F9CAD3}"/>
    <cellStyle name="Ergebnis" xfId="11016" hidden="1" xr:uid="{DEDE36F6-4056-49F4-A616-C94AF1EE0810}"/>
    <cellStyle name="Ergebnis" xfId="11235" hidden="1" xr:uid="{F15F4079-C5ED-4028-8923-CB47CD83186A}"/>
    <cellStyle name="Ergebnis" xfId="11298" hidden="1" xr:uid="{73A1FD18-82F7-4A60-BAC3-0B088706E81C}"/>
    <cellStyle name="Ergebnis" xfId="11325" hidden="1" xr:uid="{59302F60-F0B7-4173-9188-D411605A5BD9}"/>
    <cellStyle name="Ergebnis" xfId="11318" hidden="1" xr:uid="{77531FE3-514D-4C37-9495-22C94A16941E}"/>
    <cellStyle name="Ergebnis" xfId="11407" hidden="1" xr:uid="{1918A7E1-817A-46F7-B40C-6E9E98F86A24}"/>
    <cellStyle name="Ergebnis" xfId="11374" hidden="1" xr:uid="{44E3F29C-659A-494D-8620-D85CE261A948}"/>
    <cellStyle name="Ergebnis" xfId="11375" hidden="1" xr:uid="{FDE5235E-D846-4802-B2A9-9297BCAF2DA3}"/>
    <cellStyle name="Ergebnis" xfId="11385" hidden="1" xr:uid="{8B70A31B-25FB-4D2B-A379-74D48AE81D36}"/>
    <cellStyle name="Ergebnis" xfId="11459" hidden="1" xr:uid="{701FDCC5-BB6F-49B9-B1D3-D67B74604D4C}"/>
    <cellStyle name="Ergebnis" xfId="11521" hidden="1" xr:uid="{1D362A11-325D-449B-A187-E8D5F87C0BEF}"/>
    <cellStyle name="Ergebnis" xfId="11548" hidden="1" xr:uid="{ADCE7211-6029-4878-87AA-DA51DC4B53AF}"/>
    <cellStyle name="Ergebnis" xfId="11541" hidden="1" xr:uid="{4DF09F57-E1FA-4F12-8B78-323F229749FA}"/>
    <cellStyle name="Ergebnis" xfId="11630" hidden="1" xr:uid="{9DE1D5F6-E6D0-4D06-AA79-94068E6C2219}"/>
    <cellStyle name="Ergebnis" xfId="11597" hidden="1" xr:uid="{9841E0F1-25FC-4B7B-BC35-2DD5CB2A443A}"/>
    <cellStyle name="Ergebnis" xfId="11598" hidden="1" xr:uid="{E1ED0C03-66E7-41C9-840D-6796A4DB2CBF}"/>
    <cellStyle name="Ergebnis" xfId="11608" hidden="1" xr:uid="{692C8FCF-4619-4BB5-BE6B-8D80C006846A}"/>
    <cellStyle name="Ergebnis" xfId="8498" hidden="1" xr:uid="{25AB5DA3-F9A2-4B54-B15F-67BE61F44E86}"/>
    <cellStyle name="Ergebnis" xfId="11732" hidden="1" xr:uid="{AD0E63CB-BF70-45B2-A3F0-9534AB8FB32D}"/>
    <cellStyle name="Ergebnis" xfId="11809" hidden="1" xr:uid="{9816916C-9486-4ADB-AC7B-65579D48A97E}"/>
    <cellStyle name="Ergebnis" xfId="11759" hidden="1" xr:uid="{1E1027B1-12B6-4760-8C98-20061D79CF54}"/>
    <cellStyle name="Ergebnis" xfId="12574" hidden="1" xr:uid="{AA0D9D58-2E27-49AE-88E0-DA6FE9802D84}"/>
    <cellStyle name="Ergebnis" xfId="12449" hidden="1" xr:uid="{21D3499D-51D9-40F6-B5D2-F63261AA3E67}"/>
    <cellStyle name="Ergebnis" xfId="12451" hidden="1" xr:uid="{48A1E369-F58D-4C18-99B8-894625F9E645}"/>
    <cellStyle name="Ergebnis" xfId="12486" hidden="1" xr:uid="{C37797A1-02DB-4B92-AF65-E8FBF2CD4A92}"/>
    <cellStyle name="Ergebnis" xfId="13109" hidden="1" xr:uid="{6C3E7DFE-48AF-4DC9-A36D-9387E976EE92}"/>
    <cellStyle name="Ergebnis" xfId="13162" hidden="1" xr:uid="{9400D8F9-2F8E-4B60-B6BA-2692DB5F9FBA}"/>
    <cellStyle name="Ergebnis" xfId="13232" hidden="1" xr:uid="{622FF093-4E41-4CF6-96E0-7C3F62855152}"/>
    <cellStyle name="Ergebnis" xfId="13188" hidden="1" xr:uid="{0CDECFEF-1BE5-4212-B082-43A693F1E4C7}"/>
    <cellStyle name="Ergebnis" xfId="13978" hidden="1" xr:uid="{E419A94A-A22D-4816-9194-B32BEC6FD604}"/>
    <cellStyle name="Ergebnis" xfId="13864" hidden="1" xr:uid="{D701F112-F297-4E74-8105-A8A74F87F2FF}"/>
    <cellStyle name="Ergebnis" xfId="13866" hidden="1" xr:uid="{9B8DBBAC-7C53-4569-8EDE-B9CF04EF3ACA}"/>
    <cellStyle name="Ergebnis" xfId="13898" hidden="1" xr:uid="{1BFA5F16-F888-47F8-A3E2-593B8DE523C5}"/>
    <cellStyle name="Ergebnis" xfId="14115" hidden="1" xr:uid="{65870C65-CEA8-485F-BBF0-26D52AD017FC}"/>
    <cellStyle name="Ergebnis" xfId="14140" hidden="1" xr:uid="{BAE8436C-F8CB-45B8-99E4-77E73FAC6CBE}"/>
    <cellStyle name="Ergebnis" xfId="14167" hidden="1" xr:uid="{8A593E93-2A73-4A16-9057-7AA3A1D0DC58}"/>
    <cellStyle name="Ergebnis" xfId="14160" hidden="1" xr:uid="{DAD2C1EB-0E80-43FC-B61D-85CF934A0308}"/>
    <cellStyle name="Ergebnis" xfId="14249" hidden="1" xr:uid="{96D49FA8-3F9D-4E56-B059-300BAFE2D58E}"/>
    <cellStyle name="Ergebnis" xfId="14216" hidden="1" xr:uid="{CD8DB417-06F1-45D0-84F9-33E1759CAE6B}"/>
    <cellStyle name="Ergebnis" xfId="14217" hidden="1" xr:uid="{BCDC7CDA-871C-4F6A-9460-F81465152BFC}"/>
    <cellStyle name="Ergebnis" xfId="14227" hidden="1" xr:uid="{EF101222-418A-4B10-A4CF-494F8399117E}"/>
    <cellStyle name="Ergebnis" xfId="14299" hidden="1" xr:uid="{328A3925-1AAD-4EA2-9737-9A1069AA801F}"/>
    <cellStyle name="Ergebnis" xfId="14324" hidden="1" xr:uid="{B944FA6E-D1C7-4FED-9972-90B0634A4FB1}"/>
    <cellStyle name="Ergebnis" xfId="14351" hidden="1" xr:uid="{6733F54F-6F60-4A78-B16D-7138BCB17F3F}"/>
    <cellStyle name="Ergebnis" xfId="14344" hidden="1" xr:uid="{65A7723C-D422-4ED3-AEA6-0EC9C0BE981E}"/>
    <cellStyle name="Ergebnis" xfId="14433" hidden="1" xr:uid="{E9C18FC0-9D72-4FFF-9DA1-6BE3A927401A}"/>
    <cellStyle name="Ergebnis" xfId="14400" hidden="1" xr:uid="{FCED9B51-B4B8-47D4-8AE9-2A0776131BF2}"/>
    <cellStyle name="Ergebnis" xfId="14401" hidden="1" xr:uid="{460459A0-5F80-438A-898D-59C19A4F18D7}"/>
    <cellStyle name="Ergebnis" xfId="14411" hidden="1" xr:uid="{8F3C977F-C9E9-4067-BEA3-C13FB4A01A15}"/>
    <cellStyle name="Ergebnis" xfId="14487" hidden="1" xr:uid="{0D3D50F7-8E3D-4760-ABBB-CCEDF0B7E610}"/>
    <cellStyle name="Ergebnis" xfId="14648" hidden="1" xr:uid="{FF8BC14B-9FEF-4AF4-9F44-FA2E51C927AF}"/>
    <cellStyle name="Ergebnis" xfId="14675" hidden="1" xr:uid="{AE15B73F-B0AC-4B32-A592-A786372ED2EB}"/>
    <cellStyle name="Ergebnis" xfId="14668" hidden="1" xr:uid="{CAC14D0E-1818-4079-A28D-A02FFC0CC7D9}"/>
    <cellStyle name="Ergebnis" xfId="14757" hidden="1" xr:uid="{6619E2DE-40FD-418E-A4E3-451657FA5BAD}"/>
    <cellStyle name="Ergebnis" xfId="14724" hidden="1" xr:uid="{EC98293B-0589-4BDE-9BBE-7DFFE249780E}"/>
    <cellStyle name="Ergebnis" xfId="14725" hidden="1" xr:uid="{DB78AD6C-2107-4E7D-B26C-6181B938DB41}"/>
    <cellStyle name="Ergebnis" xfId="14735" hidden="1" xr:uid="{8832F973-265D-468A-B9EF-B3F807FFFB8A}"/>
    <cellStyle name="Ergebnis" xfId="14811" hidden="1" xr:uid="{98F9974B-4A67-4B71-996E-415B17213D71}"/>
    <cellStyle name="Ergebnis" xfId="14972" hidden="1" xr:uid="{61278100-F333-4D77-B80B-423A3582E59C}"/>
    <cellStyle name="Ergebnis" xfId="14999" hidden="1" xr:uid="{11DDDEBE-2AC4-46D6-9EC0-D8095B68DAF4}"/>
    <cellStyle name="Ergebnis" xfId="14992" hidden="1" xr:uid="{621F8C9B-08D8-4A7C-A922-0502BE0B590D}"/>
    <cellStyle name="Ergebnis" xfId="15081" hidden="1" xr:uid="{165DE164-40C5-488B-B06D-3BBEB3D2392C}"/>
    <cellStyle name="Ergebnis" xfId="15048" hidden="1" xr:uid="{021CBD5C-9C56-43E3-B984-039C2F7F365C}"/>
    <cellStyle name="Ergebnis" xfId="15049" hidden="1" xr:uid="{B90CA359-844F-4AFB-9BFD-B01756C5325E}"/>
    <cellStyle name="Ergebnis" xfId="15059" hidden="1" xr:uid="{A06928FE-CA57-4589-857B-36655CD81A8B}"/>
    <cellStyle name="Ergebnis" xfId="15135" hidden="1" xr:uid="{20AC3DB4-18EB-4692-859F-0DE6ED3AD440}"/>
    <cellStyle name="Ergebnis" xfId="15296" hidden="1" xr:uid="{69D0B592-C2FC-416B-A487-23B44085A730}"/>
    <cellStyle name="Ergebnis" xfId="15323" hidden="1" xr:uid="{931C1E4A-C12E-4A1E-9616-F8ED44ACEE54}"/>
    <cellStyle name="Ergebnis" xfId="15316" hidden="1" xr:uid="{B88238D0-E0C4-46C8-8D9E-931DE0E8A7AE}"/>
    <cellStyle name="Ergebnis" xfId="15405" hidden="1" xr:uid="{CE824C68-0D79-4D3C-B7DC-F0EE2FA01E7E}"/>
    <cellStyle name="Ergebnis" xfId="15372" hidden="1" xr:uid="{0CF5C18B-382F-4A75-8A5A-DC1183657794}"/>
    <cellStyle name="Ergebnis" xfId="15373" hidden="1" xr:uid="{36C9E4C0-DF85-4513-B076-AE1C6CE1DA52}"/>
    <cellStyle name="Ergebnis" xfId="15383" hidden="1" xr:uid="{897CDAE1-A7B9-4E32-9569-30971A44B9CD}"/>
    <cellStyle name="Ergebnis" xfId="15459" hidden="1" xr:uid="{4F18D970-2A63-4794-986B-EC42B295CEB3}"/>
    <cellStyle name="Ergebnis" xfId="15620" hidden="1" xr:uid="{3C394711-1C6E-43C3-89AD-C3EC5DF151D6}"/>
    <cellStyle name="Ergebnis" xfId="15647" hidden="1" xr:uid="{72078506-593F-41B7-AB56-C8B0DEEEB7AE}"/>
    <cellStyle name="Ergebnis" xfId="15640" hidden="1" xr:uid="{FAF9AAF5-0864-47FD-BD61-E3C41EAC51F0}"/>
    <cellStyle name="Ergebnis" xfId="15729" hidden="1" xr:uid="{58F72CAB-94F3-402C-8273-E2810367F78F}"/>
    <cellStyle name="Ergebnis" xfId="15696" hidden="1" xr:uid="{C00827E6-D901-4BFA-8EDC-B0210C5FCE36}"/>
    <cellStyle name="Ergebnis" xfId="15697" hidden="1" xr:uid="{5292DEB8-57FB-4D8E-B4E1-B30EE8885374}"/>
    <cellStyle name="Ergebnis" xfId="15707" hidden="1" xr:uid="{60609066-7F63-424F-AB74-78B03910FB79}"/>
    <cellStyle name="Ergebnis 2" xfId="429" xr:uid="{5CE89CE0-B636-4CE0-BD4D-80C78564E435}"/>
    <cellStyle name="Ergebnis 2 10" xfId="8503" xr:uid="{27230791-A824-4507-A7A5-90036A1E51D5}"/>
    <cellStyle name="Ergebnis 2 11" xfId="11484" xr:uid="{C3E6EAF9-8704-476F-B6CE-62BEFAAE64D6}"/>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2 2 2" xfId="7872" xr:uid="{8A4F7B3F-087E-4008-AD4E-BAA9B57CAB11}"/>
    <cellStyle name="Ergebnis 2 2 2 2 2 3" xfId="10928" xr:uid="{D565DCC9-E0F0-493E-9876-E22E99D41544}"/>
    <cellStyle name="Ergebnis 2 2 2 2 2 4" xfId="13810" xr:uid="{00901184-FB77-43E6-97DD-7DA995E55089}"/>
    <cellStyle name="Ergebnis 2 2 2 2 3" xfId="4648" xr:uid="{81D44BFA-ADD3-4A36-9C1C-53C2F66B7B0D}"/>
    <cellStyle name="Ergebnis 2 2 2 2 4" xfId="9472" xr:uid="{805CB502-5A6D-4CD3-858C-501C3888D7C9}"/>
    <cellStyle name="Ergebnis 2 2 2 2 5" xfId="12394" xr:uid="{8A658272-A104-49C7-B1A3-69057905C159}"/>
    <cellStyle name="Ergebnis 2 2 2 3" xfId="1034" xr:uid="{B1C0A1EA-49E2-4197-8CD3-17A19DF0F2A1}"/>
    <cellStyle name="Ergebnis 2 2 2 3 2" xfId="2606" xr:uid="{06F588A2-12BA-4F22-854B-851EB89B3313}"/>
    <cellStyle name="Ergebnis 2 2 2 3 2 2" xfId="3623" xr:uid="{CA763316-618B-40EB-A74E-300A5E19B89A}"/>
    <cellStyle name="Ergebnis 2 2 2 3 2 3" xfId="10356" xr:uid="{7BA3349E-C5EE-4F1A-87A2-BB49E7D912E8}"/>
    <cellStyle name="Ergebnis 2 2 2 3 2 4" xfId="13238" xr:uid="{46708FA5-E65B-43E3-BCAB-42051AD83D06}"/>
    <cellStyle name="Ergebnis 2 2 2 3 3" xfId="6561" xr:uid="{3B20E539-13A3-4EF8-BD57-EE45B1660D05}"/>
    <cellStyle name="Ergebnis 2 2 2 3 4" xfId="8893" xr:uid="{3F85F84C-5810-45C9-8F24-0233517D134B}"/>
    <cellStyle name="Ergebnis 2 2 2 3 5" xfId="11815" xr:uid="{5C1ACDC8-C1BF-4193-9644-D04024005BFB}"/>
    <cellStyle name="Ergebnis 2 2 2 4" xfId="2263" xr:uid="{AC7B1BB6-7F5D-469C-BD96-AD9482FC9431}"/>
    <cellStyle name="Ergebnis 2 2 2 4 2" xfId="6330" xr:uid="{69390206-7CAC-4B1C-83BB-53692C1A7399}"/>
    <cellStyle name="Ergebnis 2 2 2 4 3" xfId="10122" xr:uid="{DA728354-C052-430F-A9F1-1F8CE325EBA7}"/>
    <cellStyle name="Ergebnis 2 2 2 4 4" xfId="13044" xr:uid="{D412EB19-1998-452E-8AB6-8AB0D1C8343A}"/>
    <cellStyle name="Ergebnis 2 2 2 5" xfId="3846" xr:uid="{3708BAF9-63B0-4206-8C80-77505AAD6353}"/>
    <cellStyle name="Ergebnis 2 2 2 6" xfId="8759" xr:uid="{D012FC72-E4A1-4106-8038-663ABF2B12EB}"/>
    <cellStyle name="Ergebnis 2 2 2 7" xfId="11682" xr:uid="{32F9CB6E-3639-4B90-972D-E130A724BB64}"/>
    <cellStyle name="Ergebnis 2 2 3" xfId="1405" xr:uid="{19CD3CBF-FA84-40A9-AA84-5A019718E8C2}"/>
    <cellStyle name="Ergebnis 2 2 3 2" xfId="2970" xr:uid="{A593501A-BC1E-459A-9BE1-4AFC0A828EC6}"/>
    <cellStyle name="Ergebnis 2 2 3 2 2" xfId="7664" xr:uid="{8FF3C9D0-CCBC-4F0C-B60B-743A41F41E82}"/>
    <cellStyle name="Ergebnis 2 2 3 2 3" xfId="10720" xr:uid="{3B527624-7449-47F3-9637-EB76443F80EF}"/>
    <cellStyle name="Ergebnis 2 2 3 2 4" xfId="13602" xr:uid="{BE6DB318-70E9-401B-8731-F1B44A45BAF3}"/>
    <cellStyle name="Ergebnis 2 2 3 3" xfId="5555" xr:uid="{1E39E5E4-E262-4F31-BDAB-E40149AEC04F}"/>
    <cellStyle name="Ergebnis 2 2 3 4" xfId="9264" xr:uid="{2069D33B-2492-4488-B4AE-E2F70D1065B3}"/>
    <cellStyle name="Ergebnis 2 2 3 5" xfId="12186" xr:uid="{9489DFBD-562F-4C1E-B72F-3064CD2317D4}"/>
    <cellStyle name="Ergebnis 2 2 4" xfId="1722" xr:uid="{ABB0BD15-55D4-4ED0-A455-66A53558B0CB}"/>
    <cellStyle name="Ergebnis 2 2 4 2" xfId="3282" xr:uid="{A9A296BB-88E1-4436-96BF-E9CFBBCC0D8B}"/>
    <cellStyle name="Ergebnis 2 2 4 2 2" xfId="7976" xr:uid="{801DB586-1947-490B-A27E-65D3724A4DE0}"/>
    <cellStyle name="Ergebnis 2 2 4 2 3" xfId="11032" xr:uid="{57632668-C4E5-4A3F-8CFA-A33533432C3A}"/>
    <cellStyle name="Ergebnis 2 2 4 2 4" xfId="13914" xr:uid="{B45280A7-661D-42C2-B340-C2D2C8EF9377}"/>
    <cellStyle name="Ergebnis 2 2 4 3" xfId="4435" xr:uid="{42469DC4-6973-4195-9387-BF4BEF32DF8D}"/>
    <cellStyle name="Ergebnis 2 2 4 4" xfId="9581" xr:uid="{3E8DE4C4-B011-4580-BB12-4307C90B03F3}"/>
    <cellStyle name="Ergebnis 2 2 4 5" xfId="12503" xr:uid="{0B49C1E4-6760-459C-B5C7-4E7CABAA5075}"/>
    <cellStyle name="Ergebnis 2 2 5" xfId="2057" xr:uid="{A90FB495-D998-4715-BEAD-5E5BB24E870E}"/>
    <cellStyle name="Ergebnis 2 2 5 2" xfId="4470" xr:uid="{4D018ACC-ED0A-4AFB-947E-52458B2CA08E}"/>
    <cellStyle name="Ergebnis 2 2 5 3" xfId="9916" xr:uid="{B8DAE193-BF1B-4267-AD55-22F923B0CD04}"/>
    <cellStyle name="Ergebnis 2 2 5 4" xfId="12838" xr:uid="{8FA9CCF4-8A6B-40E1-9935-E1C8D2DFBC09}"/>
    <cellStyle name="Ergebnis 2 2 6" xfId="6263" xr:uid="{88380192-E804-4B10-8435-E8FA087DBE8F}"/>
    <cellStyle name="Ergebnis 2 2 7" xfId="6304" xr:uid="{1D144022-76B3-403C-BDC0-517718E0E50E}"/>
    <cellStyle name="Ergebnis 2 2 8" xfId="4539" xr:uid="{A484F31A-78D5-4254-A62B-AF69F5A1CBE6}"/>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2 2 2" xfId="7804" xr:uid="{B74C3E2F-1C2F-4CC7-8ADC-80997EC37C27}"/>
    <cellStyle name="Ergebnis 2 3 2 2 2 3" xfId="10860" xr:uid="{219D51E6-FAAD-456A-95C2-5FE83A5EC622}"/>
    <cellStyle name="Ergebnis 2 3 2 2 2 4" xfId="13742" xr:uid="{85A63CCE-9DF8-4766-AFF1-EF63980178FB}"/>
    <cellStyle name="Ergebnis 2 3 2 2 3" xfId="3917" xr:uid="{5E825698-5DF7-474E-8529-F07CCE5A6830}"/>
    <cellStyle name="Ergebnis 2 3 2 2 4" xfId="9404" xr:uid="{0361C472-ABA4-4C88-B8D4-B707C8FDE2B4}"/>
    <cellStyle name="Ergebnis 2 3 2 2 5" xfId="12326" xr:uid="{2E7FB163-6AAC-40CF-8B6E-904295578B4E}"/>
    <cellStyle name="Ergebnis 2 3 2 3" xfId="1228" xr:uid="{7D457B99-73B6-4616-81E3-E9F2B3B8515D}"/>
    <cellStyle name="Ergebnis 2 3 2 3 2" xfId="2796" xr:uid="{703429D2-33F0-44D2-A30C-15D41AD2D6AD}"/>
    <cellStyle name="Ergebnis 2 3 2 3 2 2" xfId="3903" xr:uid="{079CD57B-5C7B-404C-A614-FF7C52486DF5}"/>
    <cellStyle name="Ergebnis 2 3 2 3 2 3" xfId="10546" xr:uid="{0358F9C0-CF6F-4061-BAB1-E128AFAEEF00}"/>
    <cellStyle name="Ergebnis 2 3 2 3 2 4" xfId="13428" xr:uid="{16DAE332-EAF4-42A0-A8B4-20530F80D2B3}"/>
    <cellStyle name="Ergebnis 2 3 2 3 3" xfId="4745" xr:uid="{1906726F-C08B-4899-BC0E-DB7D73C5A25D}"/>
    <cellStyle name="Ergebnis 2 3 2 3 4" xfId="9087" xr:uid="{398DC8D5-03A3-405D-A7ED-F79796972A58}"/>
    <cellStyle name="Ergebnis 2 3 2 3 5" xfId="12009" xr:uid="{2B354A23-9CC9-4F50-A3B6-ECFC15C6D848}"/>
    <cellStyle name="Ergebnis 2 3 2 4" xfId="2195" xr:uid="{5E8E4D38-C3DB-4331-8632-D8A1BB48EDF8}"/>
    <cellStyle name="Ergebnis 2 3 2 4 2" xfId="6002" xr:uid="{2A9C88F1-FDA7-4A4F-B918-3532C27C06E8}"/>
    <cellStyle name="Ergebnis 2 3 2 4 3" xfId="10054" xr:uid="{9E4DFAF7-58D9-4365-A3A7-069651C0B8B2}"/>
    <cellStyle name="Ergebnis 2 3 2 4 4" xfId="12976" xr:uid="{CC46BBEE-18DB-4CD4-8B55-7EA2F712FC12}"/>
    <cellStyle name="Ergebnis 2 3 2 5" xfId="4398" xr:uid="{76507E3F-2F35-44E7-A570-8583A2FB4AE7}"/>
    <cellStyle name="Ergebnis 2 3 2 6" xfId="3665" xr:uid="{BEE34CFA-209D-41C8-8F2D-FCBCADBD77FA}"/>
    <cellStyle name="Ergebnis 2 3 2 7" xfId="3850" xr:uid="{8EBE1DA0-21EA-49B7-8321-181DDB78409C}"/>
    <cellStyle name="Ergebnis 2 3 3" xfId="1337" xr:uid="{DD135B25-D389-477B-B683-F43B123793C6}"/>
    <cellStyle name="Ergebnis 2 3 3 2" xfId="2902" xr:uid="{A3D10616-F062-4EF9-991B-A7FFE161D62A}"/>
    <cellStyle name="Ergebnis 2 3 3 2 2" xfId="7596" xr:uid="{D6C93F78-E343-4C39-ACF1-C2027857A0A0}"/>
    <cellStyle name="Ergebnis 2 3 3 2 3" xfId="10652" xr:uid="{12059560-8C17-449A-83A3-75E5578A4DBB}"/>
    <cellStyle name="Ergebnis 2 3 3 2 4" xfId="13534" xr:uid="{4A6A2D0A-C972-4C98-B57D-BD84DA38B707}"/>
    <cellStyle name="Ergebnis 2 3 3 3" xfId="5253" xr:uid="{F024CF82-4CB8-475F-B0D1-3E12E0758518}"/>
    <cellStyle name="Ergebnis 2 3 3 4" xfId="9196" xr:uid="{1CF92D2E-8C55-48CB-BEC5-B3709D27AC03}"/>
    <cellStyle name="Ergebnis 2 3 3 5" xfId="12118" xr:uid="{44BA6419-D5DD-441D-A67F-455EFAFFE5E6}"/>
    <cellStyle name="Ergebnis 2 3 4" xfId="74" xr:uid="{649992E0-7B9A-4A90-870E-B6425AE26D23}"/>
    <cellStyle name="Ergebnis 2 3 4 2" xfId="2328" xr:uid="{733DD285-ABCF-4661-9D42-046F6FBF90D6}"/>
    <cellStyle name="Ergebnis 2 3 4 2 2" xfId="4524" xr:uid="{D13BA006-20C3-4D55-B368-FC856FF9AD41}"/>
    <cellStyle name="Ergebnis 2 3 4 2 3" xfId="10186" xr:uid="{964E2589-580F-4575-9058-D79201BECEE8}"/>
    <cellStyle name="Ergebnis 2 3 4 2 4" xfId="13104" xr:uid="{0EAEF304-03FC-472D-B053-D8C4FD66FA69}"/>
    <cellStyle name="Ergebnis 2 3 4 3" xfId="6412" xr:uid="{0E3B38BA-C30F-4618-84AC-43D1C7FF8A45}"/>
    <cellStyle name="Ergebnis 2 3 4 4" xfId="5735" xr:uid="{86463434-E580-4B82-9442-20B777B2E977}"/>
    <cellStyle name="Ergebnis 2 3 4 5" xfId="8287" xr:uid="{330E4E1D-4542-4D03-9B87-ECE4681E6C7F}"/>
    <cellStyle name="Ergebnis 2 3 5" xfId="1989" xr:uid="{78E502EA-7DDF-4AAF-B2E1-A5C2E6261885}"/>
    <cellStyle name="Ergebnis 2 3 5 2" xfId="4471" xr:uid="{49B8B5D9-13ED-4CF8-925A-4696A6824880}"/>
    <cellStyle name="Ergebnis 2 3 5 3" xfId="9848" xr:uid="{A45BD4DC-F9CB-4BA9-A664-47E70180261B}"/>
    <cellStyle name="Ergebnis 2 3 5 4" xfId="12770" xr:uid="{DBAF4855-0A14-448F-8380-336AEB5D065F}"/>
    <cellStyle name="Ergebnis 2 3 6" xfId="5754" xr:uid="{EB47EE4D-A870-4235-B238-50C977DAEAD6}"/>
    <cellStyle name="Ergebnis 2 3 7" xfId="6293" xr:uid="{F752873F-F46B-4F1A-9AF6-0EE8446B4CA7}"/>
    <cellStyle name="Ergebnis 2 3 8" xfId="6076" xr:uid="{52D10FE9-677F-4279-9109-9E48C5DEAC21}"/>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2 2 2" xfId="7795" xr:uid="{3EB473CD-2E95-4FA3-8EB6-AABBD0D49EFA}"/>
    <cellStyle name="Ergebnis 2 4 2 2 2 3" xfId="10851" xr:uid="{E47DD492-22A3-4905-92AD-62671CDD7904}"/>
    <cellStyle name="Ergebnis 2 4 2 2 2 4" xfId="13733" xr:uid="{A3A1DB34-0B92-4F98-B356-8239BD829647}"/>
    <cellStyle name="Ergebnis 2 4 2 2 3" xfId="4011" xr:uid="{78922E1B-1122-4B02-8A1A-29BAD439A9B2}"/>
    <cellStyle name="Ergebnis 2 4 2 2 4" xfId="9395" xr:uid="{2F3082D7-5F85-4449-A401-E618F575F7B7}"/>
    <cellStyle name="Ergebnis 2 4 2 2 5" xfId="12317" xr:uid="{1596E251-4AE6-45BF-A35D-80EB96F8C97F}"/>
    <cellStyle name="Ergebnis 2 4 2 3" xfId="1179" xr:uid="{8DC4E302-B2AD-4A39-B804-15555550DAC8}"/>
    <cellStyle name="Ergebnis 2 4 2 3 2" xfId="2748" xr:uid="{DC8775A6-859D-45CC-AA89-F0480294D462}"/>
    <cellStyle name="Ergebnis 2 4 2 3 2 2" xfId="4564" xr:uid="{3F9CD210-D7DA-4489-B305-9972B724417C}"/>
    <cellStyle name="Ergebnis 2 4 2 3 2 3" xfId="10498" xr:uid="{D4D96860-29BE-4F1D-A17B-5A809D064985}"/>
    <cellStyle name="Ergebnis 2 4 2 3 2 4" xfId="13380" xr:uid="{5558BA02-61E5-4C9C-B587-1384302568DE}"/>
    <cellStyle name="Ergebnis 2 4 2 3 3" xfId="5245" xr:uid="{D9A1612F-3583-4013-8BFD-861246E40186}"/>
    <cellStyle name="Ergebnis 2 4 2 3 4" xfId="9038" xr:uid="{44480BD1-7154-40A0-9B1E-1E9E625C2937}"/>
    <cellStyle name="Ergebnis 2 4 2 3 5" xfId="11960" xr:uid="{20DBEE22-BAF6-40C8-8805-4A57F0EEB987}"/>
    <cellStyle name="Ergebnis 2 4 2 4" xfId="2186" xr:uid="{E7B2A8A0-AA4A-40B3-AEEB-29241D758891}"/>
    <cellStyle name="Ergebnis 2 4 2 4 2" xfId="4849" xr:uid="{390EDAC8-99FF-415C-8D23-1D012AD367B5}"/>
    <cellStyle name="Ergebnis 2 4 2 4 3" xfId="10045" xr:uid="{B7348029-E27D-4972-BBEF-3E6B61427F21}"/>
    <cellStyle name="Ergebnis 2 4 2 4 4" xfId="12967" xr:uid="{99B8A030-4084-40A4-9FDF-5E1E6C64B26D}"/>
    <cellStyle name="Ergebnis 2 4 2 5" xfId="4728" xr:uid="{56194F49-3B8A-4A91-8DE5-555837F12400}"/>
    <cellStyle name="Ergebnis 2 4 2 6" xfId="6174" xr:uid="{7F1F3A81-C9A2-4FC9-94AE-5E4A2FAEFD86}"/>
    <cellStyle name="Ergebnis 2 4 2 7" xfId="8216" xr:uid="{4259DABE-7B0F-4C52-81C8-0B4B41A51F92}"/>
    <cellStyle name="Ergebnis 2 4 3" xfId="1328" xr:uid="{5C6ED9AD-FBA4-4FD6-AEB4-24A530658052}"/>
    <cellStyle name="Ergebnis 2 4 3 2" xfId="2893" xr:uid="{9106F7F6-0E71-402F-83C9-292C6A0ACEB8}"/>
    <cellStyle name="Ergebnis 2 4 3 2 2" xfId="7587" xr:uid="{51249C3E-B661-4A01-8E30-D1ABB33EFCD3}"/>
    <cellStyle name="Ergebnis 2 4 3 2 3" xfId="10643" xr:uid="{F692D75D-910B-4293-A194-6A327BA341F5}"/>
    <cellStyle name="Ergebnis 2 4 3 2 4" xfId="13525" xr:uid="{4AAE3E9C-D338-4284-80C6-D658ED04FC5D}"/>
    <cellStyle name="Ergebnis 2 4 3 3" xfId="4293" xr:uid="{D44AE347-6C07-4C3E-B095-1D3AE2D3D95F}"/>
    <cellStyle name="Ergebnis 2 4 3 4" xfId="9187" xr:uid="{3C4D9241-E629-4609-B66B-11141F79E80A}"/>
    <cellStyle name="Ergebnis 2 4 3 5" xfId="12109" xr:uid="{8996D702-6A7F-4F87-8D48-80C9DB181DD1}"/>
    <cellStyle name="Ergebnis 2 4 4" xfId="1004" xr:uid="{46E3998F-550B-4F2E-B793-E2F92D1D2F97}"/>
    <cellStyle name="Ergebnis 2 4 4 2" xfId="2576" xr:uid="{85EEC0A8-B143-4F70-B9B2-0FFA09579606}"/>
    <cellStyle name="Ergebnis 2 4 4 2 2" xfId="4493" xr:uid="{117EAD39-7685-4EBC-BA58-7DD8EE17E30A}"/>
    <cellStyle name="Ergebnis 2 4 4 2 3" xfId="10326" xr:uid="{532D7896-5D99-4305-AB6C-3E7A3B9808C4}"/>
    <cellStyle name="Ergebnis 2 4 4 2 4" xfId="13208" xr:uid="{29EE49EF-49D5-4690-B69A-E7CA2AFCE742}"/>
    <cellStyle name="Ergebnis 2 4 4 3" xfId="3649" xr:uid="{ACE2DA8B-F8C0-4CFC-B569-DB2FFA180918}"/>
    <cellStyle name="Ergebnis 2 4 4 4" xfId="8863" xr:uid="{56107560-5432-4DF0-AC67-01BAD3E11483}"/>
    <cellStyle name="Ergebnis 2 4 4 5" xfId="11785" xr:uid="{92D81A39-3D72-48F8-9649-FCA98A9FC845}"/>
    <cellStyle name="Ergebnis 2 4 5" xfId="1980" xr:uid="{250E0471-43E7-4715-8270-315C34C51126}"/>
    <cellStyle name="Ergebnis 2 4 5 2" xfId="4295" xr:uid="{EFC08F46-C8FA-4D36-BF28-F87FA8E050CA}"/>
    <cellStyle name="Ergebnis 2 4 5 3" xfId="9839" xr:uid="{EF266BE6-E3C8-4382-9FEC-C037D0BB9FD4}"/>
    <cellStyle name="Ergebnis 2 4 5 4" xfId="12761" xr:uid="{40D78BE3-481C-452D-98BD-ABAB14589689}"/>
    <cellStyle name="Ergebnis 2 4 6" xfId="4760" xr:uid="{7DE03FA5-43FA-4E8C-B34F-406250A11336}"/>
    <cellStyle name="Ergebnis 2 4 7" xfId="5190" xr:uid="{57840F65-FD5B-47FC-AB4A-41EFBB17CD66}"/>
    <cellStyle name="Ergebnis 2 4 8" xfId="8533" xr:uid="{77A7294C-791D-4B62-9DE9-CFC8C729DD5F}"/>
    <cellStyle name="Ergebnis 2 5" xfId="743" xr:uid="{23F522DF-F4C5-47EF-B927-A58CCE00E5A0}"/>
    <cellStyle name="Ergebnis 2 5 2" xfId="1456" xr:uid="{7187EB83-C0D5-429E-AB20-3E37BD1819A1}"/>
    <cellStyle name="Ergebnis 2 5 2 2" xfId="3021" xr:uid="{BC8E96BB-0776-438F-986C-B72114C083E9}"/>
    <cellStyle name="Ergebnis 2 5 2 2 2" xfId="7715" xr:uid="{10AF3B5F-78F8-4CBB-AD48-5D72C8D37EE5}"/>
    <cellStyle name="Ergebnis 2 5 2 2 3" xfId="10771" xr:uid="{7EFCBD52-BFF3-491B-BA5B-60F521AC1C90}"/>
    <cellStyle name="Ergebnis 2 5 2 2 4" xfId="13653" xr:uid="{8BBEAFC5-7CBA-4917-B7F1-524A08621E46}"/>
    <cellStyle name="Ergebnis 2 5 2 3" xfId="4267" xr:uid="{18F72F25-4F55-42F9-802F-5D8D43DB9456}"/>
    <cellStyle name="Ergebnis 2 5 2 4" xfId="9315" xr:uid="{D77C1388-F086-4F94-948C-30CA4A4BDBAF}"/>
    <cellStyle name="Ergebnis 2 5 2 5" xfId="12237" xr:uid="{2EE4FD10-F042-41F2-AF57-FA710EC77C3E}"/>
    <cellStyle name="Ergebnis 2 5 3" xfId="1723" xr:uid="{D4C7AAAA-5528-4758-A559-B9A3B88142EE}"/>
    <cellStyle name="Ergebnis 2 5 3 2" xfId="3283" xr:uid="{AA871010-8CEC-45E2-B52A-9E22B8A941B3}"/>
    <cellStyle name="Ergebnis 2 5 3 2 2" xfId="7977" xr:uid="{A0035DC4-C50A-4F6D-99D6-CE8E8C1E3297}"/>
    <cellStyle name="Ergebnis 2 5 3 2 3" xfId="11033" xr:uid="{4DFEAA11-75FB-48E7-8957-3EA5A7392BF8}"/>
    <cellStyle name="Ergebnis 2 5 3 2 4" xfId="13915" xr:uid="{787775B5-D711-4060-9B4F-4A9391E99C63}"/>
    <cellStyle name="Ergebnis 2 5 3 3" xfId="6476" xr:uid="{12F715D7-B1A0-4573-A915-7447D865DE91}"/>
    <cellStyle name="Ergebnis 2 5 3 4" xfId="9582" xr:uid="{1921C64B-E92A-4419-8E65-63499E869FC2}"/>
    <cellStyle name="Ergebnis 2 5 3 5" xfId="12504" xr:uid="{BD0753D8-F95C-40DD-AE5D-BB60E7E69087}"/>
    <cellStyle name="Ergebnis 2 5 4" xfId="2106" xr:uid="{371900C4-66D2-4829-8262-EB7D86679680}"/>
    <cellStyle name="Ergebnis 2 5 4 2" xfId="4515" xr:uid="{628BFD41-FE34-4A81-BCCE-2811E66CE012}"/>
    <cellStyle name="Ergebnis 2 5 4 3" xfId="9965" xr:uid="{0442254B-041C-4A9B-82C5-3BA547EFE969}"/>
    <cellStyle name="Ergebnis 2 5 4 4" xfId="12887" xr:uid="{DCE2B4A6-F9CF-4D79-A0F5-62A5A20EF709}"/>
    <cellStyle name="Ergebnis 2 5 5" xfId="3860" xr:uid="{2D6F4FC3-7F78-4377-87A6-52B305D3F578}"/>
    <cellStyle name="Ergebnis 2 5 6" xfId="4997" xr:uid="{BA6AEEF9-EEDB-40BB-A767-41A96C3D355D}"/>
    <cellStyle name="Ergebnis 2 5 7" xfId="3743" xr:uid="{271F1B85-5E9C-4C80-9025-839A9D4C3DA7}"/>
    <cellStyle name="Ergebnis 2 6" xfId="1195" xr:uid="{574EA804-1F32-423B-AEB8-23F5ED02F130}"/>
    <cellStyle name="Ergebnis 2 6 2" xfId="2764" xr:uid="{024E4B0E-35FD-405C-A47E-795C70F1868E}"/>
    <cellStyle name="Ergebnis 2 6 2 2" xfId="4136" xr:uid="{6BDBEA52-8478-49CA-8B1F-E115207B3E5C}"/>
    <cellStyle name="Ergebnis 2 6 2 3" xfId="10514" xr:uid="{733E96EF-0C62-4E38-B87F-AED9B7D3B53A}"/>
    <cellStyle name="Ergebnis 2 6 2 4" xfId="13396" xr:uid="{6B5003CF-0096-42B9-A777-D916323F6ED5}"/>
    <cellStyle name="Ergebnis 2 6 3" xfId="5932" xr:uid="{453653FB-7063-4196-A91C-0284F8E0C3E9}"/>
    <cellStyle name="Ergebnis 2 6 4" xfId="9054" xr:uid="{ED1B66E2-A16B-42EE-A917-21CBDA7F885D}"/>
    <cellStyle name="Ergebnis 2 6 5" xfId="11976" xr:uid="{F4A57665-8548-42A3-B1BA-2BDE32179561}"/>
    <cellStyle name="Ergebnis 2 7" xfId="1806" xr:uid="{51677788-094F-476A-BA39-BE55F41E42A7}"/>
    <cellStyle name="Ergebnis 2 7 2" xfId="3358" xr:uid="{121A3A70-9E89-4E63-8F18-C5A9135D274D}"/>
    <cellStyle name="Ergebnis 2 7 2 2" xfId="8052" xr:uid="{5BF4CB66-B5AB-477C-AAC9-190A32951CFF}"/>
    <cellStyle name="Ergebnis 2 7 2 3" xfId="11108" xr:uid="{0371FC6B-3CB9-42E7-BBB7-96FE110E1108}"/>
    <cellStyle name="Ergebnis 2 7 2 4" xfId="13990" xr:uid="{8BE0C207-8E0F-4FAE-A5D3-D7248FFFF785}"/>
    <cellStyle name="Ergebnis 2 7 3" xfId="5060" xr:uid="{E2746762-BBDA-4109-88D9-E7DA7E6ECD04}"/>
    <cellStyle name="Ergebnis 2 7 4" xfId="9665" xr:uid="{5279E341-98A4-4A0F-82E0-9EF8B8DBDF45}"/>
    <cellStyle name="Ergebnis 2 7 5" xfId="12587" xr:uid="{AF30336D-C2AD-4E1B-BBEF-10F9254A7396}"/>
    <cellStyle name="Ergebnis 2 8" xfId="1719" xr:uid="{D3ECB467-5C83-4154-9243-EACE48B265ED}"/>
    <cellStyle name="Ergebnis 2 8 2" xfId="4750" xr:uid="{6193979C-DC42-4AC7-AC14-DB44085754DA}"/>
    <cellStyle name="Ergebnis 2 8 3" xfId="9578" xr:uid="{DF50B2A4-872A-476B-8A94-78BF6BC0406C}"/>
    <cellStyle name="Ergebnis 2 8 4" xfId="12500" xr:uid="{9C5E0D55-CF65-4C40-AAF1-94883A089DD8}"/>
    <cellStyle name="Ergebnis 2 9" xfId="6057" xr:uid="{77388464-B5DE-43F1-8F8A-FDAD211B2050}"/>
    <cellStyle name="Ergebnis 3" xfId="322" xr:uid="{16D4ADB4-F77F-4936-A27E-D98B3DEA66EA}"/>
    <cellStyle name="Ergebnis 3 10" xfId="4100" xr:uid="{41B4E333-3691-4E75-BAFC-FE3AFA684B1A}"/>
    <cellStyle name="Ergebnis 3 11" xfId="10250" xr:uid="{EAC26CB2-BEDF-4BA0-A682-874612136775}"/>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2 2 2" xfId="7846" xr:uid="{AC03B4A5-78E7-49BD-86A0-DD98B2643B50}"/>
    <cellStyle name="Ergebnis 3 2 2 2 2 3" xfId="10902" xr:uid="{8F7E8B53-A932-49C0-8EA2-ADB75BB69F5F}"/>
    <cellStyle name="Ergebnis 3 2 2 2 2 4" xfId="13784" xr:uid="{366FA231-069C-43B4-AF09-73BEDB7F0B87}"/>
    <cellStyle name="Ergebnis 3 2 2 2 3" xfId="5419" xr:uid="{12438CCE-6DB8-4B0A-A3B1-94E930D55D63}"/>
    <cellStyle name="Ergebnis 3 2 2 2 4" xfId="9446" xr:uid="{BF3BADE1-2143-4060-A272-2B4351D0B52C}"/>
    <cellStyle name="Ergebnis 3 2 2 2 5" xfId="12368" xr:uid="{EF799B17-3BEE-437A-8BD2-405657D5D5D0}"/>
    <cellStyle name="Ergebnis 3 2 2 3" xfId="1745" xr:uid="{BC85EAB0-4B97-4C49-A97C-05C1F9DD01A8}"/>
    <cellStyle name="Ergebnis 3 2 2 3 2" xfId="3304" xr:uid="{1596EFCA-3970-4277-ADD7-1F57A300A0B6}"/>
    <cellStyle name="Ergebnis 3 2 2 3 2 2" xfId="7998" xr:uid="{3A4EFCA8-834A-494A-9576-31E5CFA084BA}"/>
    <cellStyle name="Ergebnis 3 2 2 3 2 3" xfId="11054" xr:uid="{095C0329-85CA-469F-99FC-AC4458836035}"/>
    <cellStyle name="Ergebnis 3 2 2 3 2 4" xfId="13936" xr:uid="{EF7DC9A7-02E0-4D13-84AA-821FCBA5C6B2}"/>
    <cellStyle name="Ergebnis 3 2 2 3 3" xfId="5526" xr:uid="{43CB313D-75CB-4741-9A1A-3729F3E5ECBD}"/>
    <cellStyle name="Ergebnis 3 2 2 3 4" xfId="9604" xr:uid="{80459D8C-A829-4949-AE30-50CBE0EE5B2C}"/>
    <cellStyle name="Ergebnis 3 2 2 3 5" xfId="12526" xr:uid="{F4B593E1-3AA9-4A57-879E-307B2FAA2063}"/>
    <cellStyle name="Ergebnis 3 2 2 4" xfId="2237" xr:uid="{45FC6327-A09C-4114-A0D7-FEB988C02092}"/>
    <cellStyle name="Ergebnis 3 2 2 4 2" xfId="5726" xr:uid="{14A89B24-2B9D-48EA-9260-78531E38EAED}"/>
    <cellStyle name="Ergebnis 3 2 2 4 3" xfId="10096" xr:uid="{AD33DDD0-C741-4D4F-B86A-7813977E0157}"/>
    <cellStyle name="Ergebnis 3 2 2 4 4" xfId="13018" xr:uid="{5860272E-63B0-4260-A4F3-40524B572B2C}"/>
    <cellStyle name="Ergebnis 3 2 2 5" xfId="5539" xr:uid="{4CC84FDE-2CB1-4B86-A0A8-74D627597985}"/>
    <cellStyle name="Ergebnis 3 2 2 6" xfId="5775" xr:uid="{D3EBDBF6-8116-439A-B34F-375945178146}"/>
    <cellStyle name="Ergebnis 3 2 2 7" xfId="8527" xr:uid="{007DF2D9-D9CF-492F-AE2E-3EBA110186E4}"/>
    <cellStyle name="Ergebnis 3 2 3" xfId="1379" xr:uid="{9C39CA0D-4B09-427D-A5A6-3BC4B47BCDF3}"/>
    <cellStyle name="Ergebnis 3 2 3 2" xfId="2944" xr:uid="{781318F8-A04E-4C55-9C7D-9EA7F4006CAF}"/>
    <cellStyle name="Ergebnis 3 2 3 2 2" xfId="7638" xr:uid="{A39F2723-A8D3-4E17-9BA7-83C2402737E3}"/>
    <cellStyle name="Ergebnis 3 2 3 2 3" xfId="10694" xr:uid="{59154014-EE62-444D-A690-151EF7C977A4}"/>
    <cellStyle name="Ergebnis 3 2 3 2 4" xfId="13576" xr:uid="{165B9677-B1C6-4C94-B33E-C9043C73A852}"/>
    <cellStyle name="Ergebnis 3 2 3 3" xfId="6340" xr:uid="{CE1EFEB8-46D5-4B8B-BE24-01915480C455}"/>
    <cellStyle name="Ergebnis 3 2 3 4" xfId="9238" xr:uid="{BAB2EEC1-D6FD-4870-B84D-B1221FC23FBB}"/>
    <cellStyle name="Ergebnis 3 2 3 5" xfId="12160" xr:uid="{3D476494-6AC5-4EDF-A406-8AFAC861A510}"/>
    <cellStyle name="Ergebnis 3 2 4" xfId="1868" xr:uid="{9B6ECEFB-5F26-4416-9450-7B6F23E81F05}"/>
    <cellStyle name="Ergebnis 3 2 4 2" xfId="3413" xr:uid="{DC70A64F-BDEF-4F57-BAA2-801DA96CA0D5}"/>
    <cellStyle name="Ergebnis 3 2 4 2 2" xfId="8107" xr:uid="{AF5279D3-D4E1-44E3-8749-D63DCA9C77FA}"/>
    <cellStyle name="Ergebnis 3 2 4 2 3" xfId="11163" xr:uid="{45FCB1F4-97A1-40E6-886A-C21457871F96}"/>
    <cellStyle name="Ergebnis 3 2 4 2 4" xfId="14045" xr:uid="{0B77DDF0-8B3E-4A26-8D12-58196352286E}"/>
    <cellStyle name="Ergebnis 3 2 4 3" xfId="6239" xr:uid="{CDCA39DD-33B8-4807-9306-BB78ABD85535}"/>
    <cellStyle name="Ergebnis 3 2 4 4" xfId="9727" xr:uid="{667D3BAA-5343-4EA5-9ADA-AC5B3475E90F}"/>
    <cellStyle name="Ergebnis 3 2 4 5" xfId="12649" xr:uid="{CB4CCD39-F8F5-45FA-A735-7CFAF397D883}"/>
    <cellStyle name="Ergebnis 3 2 5" xfId="2031" xr:uid="{4F762F77-BE3A-4808-84FA-654E63F6DB03}"/>
    <cellStyle name="Ergebnis 3 2 5 2" xfId="3506" xr:uid="{0EB3EDB5-E80B-4D20-9C4A-8BF7CF626068}"/>
    <cellStyle name="Ergebnis 3 2 5 3" xfId="9890" xr:uid="{2E3A5CD3-B858-49EE-9B66-8778A1F8DBEE}"/>
    <cellStyle name="Ergebnis 3 2 5 4" xfId="12812" xr:uid="{CCFBED9C-C181-40E1-9447-0C9FE8B1B579}"/>
    <cellStyle name="Ergebnis 3 2 6" xfId="3934" xr:uid="{2F70F962-66D8-4449-A603-B83E9B596101}"/>
    <cellStyle name="Ergebnis 3 2 7" xfId="3939" xr:uid="{73947555-87B5-45BE-AED1-71C5D37F63B5}"/>
    <cellStyle name="Ergebnis 3 2 8" xfId="8218" xr:uid="{7CA5017B-29D2-460C-A510-2CA742E1292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2 2 2" xfId="7760" xr:uid="{7C63B6E9-7558-4ACF-8B97-3B151211E588}"/>
    <cellStyle name="Ergebnis 3 3 2 2 2 3" xfId="10816" xr:uid="{5BBD4752-71D3-4D74-842A-3C932C06CF98}"/>
    <cellStyle name="Ergebnis 3 3 2 2 2 4" xfId="13698" xr:uid="{EFBB82BE-D620-4CC1-A003-ACFF6F997B67}"/>
    <cellStyle name="Ergebnis 3 3 2 2 3" xfId="6659" xr:uid="{6576BCE2-F2C1-4A04-8F42-4BFA7E329932}"/>
    <cellStyle name="Ergebnis 3 3 2 2 4" xfId="9360" xr:uid="{9B8A5CCE-6145-41FD-896F-421E7AE4F47F}"/>
    <cellStyle name="Ergebnis 3 3 2 2 5" xfId="12282" xr:uid="{1BF07DD8-427D-46CD-B11A-2AD1B8EF3098}"/>
    <cellStyle name="Ergebnis 3 3 2 3" xfId="1656" xr:uid="{E5063A4D-039A-4190-AE96-255E5625FF4F}"/>
    <cellStyle name="Ergebnis 3 3 2 3 2" xfId="3221" xr:uid="{CE130B07-4794-41CA-9B26-FAC8FD6A80D3}"/>
    <cellStyle name="Ergebnis 3 3 2 3 2 2" xfId="7915" xr:uid="{996B9438-142A-4B4B-8411-A3EEC937BFD5}"/>
    <cellStyle name="Ergebnis 3 3 2 3 2 3" xfId="10971" xr:uid="{2E5F8550-FCE3-49EF-93B5-017AC3596165}"/>
    <cellStyle name="Ergebnis 3 3 2 3 2 4" xfId="13853" xr:uid="{CBBE050F-AE72-4CF9-819E-E4F169F45B57}"/>
    <cellStyle name="Ergebnis 3 3 2 3 3" xfId="5503" xr:uid="{2940116B-456D-4882-A4F5-A8D077F6DC58}"/>
    <cellStyle name="Ergebnis 3 3 2 3 4" xfId="9515" xr:uid="{E2C199A3-C665-40B9-B652-B17002DF8CDD}"/>
    <cellStyle name="Ergebnis 3 3 2 3 5" xfId="12437" xr:uid="{82C85AFD-18EB-488C-8F0C-D8E4F2CD3F78}"/>
    <cellStyle name="Ergebnis 3 3 2 4" xfId="2151" xr:uid="{86BD62F9-E428-456F-B7FE-E714CED68514}"/>
    <cellStyle name="Ergebnis 3 3 2 4 2" xfId="4210" xr:uid="{D0E31B93-E0AB-4DC7-9FF2-18F0868F22C9}"/>
    <cellStyle name="Ergebnis 3 3 2 4 3" xfId="10010" xr:uid="{B9F2EBB1-67D5-453C-A449-E5189FA08E58}"/>
    <cellStyle name="Ergebnis 3 3 2 4 4" xfId="12932" xr:uid="{74AC05D9-7C10-45FF-A1C9-27018132CF16}"/>
    <cellStyle name="Ergebnis 3 3 2 5" xfId="5377" xr:uid="{AE6BF0FF-598E-4103-B804-40D48A9545A3}"/>
    <cellStyle name="Ergebnis 3 3 2 6" xfId="5048" xr:uid="{7C536A8A-989E-47B6-B5EC-1AC539EEC2A7}"/>
    <cellStyle name="Ergebnis 3 3 2 7" xfId="4339" xr:uid="{0CEBA939-FB62-4B45-80E2-7B60D0810273}"/>
    <cellStyle name="Ergebnis 3 3 3" xfId="1293" xr:uid="{EAA51786-8E63-45FF-9569-D121CDC0B0B2}"/>
    <cellStyle name="Ergebnis 3 3 3 2" xfId="2858" xr:uid="{A72D05C7-00C8-419F-8A88-959D877E5B75}"/>
    <cellStyle name="Ergebnis 3 3 3 2 2" xfId="7552" xr:uid="{E46E4474-FAC6-41E7-898D-2FA85A6A903A}"/>
    <cellStyle name="Ergebnis 3 3 3 2 3" xfId="10608" xr:uid="{45FB97D2-A9E2-4573-8C62-FEB76C6B71F2}"/>
    <cellStyle name="Ergebnis 3 3 3 2 4" xfId="13490" xr:uid="{E6A4A4F0-40EE-4871-8CAB-6F8EB51E404F}"/>
    <cellStyle name="Ergebnis 3 3 3 3" xfId="5052" xr:uid="{A2DC25B8-E237-4D62-BCD6-0CC133BB85F3}"/>
    <cellStyle name="Ergebnis 3 3 3 4" xfId="9152" xr:uid="{1E80BAAA-BF2B-46F8-ABA8-8F0B24E2326A}"/>
    <cellStyle name="Ergebnis 3 3 3 5" xfId="12074" xr:uid="{26C5EE60-C0A0-4590-AB93-37BCBFA09D12}"/>
    <cellStyle name="Ergebnis 3 3 4" xfId="70" xr:uid="{7114C9CB-2F64-4E80-8A69-047B08138918}"/>
    <cellStyle name="Ergebnis 3 3 4 2" xfId="2324" xr:uid="{761A119D-71B3-4E37-BA27-95DB7A700F7B}"/>
    <cellStyle name="Ergebnis 3 3 4 2 2" xfId="6331" xr:uid="{26BA128E-2BD8-441C-9DE0-00B42C99938F}"/>
    <cellStyle name="Ergebnis 3 3 4 2 3" xfId="10182" xr:uid="{3EBE58E1-6260-42F3-968A-A78E2D4E1760}"/>
    <cellStyle name="Ergebnis 3 3 4 2 4" xfId="13100" xr:uid="{9C99E605-A5AF-41A6-9495-B7151194C84F}"/>
    <cellStyle name="Ergebnis 3 3 4 3" xfId="4495" xr:uid="{8B14A97B-F9BD-4DB3-A45E-7F6EEB7F121B}"/>
    <cellStyle name="Ergebnis 3 3 4 4" xfId="5095" xr:uid="{AA17771F-C28D-47FA-AF99-504DB4EC1D93}"/>
    <cellStyle name="Ergebnis 3 3 4 5" xfId="3538" xr:uid="{1820190E-7FC5-4F43-B757-3D6326C67712}"/>
    <cellStyle name="Ergebnis 3 3 5" xfId="1945" xr:uid="{E018CF23-DE32-41E3-BCA5-DB990975B427}"/>
    <cellStyle name="Ergebnis 3 3 5 2" xfId="6067" xr:uid="{70337DAE-D9F0-4466-9EDB-E8E20AEBAF06}"/>
    <cellStyle name="Ergebnis 3 3 5 3" xfId="9804" xr:uid="{F42E4693-9C15-4054-B26C-E0CD93883A13}"/>
    <cellStyle name="Ergebnis 3 3 5 4" xfId="12726" xr:uid="{9BC9CF25-7338-4E88-86B1-0CBE6DB9A946}"/>
    <cellStyle name="Ergebnis 3 3 6" xfId="5300" xr:uid="{622A85E3-E69F-4430-8EC7-6ACE60EAF5E2}"/>
    <cellStyle name="Ergebnis 3 3 7" xfId="8220" xr:uid="{F969A5AA-C326-41C6-A795-179B590405B4}"/>
    <cellStyle name="Ergebnis 3 3 8" xfId="11262" xr:uid="{4AAB1426-8986-4F8E-89DD-D632974249C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2 2 2" xfId="7787" xr:uid="{8589BC77-B0F5-4FC8-8EB9-79135833E230}"/>
    <cellStyle name="Ergebnis 3 4 2 2 2 3" xfId="10843" xr:uid="{D77B2A13-43EA-495C-B451-52C57FB2AAD0}"/>
    <cellStyle name="Ergebnis 3 4 2 2 2 4" xfId="13725" xr:uid="{104FD6DB-3193-40F6-9FDE-F12260D68CB1}"/>
    <cellStyle name="Ergebnis 3 4 2 2 3" xfId="4870" xr:uid="{EAA4C5D6-47F5-40C7-910B-CFCCD0A085B2}"/>
    <cellStyle name="Ergebnis 3 4 2 2 4" xfId="9387" xr:uid="{D77CE4B1-A988-4B1B-8927-286CC99EED04}"/>
    <cellStyle name="Ergebnis 3 4 2 2 5" xfId="12309" xr:uid="{4A4D9067-3CC5-4FBC-9DA0-ED829F395232}"/>
    <cellStyle name="Ergebnis 3 4 2 3" xfId="92" xr:uid="{711ABDA4-59D1-43DE-809A-FBB077609849}"/>
    <cellStyle name="Ergebnis 3 4 2 3 2" xfId="2345" xr:uid="{647D702A-9D58-45CB-93D6-A09E14ABF075}"/>
    <cellStyle name="Ergebnis 3 4 2 3 2 2" xfId="5561" xr:uid="{ED143F17-1868-4022-8DD6-29E971B5E99D}"/>
    <cellStyle name="Ergebnis 3 4 2 3 2 3" xfId="10203" xr:uid="{E3D6BD86-8AB0-4B39-976E-DCADFFAF7086}"/>
    <cellStyle name="Ergebnis 3 4 2 3 2 4" xfId="13121" xr:uid="{90B51604-2EC9-4B76-95FE-0FAC8F5F2834}"/>
    <cellStyle name="Ergebnis 3 4 2 3 3" xfId="6355" xr:uid="{356F1637-DB19-4EA2-B453-EB746861334F}"/>
    <cellStyle name="Ergebnis 3 4 2 3 4" xfId="8202" xr:uid="{0EB907B4-6202-4596-A37F-FFE47D19C2CB}"/>
    <cellStyle name="Ergebnis 3 4 2 3 5" xfId="11255" xr:uid="{D72962D6-8912-402C-B920-8BBF3CC52BBA}"/>
    <cellStyle name="Ergebnis 3 4 2 4" xfId="2178" xr:uid="{8675E505-9F8E-4445-A9EB-38B5728753D2}"/>
    <cellStyle name="Ergebnis 3 4 2 4 2" xfId="6591" xr:uid="{4630B29C-CBDB-4D94-BB4B-2303F5B64E80}"/>
    <cellStyle name="Ergebnis 3 4 2 4 3" xfId="10037" xr:uid="{055032E7-301F-4230-90D1-65815D0573EB}"/>
    <cellStyle name="Ergebnis 3 4 2 4 4" xfId="12959" xr:uid="{DAE06982-7F08-4F84-99AD-7BAF388C6AE4}"/>
    <cellStyle name="Ergebnis 3 4 2 5" xfId="5129" xr:uid="{E0ACBB55-9D1C-4E1F-A131-2123BA193284}"/>
    <cellStyle name="Ergebnis 3 4 2 6" xfId="3938" xr:uid="{1F4AFBBA-084C-4565-94AF-DE3135312BB8}"/>
    <cellStyle name="Ergebnis 3 4 2 7" xfId="6358" xr:uid="{48432D5E-1DBC-47F2-9B46-74EEA7161ECA}"/>
    <cellStyle name="Ergebnis 3 4 3" xfId="1320" xr:uid="{71C041C5-E398-4021-8DA3-58AB161E0ABD}"/>
    <cellStyle name="Ergebnis 3 4 3 2" xfId="2885" xr:uid="{9C0A440F-0677-47C2-8B52-AE3AC4E38B1F}"/>
    <cellStyle name="Ergebnis 3 4 3 2 2" xfId="7579" xr:uid="{69E56FAC-F185-4787-8868-85407A4C4979}"/>
    <cellStyle name="Ergebnis 3 4 3 2 3" xfId="10635" xr:uid="{C9CCCF4E-B925-42C5-AA98-4E17C8384E27}"/>
    <cellStyle name="Ergebnis 3 4 3 2 4" xfId="13517" xr:uid="{D584F8F3-D0AA-4C25-957D-F8596CC43FDA}"/>
    <cellStyle name="Ergebnis 3 4 3 3" xfId="4465" xr:uid="{AF5A2479-0A54-430A-8B51-CDD1E5858562}"/>
    <cellStyle name="Ergebnis 3 4 3 4" xfId="9179" xr:uid="{6C127604-E9BB-47FE-A19A-BD4D1C1BCB6F}"/>
    <cellStyle name="Ergebnis 3 4 3 5" xfId="12101" xr:uid="{1A815742-7F30-40C3-9FF0-C9AF2946AFCE}"/>
    <cellStyle name="Ergebnis 3 4 4" xfId="1781" xr:uid="{3FB99CD1-7F58-445D-AA7E-DB8C3969219E}"/>
    <cellStyle name="Ergebnis 3 4 4 2" xfId="3336" xr:uid="{CABB3F1E-751E-4C51-8A9C-0ACAEF83D86E}"/>
    <cellStyle name="Ergebnis 3 4 4 2 2" xfId="8030" xr:uid="{34D5DB77-9291-4CAE-B01F-96D5AD21CDA8}"/>
    <cellStyle name="Ergebnis 3 4 4 2 3" xfId="11086" xr:uid="{28EB8594-5C3E-429E-8AB5-A52F3F0CA889}"/>
    <cellStyle name="Ergebnis 3 4 4 2 4" xfId="13968" xr:uid="{A5804A64-658B-421A-B8D8-6A48CD9FC8E8}"/>
    <cellStyle name="Ergebnis 3 4 4 3" xfId="6613" xr:uid="{1A2227EE-9348-44CD-8833-F5ABF213CEFF}"/>
    <cellStyle name="Ergebnis 3 4 4 4" xfId="9640" xr:uid="{E1A8B5B6-530B-43E7-95AD-0EAF233ACA76}"/>
    <cellStyle name="Ergebnis 3 4 4 5" xfId="12562" xr:uid="{D53F95A9-72F9-4DFF-A641-A2E1EA4BEFF4}"/>
    <cellStyle name="Ergebnis 3 4 5" xfId="1972" xr:uid="{8CEDB57B-84E1-4AF7-ACAC-C0C1A387E2EE}"/>
    <cellStyle name="Ergebnis 3 4 5 2" xfId="4625" xr:uid="{27618066-3C3C-4719-8E66-F08BAA2F1F44}"/>
    <cellStyle name="Ergebnis 3 4 5 3" xfId="9831" xr:uid="{BA140DA1-8EEA-4AA9-A5A9-C481451B2FEE}"/>
    <cellStyle name="Ergebnis 3 4 5 4" xfId="12753" xr:uid="{DC77B51E-F910-4DF0-ACDA-8FBAEABA9EB0}"/>
    <cellStyle name="Ergebnis 3 4 6" xfId="6224" xr:uid="{57CBBF39-2D7B-4433-8DDC-06BF1F1AB8F0}"/>
    <cellStyle name="Ergebnis 3 4 7" xfId="4264" xr:uid="{18A65A85-C268-4DCD-8C27-F2526373E728}"/>
    <cellStyle name="Ergebnis 3 4 8" xfId="4023" xr:uid="{73312992-88D4-4A24-A6C5-596E0CC3390E}"/>
    <cellStyle name="Ergebnis 3 5" xfId="739" xr:uid="{B8D751BE-FBF4-49C9-9544-D37D7A1DAD15}"/>
    <cellStyle name="Ergebnis 3 5 2" xfId="1452" xr:uid="{27906B50-E025-4DDB-BC39-97D45276D4C6}"/>
    <cellStyle name="Ergebnis 3 5 2 2" xfId="3017" xr:uid="{AC36969C-863B-4E54-9A2C-19C211BF8E07}"/>
    <cellStyle name="Ergebnis 3 5 2 2 2" xfId="7711" xr:uid="{69FAF7A9-D7A9-4E6B-AEFD-46DAFFC3B979}"/>
    <cellStyle name="Ergebnis 3 5 2 2 3" xfId="10767" xr:uid="{D14FD2C4-079C-443C-8622-CF9FD3964162}"/>
    <cellStyle name="Ergebnis 3 5 2 2 4" xfId="13649" xr:uid="{6FE6BCE5-6B96-4AB9-A310-CF4F7604F381}"/>
    <cellStyle name="Ergebnis 3 5 2 3" xfId="6026" xr:uid="{ED9E1105-2121-4BC0-946C-22D6FA32619B}"/>
    <cellStyle name="Ergebnis 3 5 2 4" xfId="9311" xr:uid="{A98CD1A8-7D09-4B3B-8AEA-DBC6A44C48B0}"/>
    <cellStyle name="Ergebnis 3 5 2 5" xfId="12233" xr:uid="{4173E17D-7281-4B01-B475-FAA78D209C8A}"/>
    <cellStyle name="Ergebnis 3 5 3" xfId="1857" xr:uid="{866586B1-2AE8-47A5-BD4F-780F2C3B8D08}"/>
    <cellStyle name="Ergebnis 3 5 3 2" xfId="3403" xr:uid="{D0687064-48A3-4113-91BA-775EB0C15D49}"/>
    <cellStyle name="Ergebnis 3 5 3 2 2" xfId="8097" xr:uid="{576B3AFE-2AD3-4AEA-B63C-0C7B28FFBF36}"/>
    <cellStyle name="Ergebnis 3 5 3 2 3" xfId="11153" xr:uid="{3EF2AC6C-6614-4E84-94C7-0BAEAB562AE4}"/>
    <cellStyle name="Ergebnis 3 5 3 2 4" xfId="14035" xr:uid="{163690F9-E9A5-4CC1-93B7-23B59E8FFD66}"/>
    <cellStyle name="Ergebnis 3 5 3 3" xfId="6034" xr:uid="{09CA306A-1FA2-4504-99E6-3421E7DDD2CF}"/>
    <cellStyle name="Ergebnis 3 5 3 4" xfId="9716" xr:uid="{0912253C-9F52-415F-9E2B-9AC9326FE6EC}"/>
    <cellStyle name="Ergebnis 3 5 3 5" xfId="12638" xr:uid="{9983DC86-C8B3-42F2-8155-255AE0B3D3CC}"/>
    <cellStyle name="Ergebnis 3 5 4" xfId="2103" xr:uid="{155B708A-DB02-4B8E-898F-ADF38C01164C}"/>
    <cellStyle name="Ergebnis 3 5 4 2" xfId="3579" xr:uid="{1B967B26-DD82-4B34-87F2-BB8EAB1E0C87}"/>
    <cellStyle name="Ergebnis 3 5 4 3" xfId="9962" xr:uid="{60DE0C3E-FCD5-44C5-BFFD-50C0238E560D}"/>
    <cellStyle name="Ergebnis 3 5 4 4" xfId="12884" xr:uid="{78E3E245-B79B-4447-90E6-77F55B8235E7}"/>
    <cellStyle name="Ergebnis 3 5 5" xfId="3666" xr:uid="{42ABADB8-0201-4CAC-9CE7-8707FC71A339}"/>
    <cellStyle name="Ergebnis 3 5 6" xfId="4076" xr:uid="{B477145C-6D2A-4927-8429-229F5C625D63}"/>
    <cellStyle name="Ergebnis 3 5 7" xfId="4860" xr:uid="{B8FA5354-1CC2-4D8D-8E31-CEAF61E4306E}"/>
    <cellStyle name="Ergebnis 3 6" xfId="1119" xr:uid="{C58E25DA-E2D8-47C5-BBCC-0C8DADC795A8}"/>
    <cellStyle name="Ergebnis 3 6 2" xfId="2688" xr:uid="{CDBE116F-675C-4EDA-A6B1-A03091BCEA49}"/>
    <cellStyle name="Ergebnis 3 6 2 2" xfId="6163" xr:uid="{4ABEFE23-25E9-4DE2-8278-3B95FABEF11C}"/>
    <cellStyle name="Ergebnis 3 6 2 3" xfId="10438" xr:uid="{19AE0466-212A-425B-AA85-2806C1204E73}"/>
    <cellStyle name="Ergebnis 3 6 2 4" xfId="13320" xr:uid="{C9261111-0992-4C0D-9CD5-C67D3BDC991C}"/>
    <cellStyle name="Ergebnis 3 6 3" xfId="4896" xr:uid="{3534C898-B935-4E4A-9541-57381EBC5C37}"/>
    <cellStyle name="Ergebnis 3 6 4" xfId="8978" xr:uid="{6CFACE72-B61C-4F1A-B996-3D67FDAC2FB4}"/>
    <cellStyle name="Ergebnis 3 6 5" xfId="11900" xr:uid="{32084E09-D11B-460C-8521-78D7F6514A80}"/>
    <cellStyle name="Ergebnis 3 7" xfId="1177" xr:uid="{621104AE-DE24-4299-90C9-19A0AF2EAC5A}"/>
    <cellStyle name="Ergebnis 3 7 2" xfId="2746" xr:uid="{0E35F6A4-1BFA-46B4-B6D0-A07B28AFC5A4}"/>
    <cellStyle name="Ergebnis 3 7 2 2" xfId="5567" xr:uid="{C9AEF170-3A68-491C-B3AE-A58784E5E048}"/>
    <cellStyle name="Ergebnis 3 7 2 3" xfId="10496" xr:uid="{5BE366D0-E93A-4F7E-ABAD-DB8904640B47}"/>
    <cellStyle name="Ergebnis 3 7 2 4" xfId="13378" xr:uid="{6E127B5A-FDDC-4206-858F-09614ECA45BE}"/>
    <cellStyle name="Ergebnis 3 7 3" xfId="5461" xr:uid="{57D5BD70-83A3-440C-8612-0B817F5D4758}"/>
    <cellStyle name="Ergebnis 3 7 4" xfId="9036" xr:uid="{41E51067-4FD6-4D5C-B7DC-F4087E380D5C}"/>
    <cellStyle name="Ergebnis 3 7 5" xfId="11958" xr:uid="{36010772-DDDC-4783-8F6F-61D465D92ABE}"/>
    <cellStyle name="Ergebnis 3 8" xfId="1768" xr:uid="{9DDA4292-ECEB-4E71-88B5-B5632895194C}"/>
    <cellStyle name="Ergebnis 3 8 2" xfId="5548" xr:uid="{481D0E2F-4A02-4268-BA2F-F0FE942F4C1E}"/>
    <cellStyle name="Ergebnis 3 8 3" xfId="9627" xr:uid="{A9F91AF7-C167-4D8C-B9DF-7A4000FC2CAA}"/>
    <cellStyle name="Ergebnis 3 8 4" xfId="12549" xr:uid="{8F1EF852-29C2-4086-8BCA-49938FC01E5D}"/>
    <cellStyle name="Ergebnis 3 9" xfId="5075" xr:uid="{A96B305A-9E6A-4C8F-AD22-90508B1DCCFA}"/>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2 2 2" xfId="7776" xr:uid="{1FB0AB3E-ECA3-4CDA-B74C-7E08A8EA388D}"/>
    <cellStyle name="Ergebnis 4 2 2 2 3" xfId="10832" xr:uid="{178265DD-4F70-47EA-A3B4-C38EC6233EB9}"/>
    <cellStyle name="Ergebnis 4 2 2 2 4" xfId="13714" xr:uid="{969E318F-1366-44AF-8E83-3E5033209291}"/>
    <cellStyle name="Ergebnis 4 2 2 3" xfId="5685" xr:uid="{4EF9F94A-51E2-4100-B471-9124F22CDFDC}"/>
    <cellStyle name="Ergebnis 4 2 2 4" xfId="9376" xr:uid="{A554B50D-25BF-4AE5-BD2F-85BD90F84EA0}"/>
    <cellStyle name="Ergebnis 4 2 2 5" xfId="12298" xr:uid="{F14C0686-F916-4DB2-B199-9B41C63A949C}"/>
    <cellStyle name="Ergebnis 4 2 3" xfId="932" xr:uid="{9457D040-686B-4EB5-89C3-D494A5F9D547}"/>
    <cellStyle name="Ergebnis 4 2 3 2" xfId="2513" xr:uid="{51CB9832-0C76-420E-8CBC-A07B4532D865}"/>
    <cellStyle name="Ergebnis 4 2 3 2 2" xfId="5432" xr:uid="{363C67FB-3052-4587-97FA-7B1AE5417D95}"/>
    <cellStyle name="Ergebnis 4 2 3 2 3" xfId="10263" xr:uid="{F896798D-2DF9-4C31-8BB8-5C231DB4EE91}"/>
    <cellStyle name="Ergebnis 4 2 3 2 4" xfId="13145" xr:uid="{1A4CD9A9-391D-4100-99D0-E09BFC843952}"/>
    <cellStyle name="Ergebnis 4 2 3 3" xfId="6515" xr:uid="{D76AC8F7-33A5-4C70-B46A-E9B3240E3C7A}"/>
    <cellStyle name="Ergebnis 4 2 3 4" xfId="8791" xr:uid="{8079581C-BB20-49D5-8313-3F4F0E84F9F5}"/>
    <cellStyle name="Ergebnis 4 2 3 5" xfId="11713" xr:uid="{C76B908E-06D9-4EB9-8276-840758FA5BC6}"/>
    <cellStyle name="Ergebnis 4 2 4" xfId="2167" xr:uid="{D95436DD-51F1-43F3-A226-6C91382F2CE9}"/>
    <cellStyle name="Ergebnis 4 2 4 2" xfId="5278" xr:uid="{939F0056-8A8C-450C-A487-B348B72EECA1}"/>
    <cellStyle name="Ergebnis 4 2 4 3" xfId="10026" xr:uid="{EEE27BB9-EE3B-4CA0-AC67-66FCBDA3AB5E}"/>
    <cellStyle name="Ergebnis 4 2 4 4" xfId="12948" xr:uid="{51758C51-FCD9-4A75-BA79-7818544E1F22}"/>
    <cellStyle name="Ergebnis 4 2 5" xfId="4814" xr:uid="{FE3DE674-A9E1-4906-9FCA-CB220D2155F8}"/>
    <cellStyle name="Ergebnis 4 2 6" xfId="6411" xr:uid="{EBB6295B-E6B2-460C-AE4B-10F12D61EB1D}"/>
    <cellStyle name="Ergebnis 4 2 7" xfId="6325" xr:uid="{8568E8EA-4455-4B54-B5D1-FEEFA16759BD}"/>
    <cellStyle name="Ergebnis 4 3" xfId="1309" xr:uid="{28A923EA-0124-4EC4-9E09-78892F4B7868}"/>
    <cellStyle name="Ergebnis 4 3 2" xfId="2874" xr:uid="{625EC23A-D2AD-4DC6-ADFE-AAA4212A44CB}"/>
    <cellStyle name="Ergebnis 4 3 2 2" xfId="7568" xr:uid="{278AE676-4CB6-4878-94D5-F4ADB30AFA96}"/>
    <cellStyle name="Ergebnis 4 3 2 3" xfId="10624" xr:uid="{88558AD8-D23E-4E6A-B78B-BD85E231EFC1}"/>
    <cellStyle name="Ergebnis 4 3 2 4" xfId="13506" xr:uid="{257225A7-F437-41D8-ABA1-13E171AB3814}"/>
    <cellStyle name="Ergebnis 4 3 3" xfId="6246" xr:uid="{94ADEC05-8D66-40E3-A2BB-33F785BA8E3D}"/>
    <cellStyle name="Ergebnis 4 3 4" xfId="9168" xr:uid="{4A399BC8-A9D9-449E-8645-C6EAFF918B39}"/>
    <cellStyle name="Ergebnis 4 3 5" xfId="12090" xr:uid="{24417E5E-D3DD-4F06-8F12-C3A1A9A51003}"/>
    <cellStyle name="Ergebnis 4 4" xfId="1264" xr:uid="{21837CB3-F2C5-4C46-918E-D8723DF96B3B}"/>
    <cellStyle name="Ergebnis 4 4 2" xfId="2829" xr:uid="{4F563436-DEC0-447D-959B-AF81FE7AF374}"/>
    <cellStyle name="Ergebnis 4 4 2 2" xfId="7523" xr:uid="{A25D74B3-B133-44E1-90A1-00E92D1167F1}"/>
    <cellStyle name="Ergebnis 4 4 2 3" xfId="10579" xr:uid="{199A7F7B-7BD7-42C8-8001-F123545B6F3C}"/>
    <cellStyle name="Ergebnis 4 4 2 4" xfId="13461" xr:uid="{63414808-03EB-41EC-A9CF-87970FE109C0}"/>
    <cellStyle name="Ergebnis 4 4 3" xfId="4737" xr:uid="{0AE3D5C9-4FF4-43A6-8B25-963A83D3A326}"/>
    <cellStyle name="Ergebnis 4 4 4" xfId="9123" xr:uid="{14AE95C8-784B-4348-A100-D9A443148C1F}"/>
    <cellStyle name="Ergebnis 4 4 5" xfId="12045" xr:uid="{2D62F954-D249-4483-B2FA-73F2718CDFC8}"/>
    <cellStyle name="Ergebnis 4 5" xfId="1961" xr:uid="{7FE147B6-FBE9-4A8C-B49E-040624865CA5}"/>
    <cellStyle name="Ergebnis 4 5 2" xfId="6296" xr:uid="{0CBE47DF-0DF3-411E-8968-24182629AF4B}"/>
    <cellStyle name="Ergebnis 4 5 3" xfId="9820" xr:uid="{64DB1F6B-AEEF-4DCC-A0A1-FBDB40D9A877}"/>
    <cellStyle name="Ergebnis 4 5 4" xfId="12742" xr:uid="{CB2D73EA-1548-4BAA-A990-447D8A07955E}"/>
    <cellStyle name="Ergebnis 4 6" xfId="4779" xr:uid="{9FF3FD0E-FE63-4C95-A68B-8C441F57500D}"/>
    <cellStyle name="Ergebnis 4 7" xfId="8510" xr:uid="{7B248832-3C7B-40C4-905E-3C821D2785A4}"/>
    <cellStyle name="Ergebnis 4 8" xfId="11486" xr:uid="{081016BE-7B8A-4F1C-9C81-6CFDDF311A3C}"/>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2 2 2" xfId="7850" xr:uid="{8B6BB8C0-ECE1-4E14-8DB9-140075CDB3CC}"/>
    <cellStyle name="Ergebnis 5 2 2 2 3" xfId="10906" xr:uid="{4AD6E737-CF7A-4EC8-B207-53C7392920B7}"/>
    <cellStyle name="Ergebnis 5 2 2 2 4" xfId="13788" xr:uid="{9576C918-C785-47F4-ADDB-B9655FEBA2C1}"/>
    <cellStyle name="Ergebnis 5 2 2 3" xfId="4786" xr:uid="{3A5A55E5-1D12-4E54-9B9F-3E606D44B02C}"/>
    <cellStyle name="Ergebnis 5 2 2 4" xfId="9450" xr:uid="{743B4F4E-9933-42ED-952B-7330332FA6C9}"/>
    <cellStyle name="Ergebnis 5 2 2 5" xfId="12372" xr:uid="{6F514B15-BF29-45D6-B56A-45FB05A019B0}"/>
    <cellStyle name="Ergebnis 5 2 3" xfId="1033" xr:uid="{AF245C6C-501C-4815-98B4-70657087203F}"/>
    <cellStyle name="Ergebnis 5 2 3 2" xfId="2605" xr:uid="{FA5A89D1-75AA-4132-BCA8-FE1A37CE3312}"/>
    <cellStyle name="Ergebnis 5 2 3 2 2" xfId="3906" xr:uid="{9384C240-AB4C-47AA-84B7-2C688948FAE9}"/>
    <cellStyle name="Ergebnis 5 2 3 2 3" xfId="10355" xr:uid="{68490C90-9F05-4F42-8D0A-C5D3C462F00C}"/>
    <cellStyle name="Ergebnis 5 2 3 2 4" xfId="13237" xr:uid="{626B052F-BC3F-4053-9255-917637C6DCFD}"/>
    <cellStyle name="Ergebnis 5 2 3 3" xfId="5099" xr:uid="{6FFB8090-6519-40AB-BA87-C57736AA847E}"/>
    <cellStyle name="Ergebnis 5 2 3 4" xfId="8892" xr:uid="{5338F2FC-A030-4B19-B715-70ECC35B9E65}"/>
    <cellStyle name="Ergebnis 5 2 3 5" xfId="11814" xr:uid="{87A20610-39F5-493D-B22E-F8877C3FD24C}"/>
    <cellStyle name="Ergebnis 5 2 4" xfId="2241" xr:uid="{C01CC964-075A-40D0-8D52-5C90DA3CB3EF}"/>
    <cellStyle name="Ergebnis 5 2 4 2" xfId="5599" xr:uid="{A9D20A53-0E3D-435C-B7AD-160FA3A8C0D7}"/>
    <cellStyle name="Ergebnis 5 2 4 3" xfId="10100" xr:uid="{1FA76140-26D1-4652-8146-801ADAB49792}"/>
    <cellStyle name="Ergebnis 5 2 4 4" xfId="13022" xr:uid="{310662D2-68BA-4F8A-865D-46D1A816F824}"/>
    <cellStyle name="Ergebnis 5 2 5" xfId="4908" xr:uid="{F1D651DA-D033-4527-B230-5F24EB172CA2}"/>
    <cellStyle name="Ergebnis 5 2 6" xfId="3685" xr:uid="{DB6013CE-2B94-411E-8F35-6C6C9D7DF38F}"/>
    <cellStyle name="Ergebnis 5 2 7" xfId="6164" xr:uid="{E411629F-DC20-4604-AC66-4D1AA8D9FDD2}"/>
    <cellStyle name="Ergebnis 5 3" xfId="1383" xr:uid="{62CFA118-573A-4529-98A4-F80665B2590B}"/>
    <cellStyle name="Ergebnis 5 3 2" xfId="2948" xr:uid="{70C5C794-EE53-4436-91FE-4AEBEA5CD66C}"/>
    <cellStyle name="Ergebnis 5 3 2 2" xfId="7642" xr:uid="{78D07181-3972-4E08-A649-2DD5C8BA4901}"/>
    <cellStyle name="Ergebnis 5 3 2 3" xfId="10698" xr:uid="{A64A6A1B-96DC-428F-8D2E-548586CE1962}"/>
    <cellStyle name="Ergebnis 5 3 2 4" xfId="13580" xr:uid="{3EF5A824-9D02-4A12-8927-13D2CE97387E}"/>
    <cellStyle name="Ergebnis 5 3 3" xfId="4519" xr:uid="{6509865F-8A88-468A-BD10-1CC7E65AD026}"/>
    <cellStyle name="Ergebnis 5 3 4" xfId="9242" xr:uid="{B7D20203-FF67-40CE-96A2-29B01530C4E8}"/>
    <cellStyle name="Ergebnis 5 3 5" xfId="12164" xr:uid="{10AD15E3-3E6D-41CF-861B-532DD5991BE1}"/>
    <cellStyle name="Ergebnis 5 4" xfId="1242" xr:uid="{45E0F288-432D-40FB-A001-C1F6943E5B03}"/>
    <cellStyle name="Ergebnis 5 4 2" xfId="2809" xr:uid="{EDFBD153-36C5-4957-AA74-A8AFEB505DB8}"/>
    <cellStyle name="Ergebnis 5 4 2 2" xfId="3705" xr:uid="{8E53F420-B747-47A0-ABA5-44DD108D4B9A}"/>
    <cellStyle name="Ergebnis 5 4 2 3" xfId="10559" xr:uid="{B12ED406-4205-4C35-8F4D-C71C302A51F9}"/>
    <cellStyle name="Ergebnis 5 4 2 4" xfId="13441" xr:uid="{21DD3DEC-A06C-4271-83B1-DA131B6EB9B7}"/>
    <cellStyle name="Ergebnis 5 4 3" xfId="6136" xr:uid="{1985C63E-E45B-4FB7-B9D7-7F7DF6500790}"/>
    <cellStyle name="Ergebnis 5 4 4" xfId="9101" xr:uid="{2E0019BD-7A7C-48C0-B93E-5134F891749F}"/>
    <cellStyle name="Ergebnis 5 4 5" xfId="12023" xr:uid="{054C2216-D271-42BD-B8F5-986DD87DF0B9}"/>
    <cellStyle name="Ergebnis 5 5" xfId="2035" xr:uid="{62A9914B-67AF-4412-A396-2A48FC60C0CA}"/>
    <cellStyle name="Ergebnis 5 5 2" xfId="6614" xr:uid="{822EC400-44E4-4C11-80B4-E4C687C45610}"/>
    <cellStyle name="Ergebnis 5 5 3" xfId="9894" xr:uid="{AA0AE969-A56B-4085-9234-8E2F468705CF}"/>
    <cellStyle name="Ergebnis 5 5 4" xfId="12816" xr:uid="{D0AC95E2-13E8-4C8A-A3D0-C07721C4B699}"/>
    <cellStyle name="Ergebnis 5 6" xfId="5780" xr:uid="{8F08B5D6-029E-4359-8B81-85E55729793C}"/>
    <cellStyle name="Ergebnis 5 7" xfId="5428" xr:uid="{9A680DF7-015E-4871-871E-BEA7F661D3ED}"/>
    <cellStyle name="Ergebnis 5 8" xfId="6776" xr:uid="{060D7E1A-8152-4739-8A89-864794C5D8EC}"/>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2 2 2" xfId="7857" xr:uid="{490B766D-9CEB-4A8B-A733-217B16A729AF}"/>
    <cellStyle name="Ergebnis 6 2 2 2 3" xfId="10913" xr:uid="{AF18C4C0-C56C-4C26-9263-9C98910CC3C9}"/>
    <cellStyle name="Ergebnis 6 2 2 2 4" xfId="13795" xr:uid="{EE939A04-45A0-4A3B-AA2B-5DD4C7FD2FDE}"/>
    <cellStyle name="Ergebnis 6 2 2 3" xfId="4088" xr:uid="{269891C5-78EC-486D-A479-EFB242BE69D1}"/>
    <cellStyle name="Ergebnis 6 2 2 4" xfId="9457" xr:uid="{7FAD11BD-6BAC-4965-BD7F-DCB9EA337523}"/>
    <cellStyle name="Ergebnis 6 2 2 5" xfId="12379" xr:uid="{8DD8A703-741A-4C07-A316-ACB53739B39A}"/>
    <cellStyle name="Ergebnis 6 2 3" xfId="1665" xr:uid="{A46AC2BE-B73E-47F5-8212-E7B174DD3525}"/>
    <cellStyle name="Ergebnis 6 2 3 2" xfId="3230" xr:uid="{CDF6AEED-5F02-468E-9483-4E9859FBC6BC}"/>
    <cellStyle name="Ergebnis 6 2 3 2 2" xfId="7924" xr:uid="{9F78E6F2-CDC9-4935-B30E-22604441BDF7}"/>
    <cellStyle name="Ergebnis 6 2 3 2 3" xfId="10980" xr:uid="{41068F0A-9B7A-4B85-84B1-1FE5182FD561}"/>
    <cellStyle name="Ergebnis 6 2 3 2 4" xfId="13862" xr:uid="{313BDA53-D5B4-4712-840C-24B1CB379B92}"/>
    <cellStyle name="Ergebnis 6 2 3 3" xfId="5070" xr:uid="{DCAF38D1-27F4-4FDB-85E5-81382993452C}"/>
    <cellStyle name="Ergebnis 6 2 3 4" xfId="9524" xr:uid="{4F8DE9AA-DCAE-48D7-A640-FD1492E676AB}"/>
    <cellStyle name="Ergebnis 6 2 3 5" xfId="12446" xr:uid="{F9124AF0-068D-4B2C-B593-477D5CE459DB}"/>
    <cellStyle name="Ergebnis 6 2 4" xfId="2248" xr:uid="{95FDE857-2E43-49D7-AE10-9FA06C7B964B}"/>
    <cellStyle name="Ergebnis 6 2 4 2" xfId="5425" xr:uid="{14BD83D4-9D91-4BF9-949D-BCC90572FEB6}"/>
    <cellStyle name="Ergebnis 6 2 4 3" xfId="10107" xr:uid="{7E2E0688-1DAA-44F8-8C31-E60EDE183F63}"/>
    <cellStyle name="Ergebnis 6 2 4 4" xfId="13029" xr:uid="{D2B4A71D-43CF-4373-B087-041D05462629}"/>
    <cellStyle name="Ergebnis 6 2 5" xfId="5626" xr:uid="{7FA8ADCB-3DF8-48B2-8F65-0103AA14DE5F}"/>
    <cellStyle name="Ergebnis 6 2 6" xfId="6646" xr:uid="{3318D525-CA4F-4F05-BE7A-0A49B0BF5A22}"/>
    <cellStyle name="Ergebnis 6 2 7" xfId="6379" xr:uid="{675C44C2-98C5-43BD-890B-5F4A5EBA0564}"/>
    <cellStyle name="Ergebnis 6 3" xfId="1390" xr:uid="{6E31BC44-E14F-4023-B2BF-69366D01A3C6}"/>
    <cellStyle name="Ergebnis 6 3 2" xfId="2955" xr:uid="{5AFE5BE1-B970-4610-BB39-EC22290F8CAD}"/>
    <cellStyle name="Ergebnis 6 3 2 2" xfId="7649" xr:uid="{19D268CD-51BF-42C5-BADC-AF9EAA108F1A}"/>
    <cellStyle name="Ergebnis 6 3 2 3" xfId="10705" xr:uid="{34B3C9FD-9F6D-40CF-B1E8-670E6F32FB6F}"/>
    <cellStyle name="Ergebnis 6 3 2 4" xfId="13587" xr:uid="{908B967B-FB1E-4192-95E9-80869E8C356A}"/>
    <cellStyle name="Ergebnis 6 3 3" xfId="6656" xr:uid="{EEEF1A7D-4EC4-4260-8DF1-32BB9D0A4C31}"/>
    <cellStyle name="Ergebnis 6 3 4" xfId="9249" xr:uid="{3D964ABB-1DD9-4960-B3B0-CC383923C26E}"/>
    <cellStyle name="Ergebnis 6 3 5" xfId="12171" xr:uid="{098C0B76-B34F-48E1-AF84-BC200C8C75DE}"/>
    <cellStyle name="Ergebnis 6 4" xfId="1854" xr:uid="{94779A45-FBC6-406B-AAFF-CDA5C0708E85}"/>
    <cellStyle name="Ergebnis 6 4 2" xfId="3400" xr:uid="{28AE4A65-36EB-4D6E-A459-97AD9B4580C9}"/>
    <cellStyle name="Ergebnis 6 4 2 2" xfId="8094" xr:uid="{99BD5459-C41E-4755-8D7D-ED50A17D323A}"/>
    <cellStyle name="Ergebnis 6 4 2 3" xfId="11150" xr:uid="{4C038BBC-BBC7-4328-865D-1B16EF76B655}"/>
    <cellStyle name="Ergebnis 6 4 2 4" xfId="14032" xr:uid="{83F0CE11-9E34-4388-A482-C6BEA3A9DC36}"/>
    <cellStyle name="Ergebnis 6 4 3" xfId="6171" xr:uid="{64CF734B-EFAB-4FF6-8FB6-CA6D7300106B}"/>
    <cellStyle name="Ergebnis 6 4 4" xfId="9713" xr:uid="{C5144588-2807-4416-942A-5C37B869B856}"/>
    <cellStyle name="Ergebnis 6 4 5" xfId="12635" xr:uid="{592F0BD1-59E7-4A52-970D-54CA4B11FBBE}"/>
    <cellStyle name="Ergebnis 6 5" xfId="2042" xr:uid="{5A19AF33-9676-45D1-A3CC-34ACFA538928}"/>
    <cellStyle name="Ergebnis 6 5 2" xfId="5725" xr:uid="{D5E53020-BB1C-49C1-A577-BC7E320BFEDC}"/>
    <cellStyle name="Ergebnis 6 5 3" xfId="9901" xr:uid="{244FF717-A23A-460F-829C-502CD28FC089}"/>
    <cellStyle name="Ergebnis 6 5 4" xfId="12823" xr:uid="{8DF13CA6-959F-4D91-A28E-074063737BBE}"/>
    <cellStyle name="Ergebnis 6 6" xfId="5499" xr:uid="{D8E82CCD-77CB-4377-9164-F0515904B9B5}"/>
    <cellStyle name="Ergebnis 6 7" xfId="6150" xr:uid="{6918B685-A73A-4B78-8E3A-54AF6E1C6441}"/>
    <cellStyle name="Ergebnis 6 8" xfId="5431" xr:uid="{60EDA382-DF5B-4BCE-85F0-72C2EDCB2F98}"/>
    <cellStyle name="Ergebnis 7" xfId="718" xr:uid="{C09FA523-CD76-481B-B7DA-570B2F25BCD0}"/>
    <cellStyle name="Ergebnis 7 2" xfId="1438" xr:uid="{DEE9FAB0-D66D-49CE-9AF2-38CCAFA02937}"/>
    <cellStyle name="Ergebnis 7 2 2" xfId="3003" xr:uid="{08621597-74F9-4D07-AE6B-80A6E8121458}"/>
    <cellStyle name="Ergebnis 7 2 2 2" xfId="7697" xr:uid="{F34BB400-2278-4E6C-8C7F-51FAA60E5703}"/>
    <cellStyle name="Ergebnis 7 2 2 3" xfId="10753" xr:uid="{DF0FB8F2-3413-4051-801B-F7DF55E29212}"/>
    <cellStyle name="Ergebnis 7 2 2 4" xfId="13635" xr:uid="{08D6B8CD-1F07-46F2-B7A9-A5EF303AF153}"/>
    <cellStyle name="Ergebnis 7 2 3" xfId="3919" xr:uid="{8C429583-9AF1-4BF3-BFEF-853D0E192132}"/>
    <cellStyle name="Ergebnis 7 2 4" xfId="9297" xr:uid="{D853A8D5-E085-4C7C-B2A5-9D824236B51F}"/>
    <cellStyle name="Ergebnis 7 2 5" xfId="12219" xr:uid="{1400F909-CAB1-4FF0-A3B4-6A021641C5B8}"/>
    <cellStyle name="Ergebnis 7 3" xfId="1864" xr:uid="{32DD2EA3-C450-4E1C-B7C6-CF0447ED85B9}"/>
    <cellStyle name="Ergebnis 7 3 2" xfId="3409" xr:uid="{AA7E2B7F-AA7E-4C71-B64F-479DA915A293}"/>
    <cellStyle name="Ergebnis 7 3 2 2" xfId="8103" xr:uid="{7483520D-E964-49F9-9F03-388ED875BD68}"/>
    <cellStyle name="Ergebnis 7 3 2 3" xfId="11159" xr:uid="{B062BF27-930D-469E-B5F7-D6AC0E3F26D6}"/>
    <cellStyle name="Ergebnis 7 3 2 4" xfId="14041" xr:uid="{028E8FE0-FED7-4318-8E96-CAC14B97AE95}"/>
    <cellStyle name="Ergebnis 7 3 3" xfId="5160" xr:uid="{09ADA067-B455-4940-87CC-CE08748C25E1}"/>
    <cellStyle name="Ergebnis 7 3 4" xfId="9723" xr:uid="{CA08B472-E732-434E-8E85-9CF996A04E1A}"/>
    <cellStyle name="Ergebnis 7 3 5" xfId="12645" xr:uid="{24CE86F8-931D-49A9-BF93-4FF276E130B3}"/>
    <cellStyle name="Ergebnis 7 4" xfId="2089" xr:uid="{FFCAC205-1C90-4B82-8F2C-1DB3C9B1568A}"/>
    <cellStyle name="Ergebnis 7 4 2" xfId="4806" xr:uid="{D89F14BF-D30D-462C-9E4F-D00B912A5434}"/>
    <cellStyle name="Ergebnis 7 4 3" xfId="9948" xr:uid="{503C6BEB-7005-4A04-95EC-DFA8D30BF909}"/>
    <cellStyle name="Ergebnis 7 4 4" xfId="12870" xr:uid="{2A7A44BF-366D-45F7-9592-9541E44AE6F6}"/>
    <cellStyle name="Ergebnis 7 5" xfId="5612" xr:uid="{B191A869-A39E-4CED-AB59-7142DD6DC57C}"/>
    <cellStyle name="Ergebnis 7 6" xfId="4219" xr:uid="{5E922EAC-353C-492F-BE08-99B50433FA29}"/>
    <cellStyle name="Ergebnis 7 7" xfId="8291" xr:uid="{B7C9942F-CCAB-49E9-8BFF-5B3A2794D467}"/>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552" hidden="1" xr:uid="{7A24B195-0269-4FC9-85AF-9B3601CD606A}"/>
    <cellStyle name="Erklärender Text" xfId="4405" hidden="1" xr:uid="{1A33650F-7549-47FF-B461-9184EEE57E65}"/>
    <cellStyle name="Erklärender Text" xfId="4483" hidden="1" xr:uid="{87892BBE-AC76-40A5-9E90-41BF411A0349}"/>
    <cellStyle name="Erklärender Text" xfId="5115" hidden="1" xr:uid="{FB2A1610-6C94-4138-A5CD-783D5364C940}"/>
    <cellStyle name="Erklärender Text" xfId="5124" hidden="1" xr:uid="{E0B26DEB-B752-41A6-84FD-A6C2D5A8CBE6}"/>
    <cellStyle name="Erklärender Text" xfId="4393" hidden="1" xr:uid="{1A1BED4F-D97F-4961-9DDA-2EC5FDEF7FD1}"/>
    <cellStyle name="Erklärender Text" xfId="4530" hidden="1" xr:uid="{948654C1-D68E-432E-BAD7-535E4C538ADA}"/>
    <cellStyle name="Erklärender Text" xfId="5705" hidden="1" xr:uid="{5BACD99A-5FDC-42FE-B083-97FF793858C0}"/>
    <cellStyle name="Erklärender Text" xfId="5745" hidden="1" xr:uid="{04C50D6D-62CD-403E-B144-98E816080EE6}"/>
    <cellStyle name="Erklärender Text" xfId="5941" hidden="1" xr:uid="{A7976239-46B4-4878-9161-B19733688ADF}"/>
    <cellStyle name="Erklärender Text" xfId="6012" hidden="1" xr:uid="{E6B10A83-B4F3-47BE-9948-80382C3FC956}"/>
    <cellStyle name="Erklärender Text" xfId="6640" hidden="1" xr:uid="{196FF875-270F-4946-8108-8ED298267EB2}"/>
    <cellStyle name="Erklärender Text" xfId="6648" hidden="1" xr:uid="{6995C5D0-6092-4655-B993-4202FF5E43FB}"/>
    <cellStyle name="Erklärender Text" xfId="5931" hidden="1" xr:uid="{910992CD-7B5F-487E-A42E-EC2C334A2391}"/>
    <cellStyle name="Erklärender Text" xfId="6059" hidden="1" xr:uid="{5A4487F9-D152-420B-8F6D-BF182E247858}"/>
    <cellStyle name="Erklärender Text" xfId="6856" hidden="1" xr:uid="{A07566F2-9A3A-407C-9790-110549BE029A}"/>
    <cellStyle name="Erklärender Text" xfId="6880" hidden="1" xr:uid="{46149E5C-EFB1-487A-9703-A25496009F5B}"/>
    <cellStyle name="Erklärender Text" xfId="7041" hidden="1" xr:uid="{39D8CF19-0BFE-4E00-A1A9-B651BACE39D9}"/>
    <cellStyle name="Erklärender Text" xfId="7070" hidden="1" xr:uid="{AAEE2E13-E267-4E3F-AC2C-673078B13A78}"/>
    <cellStyle name="Erklärender Text" xfId="7123" hidden="1" xr:uid="{9DC386C1-9AA6-4A79-8EAB-BED6C9065042}"/>
    <cellStyle name="Erklärender Text" xfId="7127" hidden="1" xr:uid="{E935568C-6313-4EA2-B733-1842AE08F929}"/>
    <cellStyle name="Erklärender Text" xfId="7037" hidden="1" xr:uid="{914C27B9-63E5-43B2-8E8A-C5C3779E7F93}"/>
    <cellStyle name="Erklärender Text" xfId="7075" hidden="1" xr:uid="{8C731183-E271-4243-9A72-99F65E799464}"/>
    <cellStyle name="Erklärender Text" xfId="7180" hidden="1" xr:uid="{5D4CF55D-C553-482B-BE0A-2A3973297098}"/>
    <cellStyle name="Erklärender Text" xfId="7204" hidden="1" xr:uid="{6DEF8617-D0E1-4A32-9256-A0A0F2BF35E3}"/>
    <cellStyle name="Erklärender Text" xfId="7365" hidden="1" xr:uid="{348E1E5E-CB44-40D4-921D-81ADD293C2D4}"/>
    <cellStyle name="Erklärender Text" xfId="7394" hidden="1" xr:uid="{07781AAC-2871-417F-8D6A-702B82FECAC8}"/>
    <cellStyle name="Erklärender Text" xfId="7447" hidden="1" xr:uid="{59A6CE1D-A0A8-4AE0-8998-26AF0687DCE5}"/>
    <cellStyle name="Erklärender Text" xfId="7451" hidden="1" xr:uid="{7A46513D-25B2-492C-A763-529CF3B019FF}"/>
    <cellStyle name="Erklärender Text" xfId="7361" hidden="1" xr:uid="{04FEB618-AFD3-4228-ABF0-80DC9516DE4F}"/>
    <cellStyle name="Erklärender Text" xfId="7399" hidden="1" xr:uid="{0CDEE834-04B8-4CEB-9532-C29B6013977B}"/>
    <cellStyle name="Erklärender Text" xfId="7504" hidden="1" xr:uid="{00997E49-524D-4652-A8C3-7A71F2982EBD}"/>
    <cellStyle name="Erklärender Text" xfId="6121" hidden="1" xr:uid="{B03470A9-8ED5-4016-B1F5-B6E0A3341062}"/>
    <cellStyle name="Erklärender Text" xfId="6824" hidden="1" xr:uid="{E19E8494-6CB9-422A-82E5-28FE1A25635D}"/>
    <cellStyle name="Erklärender Text" xfId="6360" hidden="1" xr:uid="{E25A252D-755A-47B7-B61B-C892C8AB3BA4}"/>
    <cellStyle name="Erklärender Text" xfId="6780" hidden="1" xr:uid="{B2B0A39C-CEC2-435E-8343-2285DA3554CA}"/>
    <cellStyle name="Erklärender Text" xfId="4253" hidden="1" xr:uid="{EEDD3B96-CE5B-429D-B43C-F22003F5CB2A}"/>
    <cellStyle name="Erklärender Text" xfId="5274" hidden="1" xr:uid="{5AF6A611-D49C-4E50-879B-C0A731853BBD}"/>
    <cellStyle name="Erklärender Text" xfId="5758" hidden="1" xr:uid="{53463DD7-F782-4B7B-A80B-5389248FFD23}"/>
    <cellStyle name="Erklärender Text" xfId="3909" hidden="1" xr:uid="{E49DB3A5-C829-46EC-B208-6A5C24DE6651}"/>
    <cellStyle name="Erklärender Text" xfId="4106" hidden="1" xr:uid="{DCD47713-AE57-4942-9C67-402EE34BA49C}"/>
    <cellStyle name="Erklärender Text" xfId="6427" hidden="1" xr:uid="{88742421-8236-4517-87F1-E79159A6460C}"/>
    <cellStyle name="Erklärender Text" xfId="6508" hidden="1" xr:uid="{C8642C22-42D1-46BD-ADE3-D65399A7842F}"/>
    <cellStyle name="Erklärender Text" xfId="7938" hidden="1" xr:uid="{D58ED1B3-8B61-4772-A238-19D5309FBF60}"/>
    <cellStyle name="Erklärender Text" xfId="7946" hidden="1" xr:uid="{F9E3109D-D174-42F5-9AD3-5BADB82FAE45}"/>
    <cellStyle name="Erklärender Text" xfId="5630" hidden="1" xr:uid="{25792079-126D-44A2-A34D-EBC6ED02F318}"/>
    <cellStyle name="Erklärender Text" xfId="3607" hidden="1" xr:uid="{D454CA30-BD1D-45FA-BE5D-3B96E7A1DABD}"/>
    <cellStyle name="Erklärender Text" xfId="8156" hidden="1" xr:uid="{1F61D6C8-83FF-4978-B073-F5A4033F10FB}"/>
    <cellStyle name="Erklärender Text" xfId="8180" hidden="1" xr:uid="{27F95838-7AF3-48AC-99F5-2A23AB9EE264}"/>
    <cellStyle name="Erklärender Text" xfId="8307" hidden="1" xr:uid="{D2EDE613-256F-46DC-B075-AA20C7687F83}"/>
    <cellStyle name="Erklärender Text" xfId="8336" hidden="1" xr:uid="{3FC69412-D088-4A9D-BBA8-15A28D5A24B2}"/>
    <cellStyle name="Erklärender Text" xfId="8389" hidden="1" xr:uid="{8AF2A036-2871-4760-9A81-1BD77332EDFE}"/>
    <cellStyle name="Erklärender Text" xfId="8393" hidden="1" xr:uid="{B09B6ED0-F130-45AC-9C40-0BC1854C66FF}"/>
    <cellStyle name="Erklärender Text" xfId="8303" hidden="1" xr:uid="{D1522553-DB8A-49F2-9D06-7D311DA7B407}"/>
    <cellStyle name="Erklärender Text" xfId="8341" hidden="1" xr:uid="{651A250D-2EB9-4F30-9416-3C4B8D023852}"/>
    <cellStyle name="Erklärender Text" xfId="8446" hidden="1" xr:uid="{134F347C-017B-4C96-992D-35BED375C2A0}"/>
    <cellStyle name="Erklärender Text" xfId="8470" hidden="1" xr:uid="{A726C531-2C63-4DE6-ACC3-5AEFCA85EB83}"/>
    <cellStyle name="Erklärender Text" xfId="8596" hidden="1" xr:uid="{91F3702C-CBF7-48E8-8423-E5102DB71D6E}"/>
    <cellStyle name="Erklärender Text" xfId="8625" hidden="1" xr:uid="{5785A9C5-04C6-4CB1-B8E7-BE85FE4A7330}"/>
    <cellStyle name="Erklärender Text" xfId="8678" hidden="1" xr:uid="{4FFF5798-06CD-43AE-8059-DA7D60E6DF70}"/>
    <cellStyle name="Erklärender Text" xfId="8682" hidden="1" xr:uid="{ACFC95CD-881D-496A-8308-7B745500CF0E}"/>
    <cellStyle name="Erklärender Text" xfId="8592" hidden="1" xr:uid="{36135075-0C46-4708-89E4-122B04D433F8}"/>
    <cellStyle name="Erklärender Text" xfId="8630" hidden="1" xr:uid="{E548AA5C-48C2-4573-829C-AF41F90530B8}"/>
    <cellStyle name="Erklärender Text" xfId="8735" hidden="1" xr:uid="{261743A7-DC17-4A0F-99C2-9EA2E5C01205}"/>
    <cellStyle name="Erklärender Text" xfId="6619" hidden="1" xr:uid="{CF715627-3228-4A25-BC0D-4BDB6B676AC5}"/>
    <cellStyle name="Erklärender Text" xfId="8809" hidden="1" xr:uid="{ABF91010-7DC2-4F83-AFB2-15D7C5B35CAB}"/>
    <cellStyle name="Erklärender Text" xfId="8888" hidden="1" xr:uid="{E9E484F0-39DB-4657-98A8-1D312456B782}"/>
    <cellStyle name="Erklärender Text" xfId="9540" hidden="1" xr:uid="{45BA2384-3A45-462B-A36D-1CBAE8363AAF}"/>
    <cellStyle name="Erklärender Text" xfId="9549" hidden="1" xr:uid="{00E4EAF4-77ED-4F5B-BC92-13F92865F1E4}"/>
    <cellStyle name="Erklärender Text" xfId="8797" hidden="1" xr:uid="{5C2EBE66-EBF4-4839-8FEE-4EF1D5485851}"/>
    <cellStyle name="Erklärender Text" xfId="8938" hidden="1" xr:uid="{B8A10B39-3BF7-4A73-B50F-5FBB143B861D}"/>
    <cellStyle name="Erklärender Text" xfId="10150" hidden="1" xr:uid="{0E342966-3983-48CE-A29A-CEB1ECA06BF9}"/>
    <cellStyle name="Erklärender Text" xfId="10190" hidden="1" xr:uid="{502C908E-983A-4E9B-BAFB-660154744F81}"/>
    <cellStyle name="Erklärender Text" xfId="10279" hidden="1" xr:uid="{43C001A6-5DBC-44ED-91F3-AAAC38DE3E6B}"/>
    <cellStyle name="Erklärender Text" xfId="10351" hidden="1" xr:uid="{3243529B-3F6F-46EC-B4C3-32FA73C08EB4}"/>
    <cellStyle name="Erklärender Text" xfId="10994" hidden="1" xr:uid="{5F5C73EF-8EF2-4C8C-95C1-9AA16BE80189}"/>
    <cellStyle name="Erklärender Text" xfId="11002" hidden="1" xr:uid="{85E86AC3-7DFB-4163-80A6-A0AB60446C0D}"/>
    <cellStyle name="Erklärender Text" xfId="10268" hidden="1" xr:uid="{45AF7F2F-DC6A-4790-B5D5-18F09A25E453}"/>
    <cellStyle name="Erklärender Text" xfId="10398" hidden="1" xr:uid="{3F91ABB0-1FA6-4693-A490-63E4BE86942F}"/>
    <cellStyle name="Erklärender Text" xfId="11212" hidden="1" xr:uid="{174453AC-7D48-4E90-A54B-A7C3F635F1EF}"/>
    <cellStyle name="Erklärender Text" xfId="11234" hidden="1" xr:uid="{399AA862-A1F5-49B6-BF1F-AE0FBDF291FE}"/>
    <cellStyle name="Erklärender Text" xfId="11297" hidden="1" xr:uid="{4285F0F0-7048-4C96-B4AC-DA277CEEB767}"/>
    <cellStyle name="Erklärender Text" xfId="11326" hidden="1" xr:uid="{19F54147-9666-45B9-BAA3-EFD4B1CF7955}"/>
    <cellStyle name="Erklärender Text" xfId="11379" hidden="1" xr:uid="{D96B0EDF-728E-4E7D-9572-24003698D346}"/>
    <cellStyle name="Erklärender Text" xfId="11383" hidden="1" xr:uid="{3FA87053-1971-42FF-8E91-86D021BE318F}"/>
    <cellStyle name="Erklärender Text" xfId="11293" hidden="1" xr:uid="{6DD5CD9F-8EAC-4CF5-B490-846309A87201}"/>
    <cellStyle name="Erklärender Text" xfId="11331" hidden="1" xr:uid="{22218470-D180-48D5-AD6C-FC0247FF88B6}"/>
    <cellStyle name="Erklärender Text" xfId="11436" hidden="1" xr:uid="{C80AA273-3D38-4A44-B1FF-D0C5FD1C5BF3}"/>
    <cellStyle name="Erklärender Text" xfId="11458" hidden="1" xr:uid="{C57771AA-520B-41D8-8E95-99E612D94EDE}"/>
    <cellStyle name="Erklärender Text" xfId="11520" hidden="1" xr:uid="{3379E696-6386-49C5-BE09-5456A9AEED2F}"/>
    <cellStyle name="Erklärender Text" xfId="11549" hidden="1" xr:uid="{3188A9DB-987A-407A-BFD4-7C48DD32E0C7}"/>
    <cellStyle name="Erklärender Text" xfId="11602" hidden="1" xr:uid="{DE2FC57E-1BB4-471B-9544-72CF04D31B2C}"/>
    <cellStyle name="Erklärender Text" xfId="11606" hidden="1" xr:uid="{45B66279-F614-4A24-B406-8820982770DE}"/>
    <cellStyle name="Erklärender Text" xfId="11516" hidden="1" xr:uid="{77F57481-1C82-4A5B-B836-16EBE6F46E1D}"/>
    <cellStyle name="Erklärender Text" xfId="11554" hidden="1" xr:uid="{D45AA03F-73D3-4D11-955D-23F11866D4D1}"/>
    <cellStyle name="Erklärender Text" xfId="11659" hidden="1" xr:uid="{6987D9F4-C18E-455A-BD32-F0929D0B5141}"/>
    <cellStyle name="Erklärender Text" xfId="6517" hidden="1" xr:uid="{214FFBB0-96C8-4FFD-815F-DAC8F07CD993}"/>
    <cellStyle name="Erklärender Text" xfId="11731" hidden="1" xr:uid="{2134D343-B81C-4F35-A62B-DA0782F1736E}"/>
    <cellStyle name="Erklärender Text" xfId="11810" hidden="1" xr:uid="{87CFC822-0C27-4695-9097-12F64CDD8AD4}"/>
    <cellStyle name="Erklärender Text" xfId="12462" hidden="1" xr:uid="{F8CA6E51-6C4D-44B9-8F9C-F2A6AB71468D}"/>
    <cellStyle name="Erklärender Text" xfId="12471" hidden="1" xr:uid="{2DEC7628-0837-4CDE-8C97-08548F79A2D7}"/>
    <cellStyle name="Erklärender Text" xfId="11719" hidden="1" xr:uid="{685A7B5A-7388-4387-9763-8BCCD93B077A}"/>
    <cellStyle name="Erklärender Text" xfId="11860" hidden="1" xr:uid="{45A61381-35BC-4587-8DB6-9F5C446BDFF0}"/>
    <cellStyle name="Erklärender Text" xfId="13072" hidden="1" xr:uid="{9411FE12-8D61-4F75-A95F-740191C89D12}"/>
    <cellStyle name="Erklärender Text" xfId="13108" hidden="1" xr:uid="{2309108D-D152-44EB-96FB-8FCD6EF5F921}"/>
    <cellStyle name="Erklärender Text" xfId="13161" hidden="1" xr:uid="{BC543BC7-E557-4E2D-B38E-4BB00DBF0D9C}"/>
    <cellStyle name="Erklärender Text" xfId="13233" hidden="1" xr:uid="{2C618BF1-C788-4E2C-B265-FB63B773EDB3}"/>
    <cellStyle name="Erklärender Text" xfId="13876" hidden="1" xr:uid="{9A042FF5-E3A1-47B1-814C-4D81D227AF8D}"/>
    <cellStyle name="Erklärender Text" xfId="13884" hidden="1" xr:uid="{CCE41DC8-5CBB-4695-9817-B62E86B3E4B3}"/>
    <cellStyle name="Erklärender Text" xfId="13150" hidden="1" xr:uid="{BF290882-ADAB-42C8-A7CE-BEF9EB56422D}"/>
    <cellStyle name="Erklärender Text" xfId="13280" hidden="1" xr:uid="{2563131C-499D-49CB-96B7-3C68BCA04638}"/>
    <cellStyle name="Erklärender Text" xfId="14094" hidden="1" xr:uid="{0F465E33-2C72-47A9-96E4-2FBC4F1A1AF4}"/>
    <cellStyle name="Erklärender Text" xfId="14114" hidden="1" xr:uid="{6A0265F8-8480-46CA-B0BA-A84F1EDB8982}"/>
    <cellStyle name="Erklärender Text" xfId="14139" hidden="1" xr:uid="{7C94D4AF-3771-4D97-B4C6-546DE27DCFDF}"/>
    <cellStyle name="Erklärender Text" xfId="14168" hidden="1" xr:uid="{037D9FFA-991D-4C6F-BBAF-4F757C984FD8}"/>
    <cellStyle name="Erklärender Text" xfId="14221" hidden="1" xr:uid="{58A75AD1-77D9-4E34-95EE-ACD5C9206028}"/>
    <cellStyle name="Erklärender Text" xfId="14225" hidden="1" xr:uid="{A44C6CB7-5C6A-4A8F-A160-33BBE1DBAFD9}"/>
    <cellStyle name="Erklärender Text" xfId="14135" hidden="1" xr:uid="{B9DEA015-FE73-457E-A926-E258CD770EA7}"/>
    <cellStyle name="Erklärender Text" xfId="14173" hidden="1" xr:uid="{95838C98-0647-45F2-8628-0A602EFD516E}"/>
    <cellStyle name="Erklärender Text" xfId="14278" hidden="1" xr:uid="{7F74E7FE-946E-4FCB-8C0E-62B204332FA5}"/>
    <cellStyle name="Erklärender Text" xfId="14298" hidden="1" xr:uid="{28DA62E1-1B0B-47B9-9780-62E6B6F8AC5C}"/>
    <cellStyle name="Erklärender Text" xfId="14323" hidden="1" xr:uid="{39D89F70-3EFF-45B2-BE09-87339125DA90}"/>
    <cellStyle name="Erklärender Text" xfId="14352" hidden="1" xr:uid="{9A056D00-B005-47A7-91F4-FE6DDEE0B8AD}"/>
    <cellStyle name="Erklärender Text" xfId="14405" hidden="1" xr:uid="{B070A987-DEFB-4A0B-AD93-37E313C7D008}"/>
    <cellStyle name="Erklärender Text" xfId="14409" hidden="1" xr:uid="{CF8322A0-1F59-4373-8E9C-DF7647CEB427}"/>
    <cellStyle name="Erklärender Text" xfId="14319" hidden="1" xr:uid="{C468F89D-FF4E-4344-9F8F-FED93E427FE0}"/>
    <cellStyle name="Erklärender Text" xfId="14357" hidden="1" xr:uid="{343F6FE4-A3B8-42B6-8D9F-994E645D37B2}"/>
    <cellStyle name="Erklärender Text" xfId="14462" hidden="1" xr:uid="{7B51F981-9816-41A3-A13B-72EE8CF4E5A1}"/>
    <cellStyle name="Erklärender Text" xfId="14486" hidden="1" xr:uid="{85EF54DA-A6F5-4DF3-8A24-0709768C0236}"/>
    <cellStyle name="Erklärender Text" xfId="14647" hidden="1" xr:uid="{578C52DD-080F-41BF-A304-20803EEBCCD6}"/>
    <cellStyle name="Erklärender Text" xfId="14676" hidden="1" xr:uid="{C8063648-C1B8-4B9E-9F7D-EA5FC49F0456}"/>
    <cellStyle name="Erklärender Text" xfId="14729" hidden="1" xr:uid="{8200CEE8-5964-4E3F-92CB-BCFEEC159C06}"/>
    <cellStyle name="Erklärender Text" xfId="14733" hidden="1" xr:uid="{ADF8FECC-E8C4-40C0-BFE7-93995B113DA8}"/>
    <cellStyle name="Erklärender Text" xfId="14643" hidden="1" xr:uid="{FCAB8F42-87C0-4425-AD86-C4CB45FF4C12}"/>
    <cellStyle name="Erklärender Text" xfId="14681" hidden="1" xr:uid="{FA73F76D-024B-4108-AB39-155725DA5535}"/>
    <cellStyle name="Erklärender Text" xfId="14786" hidden="1" xr:uid="{4D2B043A-B6DA-49BE-85A9-C416232B258A}"/>
    <cellStyle name="Erklärender Text" xfId="14810" hidden="1" xr:uid="{DD7EE43F-20D3-4183-8988-5F3EBDE443CF}"/>
    <cellStyle name="Erklärender Text" xfId="14971" hidden="1" xr:uid="{39FC7C79-E5AC-4627-B99B-455E88C6FD8E}"/>
    <cellStyle name="Erklärender Text" xfId="15000" hidden="1" xr:uid="{42809BE6-4E42-4170-93DF-E9B8B3420958}"/>
    <cellStyle name="Erklärender Text" xfId="15053" hidden="1" xr:uid="{19719AB9-2023-48B6-9B89-56C65A5BDCF8}"/>
    <cellStyle name="Erklärender Text" xfId="15057" hidden="1" xr:uid="{E2FB7474-6C44-408C-AA51-8269CD66DA21}"/>
    <cellStyle name="Erklärender Text" xfId="14967" hidden="1" xr:uid="{38394B0B-4C2E-4E5E-BE6E-8550657EA1C4}"/>
    <cellStyle name="Erklärender Text" xfId="15005" hidden="1" xr:uid="{0AAC9E96-4BB6-4ECB-8ED8-AEA9D2CA970A}"/>
    <cellStyle name="Erklärender Text" xfId="15110" hidden="1" xr:uid="{04CBC948-F887-4F6F-9FE2-1F8B7738896D}"/>
    <cellStyle name="Erklärender Text" xfId="15134" hidden="1" xr:uid="{822144F5-2F9E-43BE-A6EB-2B7944DFBD1A}"/>
    <cellStyle name="Erklärender Text" xfId="15295" hidden="1" xr:uid="{4E3EC076-206F-4A5A-9AD1-A1BEB8785F7C}"/>
    <cellStyle name="Erklärender Text" xfId="15324" hidden="1" xr:uid="{B8D423BE-12CD-401E-8B63-B7F2547288CC}"/>
    <cellStyle name="Erklärender Text" xfId="15377" hidden="1" xr:uid="{F9491914-3D78-4A2C-901D-EF28C2739C6F}"/>
    <cellStyle name="Erklärender Text" xfId="15381" hidden="1" xr:uid="{48172C79-F709-43D6-8AC6-5A51C2C3DC4B}"/>
    <cellStyle name="Erklärender Text" xfId="15291" hidden="1" xr:uid="{4752F67B-9E5D-425E-A9AC-E75D1C4AE72E}"/>
    <cellStyle name="Erklärender Text" xfId="15329" hidden="1" xr:uid="{06A9CAB4-3C8E-4748-9002-013B0EBF3098}"/>
    <cellStyle name="Erklärender Text" xfId="15434" hidden="1" xr:uid="{D14BEBB5-DBF9-4E8E-AAD9-B5462F3EB8BB}"/>
    <cellStyle name="Erklärender Text" xfId="15458" hidden="1" xr:uid="{B7631514-48E1-4354-B596-A60B5AE2F5D6}"/>
    <cellStyle name="Erklärender Text" xfId="15619" hidden="1" xr:uid="{16D7AAC6-3A17-4070-84FF-A9320108B536}"/>
    <cellStyle name="Erklärender Text" xfId="15648" hidden="1" xr:uid="{2843B725-F1C5-4F3B-8709-4713DFFC7A54}"/>
    <cellStyle name="Erklärender Text" xfId="15701" hidden="1" xr:uid="{6E3F7FD0-63B5-4B69-846D-9D189D1E7EE5}"/>
    <cellStyle name="Erklärender Text" xfId="15705" hidden="1" xr:uid="{0F21C12E-7995-4172-AA1B-CA7412A4D8F0}"/>
    <cellStyle name="Erklärender Text" xfId="15615" hidden="1" xr:uid="{C7B23F9B-15B7-4DD2-93E2-C76A23488E4E}"/>
    <cellStyle name="Erklärender Text" xfId="15653" hidden="1" xr:uid="{1627DA92-B46A-40C4-BB04-CFD8EB6A6A5D}"/>
    <cellStyle name="Erklärender Text" xfId="15758" hidden="1" xr:uid="{B6E53345-49E8-4C0E-B40E-71F363A14B2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10" xfId="3675" xr:uid="{F3560387-B738-4A31-9663-667A23AC81C1}"/>
    <cellStyle name="Input 2 11" xfId="6480" xr:uid="{8D4316AF-47FD-4E64-9A33-B9B46782D912}"/>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2 2 2" xfId="7779" xr:uid="{9469F60E-ACCC-483B-980D-CD8C82D3556F}"/>
    <cellStyle name="Input 2 2 2 2 2 3" xfId="10835" xr:uid="{CAC46859-5B1B-4CA4-87A0-79075D9D2C35}"/>
    <cellStyle name="Input 2 2 2 2 2 4" xfId="13717" xr:uid="{D9C044A4-A606-43D2-9DA7-A58041A7C2C2}"/>
    <cellStyle name="Input 2 2 2 2 3" xfId="6582" xr:uid="{CEE7D06B-9DC6-473C-A756-9CB25C3D2592}"/>
    <cellStyle name="Input 2 2 2 2 4" xfId="9379" xr:uid="{4D833ECC-C8E3-4C8C-9496-BDBDE384ECDA}"/>
    <cellStyle name="Input 2 2 2 2 5" xfId="12301" xr:uid="{9D8B4183-8E3B-417F-8680-6802658A645F}"/>
    <cellStyle name="Input 2 2 2 3" xfId="1045" xr:uid="{31353151-0D19-4A0A-B07C-50079A7F8877}"/>
    <cellStyle name="Input 2 2 2 3 2" xfId="2616" xr:uid="{1904F2AC-9918-472A-84A1-6D3B1B8DD4E9}"/>
    <cellStyle name="Input 2 2 2 3 2 2" xfId="3501" xr:uid="{029DD4DC-44D5-41AF-870A-BEA9E20F0C83}"/>
    <cellStyle name="Input 2 2 2 3 2 3" xfId="10366" xr:uid="{E0D266A6-2817-4B25-B6BF-DBCE9ECFDCCB}"/>
    <cellStyle name="Input 2 2 2 3 2 4" xfId="13248" xr:uid="{751C2B33-67D9-4FD1-81B3-D8400B0B24E6}"/>
    <cellStyle name="Input 2 2 2 3 3" xfId="4487" xr:uid="{DDF2E748-45EF-4286-B100-1D10BA7A3E89}"/>
    <cellStyle name="Input 2 2 2 3 4" xfId="8904" xr:uid="{662F3CED-D463-43F5-BF9D-9BA3AB57ECEA}"/>
    <cellStyle name="Input 2 2 2 3 5" xfId="11826" xr:uid="{AEFC806E-932F-4B54-9B73-C7863FECFD0C}"/>
    <cellStyle name="Input 2 2 2 4" xfId="2170" xr:uid="{6C0A7E5C-3E74-4CFE-874E-F5CBDB9C5C14}"/>
    <cellStyle name="Input 2 2 2 4 2" xfId="5497" xr:uid="{A1D2A84E-93EF-4D77-B8AB-B964AC87BFE9}"/>
    <cellStyle name="Input 2 2 2 4 3" xfId="10029" xr:uid="{9B861F31-70B8-46ED-BF8E-EBF9F0C43874}"/>
    <cellStyle name="Input 2 2 2 4 4" xfId="12951" xr:uid="{D5161096-3949-416E-A13A-23FF88BA0459}"/>
    <cellStyle name="Input 2 2 2 5" xfId="5293" xr:uid="{3BC006BD-A1E6-48A9-8A73-9E0D20D3B62B}"/>
    <cellStyle name="Input 2 2 2 6" xfId="4687" xr:uid="{F12BB783-5175-46D5-9292-1248B8CCD7EA}"/>
    <cellStyle name="Input 2 2 2 7" xfId="3677" xr:uid="{ACB057C1-AA5C-412F-BE80-71EC8151DA35}"/>
    <cellStyle name="Input 2 2 3" xfId="1312" xr:uid="{BC43014B-465E-4FA4-B9E0-DB9A62F4D55F}"/>
    <cellStyle name="Input 2 2 3 2" xfId="2877" xr:uid="{67598DBA-57FF-48A5-89C2-ECC71F8B188C}"/>
    <cellStyle name="Input 2 2 3 2 2" xfId="7571" xr:uid="{8BB41EAA-6310-4999-B7A0-608B27809071}"/>
    <cellStyle name="Input 2 2 3 2 3" xfId="10627" xr:uid="{B3893422-549C-427E-816F-F0978B369244}"/>
    <cellStyle name="Input 2 2 3 2 4" xfId="13509" xr:uid="{BE7E2A70-026F-4470-AB7F-FF11B9F36CEF}"/>
    <cellStyle name="Input 2 2 3 3" xfId="6056" xr:uid="{FC543932-CDBF-4F9E-B569-878EBEC6F7B8}"/>
    <cellStyle name="Input 2 2 3 4" xfId="9171" xr:uid="{EFF5AD74-3F47-45C3-B292-DAEE22FD5EDD}"/>
    <cellStyle name="Input 2 2 3 5" xfId="12093" xr:uid="{E550230F-AB19-4CA9-B052-F02E4D4FDAB3}"/>
    <cellStyle name="Input 2 2 4" xfId="1058" xr:uid="{7638BFB5-0306-4510-8E9A-A13ADD74DC25}"/>
    <cellStyle name="Input 2 2 4 2" xfId="2629" xr:uid="{DCBD662A-0D11-4DE9-89FC-D1383101447D}"/>
    <cellStyle name="Input 2 2 4 2 2" xfId="3615" xr:uid="{35C88B24-8773-49C5-A7C6-4231CCC9FE6D}"/>
    <cellStyle name="Input 2 2 4 2 3" xfId="10379" xr:uid="{CFA204E5-5A3E-4ACF-BEC2-555A440218A8}"/>
    <cellStyle name="Input 2 2 4 2 4" xfId="13261" xr:uid="{D975A7FF-5686-4251-9044-3CBD37AA1776}"/>
    <cellStyle name="Input 2 2 4 3" xfId="6482" xr:uid="{D9A95400-F8AA-487A-BE11-71BB93BA80D0}"/>
    <cellStyle name="Input 2 2 4 4" xfId="8917" xr:uid="{4A1213DB-4228-4CF8-8EE3-82716F644863}"/>
    <cellStyle name="Input 2 2 4 5" xfId="11839" xr:uid="{7681F1B6-EB77-4DDA-95D2-CE1CD7895595}"/>
    <cellStyle name="Input 2 2 5" xfId="1964" xr:uid="{0823D86E-E118-43D8-8CB0-35B2C04FF897}"/>
    <cellStyle name="Input 2 2 5 2" xfId="6110" xr:uid="{B730FCB3-5630-40ED-9382-A6991C14F52A}"/>
    <cellStyle name="Input 2 2 5 3" xfId="9823" xr:uid="{FCA2657C-1967-49B2-98E6-3019B8E67F3C}"/>
    <cellStyle name="Input 2 2 5 4" xfId="12745" xr:uid="{B98C6C24-BC52-4700-9406-7A0E34F37D73}"/>
    <cellStyle name="Input 2 2 6" xfId="5237" xr:uid="{47162F19-663E-4451-A160-0C2491F122C9}"/>
    <cellStyle name="Input 2 2 7" xfId="8543" xr:uid="{99610531-DBB6-46BC-8F57-8D789F77C051}"/>
    <cellStyle name="Input 2 2 8" xfId="11500" xr:uid="{745BA609-1D79-46F7-86DE-99C3C81696C8}"/>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2 2 2" xfId="7883" xr:uid="{FEE523A9-0488-4BE9-86ED-4DD5E8E71E64}"/>
    <cellStyle name="Input 2 3 2 2 2 3" xfId="10939" xr:uid="{42F483B4-130A-4D4E-9EEA-37CE7D7D48EA}"/>
    <cellStyle name="Input 2 3 2 2 2 4" xfId="13821" xr:uid="{2D9A574C-924A-42CC-88F3-F0034990FE7C}"/>
    <cellStyle name="Input 2 3 2 2 3" xfId="5729" xr:uid="{5E064570-0D26-48C7-9251-034A745E2448}"/>
    <cellStyle name="Input 2 3 2 2 4" xfId="9483" xr:uid="{69A024FC-690D-40A3-95F2-E44D609DECB8}"/>
    <cellStyle name="Input 2 3 2 2 5" xfId="12405" xr:uid="{16AC81BC-3E9C-43DE-821E-5359B43B7D24}"/>
    <cellStyle name="Input 2 3 2 3" xfId="1896" xr:uid="{661C988A-2A32-4254-B802-05D61A725F9E}"/>
    <cellStyle name="Input 2 3 2 3 2" xfId="3439" xr:uid="{C84DDA36-E3E9-4332-A3DE-F4FEE197BBF2}"/>
    <cellStyle name="Input 2 3 2 3 2 2" xfId="8133" xr:uid="{540DFC2D-B875-4710-92BB-ABDF313969AD}"/>
    <cellStyle name="Input 2 3 2 3 2 3" xfId="11189" xr:uid="{8D20077D-4AB5-4C48-82C5-C183648B71FE}"/>
    <cellStyle name="Input 2 3 2 3 2 4" xfId="14071" xr:uid="{55214B07-21A5-4A1E-9F46-BD01B6D0AC2C}"/>
    <cellStyle name="Input 2 3 2 3 3" xfId="6176" xr:uid="{5F71CF81-4D83-4068-9DCE-A38C8D9DECC6}"/>
    <cellStyle name="Input 2 3 2 3 4" xfId="9755" xr:uid="{CBE712BB-1F8C-4FE9-8CD1-9FCF6CA141E5}"/>
    <cellStyle name="Input 2 3 2 3 5" xfId="12677" xr:uid="{B39AB1DB-5CDF-4E5B-94DC-8C0D7775CB40}"/>
    <cellStyle name="Input 2 3 2 4" xfId="2274" xr:uid="{68658386-7322-4FE3-ABA5-C92423DF34DD}"/>
    <cellStyle name="Input 2 3 2 4 2" xfId="6112" xr:uid="{2E239BB8-41D0-4EC8-A723-461C2FC60C7E}"/>
    <cellStyle name="Input 2 3 2 4 3" xfId="10133" xr:uid="{8888764F-56FA-4CE2-BB2E-254670F34F6E}"/>
    <cellStyle name="Input 2 3 2 4 4" xfId="13055" xr:uid="{2980D855-03E6-4391-B2FC-F7588AEA4445}"/>
    <cellStyle name="Input 2 3 2 5" xfId="4185" xr:uid="{35A280F2-BAFA-4236-B72E-527AB9365F8C}"/>
    <cellStyle name="Input 2 3 2 6" xfId="8770" xr:uid="{74F1675A-2E0E-4428-BAD8-9102BC6E5E17}"/>
    <cellStyle name="Input 2 3 2 7" xfId="11693" xr:uid="{6D9F9A94-E7C4-4868-A5CA-4C42B6DE8AAD}"/>
    <cellStyle name="Input 2 3 3" xfId="1416" xr:uid="{84CC3887-6E9E-4CBF-B606-F447886B3F57}"/>
    <cellStyle name="Input 2 3 3 2" xfId="2981" xr:uid="{78CBFAE0-53F5-4465-94FB-A02DD82C529F}"/>
    <cellStyle name="Input 2 3 3 2 2" xfId="7675" xr:uid="{81BD9942-985C-4CA5-8917-8C869E8BFC7D}"/>
    <cellStyle name="Input 2 3 3 2 3" xfId="10731" xr:uid="{874BADF0-0B44-47A3-BFF4-BEC9D50D8185}"/>
    <cellStyle name="Input 2 3 3 2 4" xfId="13613" xr:uid="{BC33737E-3817-4E87-BF23-0D91C5C54CC0}"/>
    <cellStyle name="Input 2 3 3 3" xfId="4855" xr:uid="{B01DBB75-539D-430A-8B35-E7E482B5427C}"/>
    <cellStyle name="Input 2 3 3 4" xfId="9275" xr:uid="{795E4C32-0100-4F85-A61C-24B5BBE93602}"/>
    <cellStyle name="Input 2 3 3 5" xfId="12197" xr:uid="{74ACB8AA-2BE6-47CF-AA4C-BCDD657C7C58}"/>
    <cellStyle name="Input 2 3 4" xfId="96" xr:uid="{CCCF52DD-123B-4361-883D-F9945660F407}"/>
    <cellStyle name="Input 2 3 4 2" xfId="2349" xr:uid="{A1130A9B-A6F4-4DFF-9C5C-F0003F8FD309}"/>
    <cellStyle name="Input 2 3 4 2 2" xfId="4931" xr:uid="{83FC6855-F63C-4A36-8D73-55CEF7BCDD16}"/>
    <cellStyle name="Input 2 3 4 2 3" xfId="10207" xr:uid="{49C9A666-9F4A-40E3-83C8-6E9571889026}"/>
    <cellStyle name="Input 2 3 4 2 4" xfId="13125" xr:uid="{7BF3FC64-D5D7-405C-B17F-C08B8850CBA6}"/>
    <cellStyle name="Input 2 3 4 3" xfId="4651" xr:uid="{5DEC0877-E1EA-4272-BE90-667FC86C0B47}"/>
    <cellStyle name="Input 2 3 4 4" xfId="8286" xr:uid="{66EC1A3E-EB19-4C82-8082-5981A91397A4}"/>
    <cellStyle name="Input 2 3 4 5" xfId="11288" xr:uid="{0378AEDB-6383-4B8E-860A-7BD7CA238D90}"/>
    <cellStyle name="Input 2 3 5" xfId="2068" xr:uid="{7E891304-D5A0-4868-8A09-3EFF8FD4E8F7}"/>
    <cellStyle name="Input 2 3 5 2" xfId="4517" xr:uid="{666F228D-1560-4157-AB74-7B42EF214918}"/>
    <cellStyle name="Input 2 3 5 3" xfId="9927" xr:uid="{4965BE0F-7AC1-4AB2-ABBD-C4FF7D5E3542}"/>
    <cellStyle name="Input 2 3 5 4" xfId="12849" xr:uid="{BA3A36D3-AC36-467A-9C57-2C506838A4D2}"/>
    <cellStyle name="Input 2 3 6" xfId="4673" xr:uid="{424F5779-1DD8-47E5-9E84-E3F6BF9BD343}"/>
    <cellStyle name="Input 2 3 7" xfId="3667" xr:uid="{887481D7-0E5C-419B-9E22-EE5ED15E9868}"/>
    <cellStyle name="Input 2 3 8" xfId="4057" xr:uid="{C1BD8CAC-F5AB-4881-B98F-2941E7E35F9C}"/>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2 2 2" xfId="7893" xr:uid="{0F93BCD4-36AD-41E9-A1A1-8C48ED89CACF}"/>
    <cellStyle name="Input 2 4 2 2 2 3" xfId="10949" xr:uid="{E7D169FD-7718-489B-A3EC-1D87B23CA09A}"/>
    <cellStyle name="Input 2 4 2 2 2 4" xfId="13831" xr:uid="{BA0DD7F2-8A88-478C-9CE3-F99C92C3110B}"/>
    <cellStyle name="Input 2 4 2 2 3" xfId="4130" xr:uid="{58B11116-AD4F-4D92-93BD-CD8D31C69E0D}"/>
    <cellStyle name="Input 2 4 2 2 4" xfId="9493" xr:uid="{4978CEB1-D8DC-4B1E-80F9-6604100BFA4E}"/>
    <cellStyle name="Input 2 4 2 2 5" xfId="12415" xr:uid="{09AFEF1A-3338-430F-8C68-1D1843157F29}"/>
    <cellStyle name="Input 2 4 2 3" xfId="1906" xr:uid="{A2EAB52B-2BA0-4156-B983-DC01DFE24A35}"/>
    <cellStyle name="Input 2 4 2 3 2" xfId="3449" xr:uid="{AD56A475-7BC2-488D-B278-8929A2B97BE2}"/>
    <cellStyle name="Input 2 4 2 3 2 2" xfId="8143" xr:uid="{74B47C4C-443A-4F49-BD99-90341417385B}"/>
    <cellStyle name="Input 2 4 2 3 2 3" xfId="11199" xr:uid="{C3215111-42EA-473A-891C-BE9CCD4BD7A1}"/>
    <cellStyle name="Input 2 4 2 3 2 4" xfId="14081" xr:uid="{9FBEC6DC-8766-4C63-B92F-FD94189014C9}"/>
    <cellStyle name="Input 2 4 2 3 3" xfId="5691" xr:uid="{9CBDF887-9207-4B18-89F4-20473E974E87}"/>
    <cellStyle name="Input 2 4 2 3 4" xfId="9765" xr:uid="{7A5E28E9-EF7F-451C-B9FE-0A826DACC211}"/>
    <cellStyle name="Input 2 4 2 3 5" xfId="12687" xr:uid="{BAD11CCE-44BB-4EFD-B06B-3372A285E07F}"/>
    <cellStyle name="Input 2 4 2 4" xfId="2284" xr:uid="{244DBBD0-89FA-48FB-9537-D4B966B0D389}"/>
    <cellStyle name="Input 2 4 2 4 2" xfId="5675" xr:uid="{49CAE0A6-DD44-4F60-8C00-50F2E0B46F25}"/>
    <cellStyle name="Input 2 4 2 4 3" xfId="10143" xr:uid="{597C128F-735C-42F1-B993-4BFC0CA61471}"/>
    <cellStyle name="Input 2 4 2 4 4" xfId="13065" xr:uid="{7B33924A-3A7E-41AD-AA30-38E5AB005AF0}"/>
    <cellStyle name="Input 2 4 2 5" xfId="4935" xr:uid="{43FE62A8-B572-451E-B1B2-B48733C093CB}"/>
    <cellStyle name="Input 2 4 2 6" xfId="8780" xr:uid="{24BDDEF2-6F7A-4C18-97CE-347EE55E9AE5}"/>
    <cellStyle name="Input 2 4 2 7" xfId="11703" xr:uid="{2CFE9E3E-0DBF-4F68-AC75-C203EC952DFA}"/>
    <cellStyle name="Input 2 4 3" xfId="1427" xr:uid="{F7FBA761-9CE8-4C64-AA53-B099C74F6D6F}"/>
    <cellStyle name="Input 2 4 3 2" xfId="2992" xr:uid="{9188A51E-0647-4F47-8EB7-9F1E0323EB6A}"/>
    <cellStyle name="Input 2 4 3 2 2" xfId="7686" xr:uid="{EB398589-6C4E-4D27-A82D-75E94CA5D5DA}"/>
    <cellStyle name="Input 2 4 3 2 3" xfId="10742" xr:uid="{41AF5BA0-D112-4796-B799-4BCE6C3B3322}"/>
    <cellStyle name="Input 2 4 3 2 4" xfId="13624" xr:uid="{B8851579-F0B1-416D-B4BC-9D771DC0DD1F}"/>
    <cellStyle name="Input 2 4 3 3" xfId="6401" xr:uid="{6791B3D5-B0EB-4532-8068-AF015E1FA740}"/>
    <cellStyle name="Input 2 4 3 4" xfId="9286" xr:uid="{EC0C14DA-5C8C-477D-BC3A-BD264C03B506}"/>
    <cellStyle name="Input 2 4 3 5" xfId="12208" xr:uid="{313322BB-D011-4CBC-A734-94D482A3B315}"/>
    <cellStyle name="Input 2 4 4" xfId="1191" xr:uid="{9CE8748B-A431-43E7-899C-42823151C242}"/>
    <cellStyle name="Input 2 4 4 2" xfId="2760" xr:uid="{CA1B69FA-C6F3-4751-A40B-47594BFF1C17}"/>
    <cellStyle name="Input 2 4 4 2 2" xfId="5134" xr:uid="{BE1656FD-B715-4689-92DF-2B00E5F1ECB8}"/>
    <cellStyle name="Input 2 4 4 2 3" xfId="10510" xr:uid="{66AA0294-096A-44B6-B63D-C7DBC8014FAD}"/>
    <cellStyle name="Input 2 4 4 2 4" xfId="13392" xr:uid="{DE0758DB-B63C-411A-9446-0F1B65DAC4FF}"/>
    <cellStyle name="Input 2 4 4 3" xfId="5309" xr:uid="{8C862472-0019-4AF2-B460-2D961C510D09}"/>
    <cellStyle name="Input 2 4 4 4" xfId="9050" xr:uid="{41DA0BBF-B121-4F48-B328-5C4C8A8E4A46}"/>
    <cellStyle name="Input 2 4 4 5" xfId="11972" xr:uid="{C1B1BED9-0CC6-403A-9F75-1288A7BEDC99}"/>
    <cellStyle name="Input 2 4 5" xfId="2078" xr:uid="{2F9947F1-20DE-475A-8EA9-3FEB7F9778A7}"/>
    <cellStyle name="Input 2 4 5 2" xfId="5582" xr:uid="{7A6A701F-F2DC-4908-9F95-F8BCA532EE02}"/>
    <cellStyle name="Input 2 4 5 3" xfId="9937" xr:uid="{A7CC854E-F264-4947-8A9D-3A6672A6CBD3}"/>
    <cellStyle name="Input 2 4 5 4" xfId="12859" xr:uid="{F57BD00B-7750-47C4-948E-8D2F871D0953}"/>
    <cellStyle name="Input 2 4 6" xfId="5540" xr:uid="{69439522-4225-40FA-9067-68514FCB5B6D}"/>
    <cellStyle name="Input 2 4 7" xfId="6651" xr:uid="{E7658A62-7721-4E1B-A7CC-7E74770E8C9F}"/>
    <cellStyle name="Input 2 4 8" xfId="6559" xr:uid="{8037F3E1-1675-454B-9060-2120F7848390}"/>
    <cellStyle name="Input 2 5" xfId="719" xr:uid="{BD0B1103-0B81-434C-BB99-76C16D3A1ED1}"/>
    <cellStyle name="Input 2 5 2" xfId="1439" xr:uid="{2C98CDBA-57CD-49C3-A024-07A930918E8B}"/>
    <cellStyle name="Input 2 5 2 2" xfId="3004" xr:uid="{1BEAA08D-C36D-4EF4-8E24-AA8B454F6CA1}"/>
    <cellStyle name="Input 2 5 2 2 2" xfId="7698" xr:uid="{EC1E7E9C-EDBE-4319-B010-53526D8D618E}"/>
    <cellStyle name="Input 2 5 2 2 3" xfId="10754" xr:uid="{F0618AF8-271E-49A2-926C-3A83A475E733}"/>
    <cellStyle name="Input 2 5 2 2 4" xfId="13636" xr:uid="{349B9A1F-8412-49C2-9396-ABCB2B193874}"/>
    <cellStyle name="Input 2 5 2 3" xfId="3494" xr:uid="{95860805-F2C6-40C6-9052-00FE14957F1C}"/>
    <cellStyle name="Input 2 5 2 4" xfId="9298" xr:uid="{D1D790C7-9B6C-42D8-98CA-F62AC2CA7B6D}"/>
    <cellStyle name="Input 2 5 2 5" xfId="12220" xr:uid="{6CE3F79D-3D36-4DC0-ABBA-BD559E898B58}"/>
    <cellStyle name="Input 2 5 3" xfId="931" xr:uid="{ED860899-6A32-49EA-AA99-CD7FE7625D89}"/>
    <cellStyle name="Input 2 5 3 2" xfId="2512" xr:uid="{212CFB40-510F-4406-8D78-B4E640A3669B}"/>
    <cellStyle name="Input 2 5 3 2 2" xfId="4017" xr:uid="{D8C46759-7846-4388-B848-ABFA4A1C2B65}"/>
    <cellStyle name="Input 2 5 3 2 3" xfId="10262" xr:uid="{8D6FB67A-D4DE-4D94-B7DC-0203F2B609B9}"/>
    <cellStyle name="Input 2 5 3 2 4" xfId="13144" xr:uid="{59715FEC-6983-4CB6-A7C9-D1248CC6C8EE}"/>
    <cellStyle name="Input 2 5 3 3" xfId="5173" xr:uid="{D122A4B3-98A0-44D5-90FD-11F0973C60F6}"/>
    <cellStyle name="Input 2 5 3 4" xfId="8790" xr:uid="{B29D84EF-2E43-45B7-B9A6-79A111FF463C}"/>
    <cellStyle name="Input 2 5 3 5" xfId="11712" xr:uid="{EAEEC35D-B20D-4499-A121-D5C0AC23B0DD}"/>
    <cellStyle name="Input 2 5 4" xfId="2090" xr:uid="{9140E603-A07D-4880-BC9F-DE386DF38A4C}"/>
    <cellStyle name="Input 2 5 4 2" xfId="5637" xr:uid="{D271A449-C1F1-41F1-8AB0-51A6E3DD27CD}"/>
    <cellStyle name="Input 2 5 4 3" xfId="9949" xr:uid="{55C80A49-6A56-4324-B219-4BE2F25737A6}"/>
    <cellStyle name="Input 2 5 4 4" xfId="12871" xr:uid="{BE833770-9E57-44D8-8491-4BB6C24AD25B}"/>
    <cellStyle name="Input 2 5 5" xfId="6050" xr:uid="{61700953-4A86-4642-897F-AA88BC8AA6CD}"/>
    <cellStyle name="Input 2 5 6" xfId="4913" xr:uid="{2BE0AC17-9172-4DA4-94FC-BB6C285B8569}"/>
    <cellStyle name="Input 2 5 7" xfId="4694" xr:uid="{1C966057-F77B-4541-AF0C-55ED7D45D22D}"/>
    <cellStyle name="Input 2 6" xfId="1018" xr:uid="{2186ED14-8725-4B27-A612-DAB372AA33D4}"/>
    <cellStyle name="Input 2 6 2" xfId="2590" xr:uid="{E202AA55-572D-42B7-AC02-8CCFA799BF16}"/>
    <cellStyle name="Input 2 6 2 2" xfId="6428" xr:uid="{A95F79AA-2307-452E-BC0D-DAF4112BE5DA}"/>
    <cellStyle name="Input 2 6 2 3" xfId="10340" xr:uid="{761941C9-A0ED-42AE-B12A-C352179F72DA}"/>
    <cellStyle name="Input 2 6 2 4" xfId="13222" xr:uid="{A1DD2FCA-4561-4ED3-8F57-8F63CEDA2CEA}"/>
    <cellStyle name="Input 2 6 3" xfId="3779" xr:uid="{A3DC3B69-D48A-4160-8459-0352A7987C5D}"/>
    <cellStyle name="Input 2 6 4" xfId="8877" xr:uid="{646A0B52-0F29-4340-9A4C-FF5182049152}"/>
    <cellStyle name="Input 2 6 5" xfId="11799" xr:uid="{58FB5A3A-DCB2-41AB-A98A-EAA5F394B80C}"/>
    <cellStyle name="Input 2 7" xfId="1887" xr:uid="{0A5B061A-E170-4334-A302-CA1ECF8487C0}"/>
    <cellStyle name="Input 2 7 2" xfId="3430" xr:uid="{630EB29D-9FEF-4174-899C-80812B7F826E}"/>
    <cellStyle name="Input 2 7 2 2" xfId="8124" xr:uid="{DD1AED87-0828-4D5E-AA84-5A881D437FD7}"/>
    <cellStyle name="Input 2 7 2 3" xfId="11180" xr:uid="{78CEE406-7272-4AF2-9D5C-D3CBED7B9999}"/>
    <cellStyle name="Input 2 7 2 4" xfId="14062" xr:uid="{A2501891-B9F0-4060-B69E-ACC661C2D5AE}"/>
    <cellStyle name="Input 2 7 3" xfId="3634" xr:uid="{53F00410-D663-4E54-89DE-9EA625CF2EA9}"/>
    <cellStyle name="Input 2 7 4" xfId="9746" xr:uid="{AC7A96DB-E9D5-4F22-BE98-86DD306FF81E}"/>
    <cellStyle name="Input 2 7 5" xfId="12668" xr:uid="{BE205AC8-FF83-460F-8251-5D0BA060B862}"/>
    <cellStyle name="Input 2 8" xfId="1248" xr:uid="{883B3825-A1BE-4947-804A-BBE9BF10A42D}"/>
    <cellStyle name="Input 2 8 2" xfId="3780" xr:uid="{8F0D36D1-AE67-47C4-ACA3-28FB586840B4}"/>
    <cellStyle name="Input 2 8 3" xfId="9107" xr:uid="{BFFF3AFA-EF91-4DE0-ACB5-6F2247C9AC79}"/>
    <cellStyle name="Input 2 8 4" xfId="12029" xr:uid="{114A3B93-9988-4E38-9CC4-0A9361B73294}"/>
    <cellStyle name="Input 2 9" xfId="4285" xr:uid="{B943BEEE-E738-407A-87F1-8485E01BD8A9}"/>
    <cellStyle name="Input 3" xfId="268" xr:uid="{E45E6F55-4FAA-4C93-9BBD-60C3E7F04E00}"/>
    <cellStyle name="Input 3 10" xfId="4965" xr:uid="{0F16FFF0-32BC-44C3-BD55-962FEDD362F8}"/>
    <cellStyle name="Input 3 11" xfId="8512" xr:uid="{75ED4962-8D70-414B-9066-5023A0AD4FEE}"/>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2 2 2" xfId="7811" xr:uid="{264288E6-62C2-4D9A-AE1B-F388C6629F43}"/>
    <cellStyle name="Input 3 2 2 2 2 3" xfId="10867" xr:uid="{58744CEA-1AF6-49E5-97ED-EC045DAE2E7B}"/>
    <cellStyle name="Input 3 2 2 2 2 4" xfId="13749" xr:uid="{218E1F28-9280-4A28-9935-9AA7E852D21E}"/>
    <cellStyle name="Input 3 2 2 2 3" xfId="3558" xr:uid="{F1D3798A-7A5E-43DE-93DF-B7B9D36860E9}"/>
    <cellStyle name="Input 3 2 2 2 4" xfId="9411" xr:uid="{CD894FDC-0FB5-4F01-B070-C0E0E708B0A1}"/>
    <cellStyle name="Input 3 2 2 2 5" xfId="12333" xr:uid="{C0DB3724-6EA8-448D-B349-625A20203143}"/>
    <cellStyle name="Input 3 2 2 3" xfId="69" xr:uid="{08D496C0-7455-4FC8-AD0E-B021A67D19CC}"/>
    <cellStyle name="Input 3 2 2 3 2" xfId="2323" xr:uid="{46CF4466-272E-49E6-B8B6-71A9212B72FE}"/>
    <cellStyle name="Input 3 2 2 3 2 2" xfId="4666" xr:uid="{727D44B9-4DDC-4760-90C5-04A589E41BA8}"/>
    <cellStyle name="Input 3 2 2 3 2 3" xfId="10181" xr:uid="{342983F4-1386-42A6-AAA5-A5F28C6873ED}"/>
    <cellStyle name="Input 3 2 2 3 2 4" xfId="13099" xr:uid="{43DECC9B-4F1E-4E16-857F-9C682FF93DB7}"/>
    <cellStyle name="Input 3 2 2 3 3" xfId="6025" xr:uid="{CA9ACD94-D797-47CA-864D-7567B7213555}"/>
    <cellStyle name="Input 3 2 2 3 4" xfId="6295" xr:uid="{0021BFA6-D2E7-4DF2-B401-6D8A54AAE13E}"/>
    <cellStyle name="Input 3 2 2 3 5" xfId="8298" xr:uid="{9D72FEFD-5B24-4F25-A97E-15E45C7B5544}"/>
    <cellStyle name="Input 3 2 2 4" xfId="2202" xr:uid="{C6136075-0D55-4154-998B-9D9C00883F3A}"/>
    <cellStyle name="Input 3 2 2 4 2" xfId="6533" xr:uid="{E9930052-8D81-4273-B660-AAECCDC8FC62}"/>
    <cellStyle name="Input 3 2 2 4 3" xfId="10061" xr:uid="{6115EA9D-9953-4AE1-95E3-43697A210ED7}"/>
    <cellStyle name="Input 3 2 2 4 4" xfId="12983" xr:uid="{75F4E09D-D7EA-496F-A0D8-FC394604EA26}"/>
    <cellStyle name="Input 3 2 2 5" xfId="4637" xr:uid="{D1D365EE-B181-4D01-8D4A-1C2DF763B817}"/>
    <cellStyle name="Input 3 2 2 6" xfId="5547" xr:uid="{7182DBCD-4411-4B0E-919E-832800BDF00C}"/>
    <cellStyle name="Input 3 2 2 7" xfId="8581" xr:uid="{1E8BEEE7-662B-4BF7-A2A0-BC5EEAD08932}"/>
    <cellStyle name="Input 3 2 3" xfId="1344" xr:uid="{829C1499-7AF9-4FE9-B7C0-2280E2A487B3}"/>
    <cellStyle name="Input 3 2 3 2" xfId="2909" xr:uid="{03A21CFA-2AEE-4B03-8400-3E6A2650A3C3}"/>
    <cellStyle name="Input 3 2 3 2 2" xfId="7603" xr:uid="{B63AC923-79C0-48B0-BFBA-8E93F8E88824}"/>
    <cellStyle name="Input 3 2 3 2 3" xfId="10659" xr:uid="{28749318-5712-4671-96BC-47BB1826AD0A}"/>
    <cellStyle name="Input 3 2 3 2 4" xfId="13541" xr:uid="{E560A8D0-2927-499C-96A1-DBEC7C9F7AF5}"/>
    <cellStyle name="Input 3 2 3 3" xfId="3643" xr:uid="{98437A0C-2EF9-47BA-825C-12498D63BC1A}"/>
    <cellStyle name="Input 3 2 3 4" xfId="9203" xr:uid="{F27687BC-BC8B-488E-904B-7447B896CAE4}"/>
    <cellStyle name="Input 3 2 3 5" xfId="12125" xr:uid="{86C8867A-1CA5-4981-AB92-8EF54A9B612F}"/>
    <cellStyle name="Input 3 2 4" xfId="1845" xr:uid="{A8C9AD26-F834-4296-A8A8-000F45F19D5D}"/>
    <cellStyle name="Input 3 2 4 2" xfId="3393" xr:uid="{CB832F95-2D99-4E2E-9E98-E0A43093EB95}"/>
    <cellStyle name="Input 3 2 4 2 2" xfId="8087" xr:uid="{0812D42E-A4D9-48ED-8EE4-FCE9C24F331A}"/>
    <cellStyle name="Input 3 2 4 2 3" xfId="11143" xr:uid="{ABAA000B-B112-4F89-B9E9-10E7519F8923}"/>
    <cellStyle name="Input 3 2 4 2 4" xfId="14025" xr:uid="{9512E54A-BE42-4186-871C-8676794C9E6F}"/>
    <cellStyle name="Input 3 2 4 3" xfId="4817" xr:uid="{3C281973-099E-4660-AA17-AD0342626D92}"/>
    <cellStyle name="Input 3 2 4 4" xfId="9704" xr:uid="{53B69DD4-F47D-4BC6-8013-350FC411DB24}"/>
    <cellStyle name="Input 3 2 4 5" xfId="12626" xr:uid="{904DFEAD-08D8-4F82-9463-6775A6007428}"/>
    <cellStyle name="Input 3 2 5" xfId="1996" xr:uid="{D7AF2C50-846A-4E6F-99B0-B3451E0AA9A6}"/>
    <cellStyle name="Input 3 2 5 2" xfId="5730" xr:uid="{B38A07D7-FECF-4907-9ECC-9B07D5F02CDD}"/>
    <cellStyle name="Input 3 2 5 3" xfId="9855" xr:uid="{999530DA-FCB6-437C-91C2-C19140AC48FE}"/>
    <cellStyle name="Input 3 2 5 4" xfId="12777" xr:uid="{79285FCC-5A1E-4047-A2B4-F13971858386}"/>
    <cellStyle name="Input 3 2 6" xfId="6510" xr:uid="{95098796-4AF9-4240-8C02-C10B09083FE9}"/>
    <cellStyle name="Input 3 2 7" xfId="5304" xr:uid="{06CD1373-3A04-4960-8588-9E0D600349BE}"/>
    <cellStyle name="Input 3 2 8" xfId="8175" xr:uid="{9F49811E-6C76-4C33-9F36-70E6A4E4BAE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2 2 2" xfId="7810" xr:uid="{7A1AB54C-ADEA-4EAA-847A-D66B6940329D}"/>
    <cellStyle name="Input 3 3 2 2 2 3" xfId="10866" xr:uid="{5AB4DE0C-6DAB-4DAF-8350-B489F2FECC5D}"/>
    <cellStyle name="Input 3 3 2 2 2 4" xfId="13748" xr:uid="{BD60AB32-4300-4E3D-A7D7-AA2EE9A65F3F}"/>
    <cellStyle name="Input 3 3 2 2 3" xfId="3638" xr:uid="{C1EA697D-E7C2-4686-A6EC-4171D61B15F5}"/>
    <cellStyle name="Input 3 3 2 2 4" xfId="9410" xr:uid="{70415FF7-71DE-434A-ACA4-F334CBE9B844}"/>
    <cellStyle name="Input 3 3 2 2 5" xfId="12332" xr:uid="{0A2CCA34-FF01-4335-B578-D694C7936A86}"/>
    <cellStyle name="Input 3 3 2 3" xfId="1743" xr:uid="{B47930AE-B9FE-47AB-B2B6-22E7CE9C8A74}"/>
    <cellStyle name="Input 3 3 2 3 2" xfId="3302" xr:uid="{0E94B8D4-D501-499F-B312-68C6AAB4DB31}"/>
    <cellStyle name="Input 3 3 2 3 2 2" xfId="7996" xr:uid="{61BB6C78-772D-4792-AF59-47DACBF4C2DC}"/>
    <cellStyle name="Input 3 3 2 3 2 3" xfId="11052" xr:uid="{62EE73A4-0532-4CF6-AF74-3B7A2196D518}"/>
    <cellStyle name="Input 3 3 2 3 2 4" xfId="13934" xr:uid="{2465BF9F-15D5-4931-B96B-E198F7E05F15}"/>
    <cellStyle name="Input 3 3 2 3 3" xfId="6172" xr:uid="{91F864A9-76C8-496E-83BE-0E5C4EAAB528}"/>
    <cellStyle name="Input 3 3 2 3 4" xfId="9602" xr:uid="{378EBB9B-C4F2-4101-909B-BF8FC14A89BE}"/>
    <cellStyle name="Input 3 3 2 3 5" xfId="12524" xr:uid="{A72C91AE-ED56-4BFE-BBB5-022A98A7DDE5}"/>
    <cellStyle name="Input 3 3 2 4" xfId="2201" xr:uid="{E6125AAC-4444-4B61-83B9-6AD51762271E}"/>
    <cellStyle name="Input 3 3 2 4 2" xfId="4447" xr:uid="{541F4E05-9BFC-4D8D-8DB9-EFC4C7D5A9B0}"/>
    <cellStyle name="Input 3 3 2 4 3" xfId="10060" xr:uid="{3A2D4A6D-017A-4D68-9F86-BCB9C73134A1}"/>
    <cellStyle name="Input 3 3 2 4 4" xfId="12982" xr:uid="{9B8D5E74-9D02-41EA-99DF-9EC690FE0AA5}"/>
    <cellStyle name="Input 3 3 2 5" xfId="6166" xr:uid="{CE20675C-C0B8-4B30-8E64-B18AC30B4367}"/>
    <cellStyle name="Input 3 3 2 6" xfId="5782" xr:uid="{D6CD0A45-A38E-4251-BD25-935B702B39BA}"/>
    <cellStyle name="Input 3 3 2 7" xfId="8241" xr:uid="{F8D5CFDC-7150-4810-8432-9CFE09FBB59C}"/>
    <cellStyle name="Input 3 3 3" xfId="1343" xr:uid="{3563FBF2-73D8-4B4D-B762-B1A44C70C806}"/>
    <cellStyle name="Input 3 3 3 2" xfId="2908" xr:uid="{77D362A9-74E7-4AB1-AFD0-F401A1E990FB}"/>
    <cellStyle name="Input 3 3 3 2 2" xfId="7602" xr:uid="{F2539C03-DB72-4692-9FF0-BE23C0D41C33}"/>
    <cellStyle name="Input 3 3 3 2 3" xfId="10658" xr:uid="{37C7DA34-CBC1-4043-AAD5-9437055EACE1}"/>
    <cellStyle name="Input 3 3 3 2 4" xfId="13540" xr:uid="{FAD790DA-373F-4A5F-BCDF-144B554CA070}"/>
    <cellStyle name="Input 3 3 3 3" xfId="3920" xr:uid="{69F32BF5-0DE1-4064-AF9B-EE496E5A7B25}"/>
    <cellStyle name="Input 3 3 3 4" xfId="9202" xr:uid="{7B44EAD5-8BFC-4DEB-B870-B36A3D53B084}"/>
    <cellStyle name="Input 3 3 3 5" xfId="12124" xr:uid="{78154788-054B-4C1E-96B7-B323E59C28C8}"/>
    <cellStyle name="Input 3 3 4" xfId="1831" xr:uid="{BE18BDA5-D5AC-479F-9599-50A76132B237}"/>
    <cellStyle name="Input 3 3 4 2" xfId="3381" xr:uid="{518C13E8-9AFB-4B29-BB14-8FBC8245E11D}"/>
    <cellStyle name="Input 3 3 4 2 2" xfId="8075" xr:uid="{5E8AA390-C3BC-4DA3-9787-B5FC4BAA9045}"/>
    <cellStyle name="Input 3 3 4 2 3" xfId="11131" xr:uid="{AA7B4D53-8760-44EA-BA83-EA0095FD23FC}"/>
    <cellStyle name="Input 3 3 4 2 4" xfId="14013" xr:uid="{4E3585CE-D7CA-4003-B35C-F71507E70225}"/>
    <cellStyle name="Input 3 3 4 3" xfId="5209" xr:uid="{D8DD5DFA-EC82-4166-8AF0-9E6A8A9F297C}"/>
    <cellStyle name="Input 3 3 4 4" xfId="9690" xr:uid="{7C3C84F3-42E3-4179-AEBB-4772BEC5ECAB}"/>
    <cellStyle name="Input 3 3 4 5" xfId="12612" xr:uid="{CE8A01CA-B15E-4612-9564-AD0D901879DC}"/>
    <cellStyle name="Input 3 3 5" xfId="1995" xr:uid="{1C54DAD6-311E-4716-8969-492394EB3673}"/>
    <cellStyle name="Input 3 3 5 2" xfId="5361" xr:uid="{051CB935-D238-46AE-B71E-CD58A2A99905}"/>
    <cellStyle name="Input 3 3 5 3" xfId="9854" xr:uid="{10DC76AC-E72E-442E-BFA4-60C28D44E6D6}"/>
    <cellStyle name="Input 3 3 5 4" xfId="12776" xr:uid="{0D05DBC7-68F1-4C9A-9656-D043BEA5B42F}"/>
    <cellStyle name="Input 3 3 6" xfId="5197" xr:uid="{83F39270-93E4-4716-8AFC-F8533D067AB1}"/>
    <cellStyle name="Input 3 3 7" xfId="5347" xr:uid="{383FEDDD-F026-4F73-A40C-A0384600D4E3}"/>
    <cellStyle name="Input 3 3 8" xfId="10167" xr:uid="{DBECD274-2E70-47BF-9FBA-2F1E80A9E660}"/>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2 2 2" xfId="7754" xr:uid="{E90AECA4-5CD2-4E2E-BD79-66196CF0D274}"/>
    <cellStyle name="Input 3 4 2 2 2 3" xfId="10810" xr:uid="{636780CA-E4A3-4193-99D2-764D940BA234}"/>
    <cellStyle name="Input 3 4 2 2 2 4" xfId="13692" xr:uid="{F1337762-CF6B-4625-B837-407BFA6CA6C0}"/>
    <cellStyle name="Input 3 4 2 2 3" xfId="5339" xr:uid="{0F0B6874-0818-42B9-9EF9-2CBEDABE4BDD}"/>
    <cellStyle name="Input 3 4 2 2 4" xfId="9354" xr:uid="{411B079C-5CAE-4FCE-8388-314B526B36DF}"/>
    <cellStyle name="Input 3 4 2 2 5" xfId="12276" xr:uid="{E99A579C-88E6-4E6A-A379-5FC0BF4EDBD8}"/>
    <cellStyle name="Input 3 4 2 3" xfId="1147" xr:uid="{F0BE2761-903E-4158-82C4-0DC424DD363E}"/>
    <cellStyle name="Input 3 4 2 3 2" xfId="2716" xr:uid="{603A3C7B-A86B-48CF-A436-EDB94F188953}"/>
    <cellStyle name="Input 3 4 2 3 2 2" xfId="3713" xr:uid="{0AAF44D6-1B20-41E3-9A48-85776561A7F6}"/>
    <cellStyle name="Input 3 4 2 3 2 3" xfId="10466" xr:uid="{24FDE2D8-87FF-4C25-AE75-3BBB6869F120}"/>
    <cellStyle name="Input 3 4 2 3 2 4" xfId="13348" xr:uid="{A977A1F6-9CEE-450D-9B91-BF9A7EC68DBE}"/>
    <cellStyle name="Input 3 4 2 3 3" xfId="5152" xr:uid="{460DAEA7-802F-4912-A93F-52AEEA98F3CE}"/>
    <cellStyle name="Input 3 4 2 3 4" xfId="9006" xr:uid="{8A1C0F02-114C-4667-8627-0AB3FEF907A3}"/>
    <cellStyle name="Input 3 4 2 3 5" xfId="11928" xr:uid="{1B162E06-A13E-4AF2-B8C6-B7DA47468C46}"/>
    <cellStyle name="Input 3 4 2 4" xfId="2145" xr:uid="{55FCF3D6-C7A6-47DF-B51E-DEB45291945A}"/>
    <cellStyle name="Input 3 4 2 4 2" xfId="3769" xr:uid="{9EADAAF0-44B6-4D72-A419-EC057E085A02}"/>
    <cellStyle name="Input 3 4 2 4 3" xfId="10004" xr:uid="{411FECE5-B326-4522-85E8-61ED7C9AF7C2}"/>
    <cellStyle name="Input 3 4 2 4 4" xfId="12926" xr:uid="{BA712EC2-92C9-48C7-AEB5-FB5B697F4351}"/>
    <cellStyle name="Input 3 4 2 5" xfId="6195" xr:uid="{CD839822-63A3-4CF9-A7AE-1F854CD7B562}"/>
    <cellStyle name="Input 3 4 2 6" xfId="5650" xr:uid="{07DFB10A-1E88-4891-8B8D-D8CE9DCEEB1A}"/>
    <cellStyle name="Input 3 4 2 7" xfId="8526" xr:uid="{81E2E1B4-C45A-4B38-97B0-6B939CF2CB9A}"/>
    <cellStyle name="Input 3 4 3" xfId="1287" xr:uid="{1EA8F864-CF09-4EE5-AAE6-9047F956F9D6}"/>
    <cellStyle name="Input 3 4 3 2" xfId="2852" xr:uid="{8D37F8D1-53B5-480B-98C2-B7B33CB1DA72}"/>
    <cellStyle name="Input 3 4 3 2 2" xfId="7546" xr:uid="{A76B5E48-9867-43C4-A405-D5C2B6C690D3}"/>
    <cellStyle name="Input 3 4 3 2 3" xfId="10602" xr:uid="{CF66ED80-4EB8-4CE6-A1A6-39333404E3E4}"/>
    <cellStyle name="Input 3 4 3 2 4" xfId="13484" xr:uid="{E767DE16-2E6D-4E90-A9BD-190E77A272F2}"/>
    <cellStyle name="Input 3 4 3 3" xfId="6380" xr:uid="{34DBDAD5-F2B9-4D25-A94B-BC24826B9DE0}"/>
    <cellStyle name="Input 3 4 3 4" xfId="9146" xr:uid="{05123B51-37E3-4B39-AFA9-0C48F114907D}"/>
    <cellStyle name="Input 3 4 3 5" xfId="12068" xr:uid="{A39AEAC9-EB89-4501-B358-84CE9BE9E189}"/>
    <cellStyle name="Input 3 4 4" xfId="1675" xr:uid="{29B63816-0EA1-4AE6-A563-E556253F3730}"/>
    <cellStyle name="Input 3 4 4 2" xfId="3238" xr:uid="{4640FCD7-D02C-46F3-A229-05198AE26CF0}"/>
    <cellStyle name="Input 3 4 4 2 2" xfId="7932" xr:uid="{B8DFE006-C789-4BEE-B884-6F23AED15B55}"/>
    <cellStyle name="Input 3 4 4 2 3" xfId="10988" xr:uid="{CE9850C3-495D-4676-9346-AA4243EDF800}"/>
    <cellStyle name="Input 3 4 4 2 4" xfId="13870" xr:uid="{D9ECB5AE-DE23-4394-A45A-DE57A43EF232}"/>
    <cellStyle name="Input 3 4 4 3" xfId="5325" xr:uid="{63D88DC1-A951-4A5C-A584-9A977CA041CB}"/>
    <cellStyle name="Input 3 4 4 4" xfId="9534" xr:uid="{B7B511DB-EA84-498C-8307-704FB5A88CA4}"/>
    <cellStyle name="Input 3 4 4 5" xfId="12456" xr:uid="{2D61F4B5-E6F4-46C7-96E7-92C107C2B181}"/>
    <cellStyle name="Input 3 4 5" xfId="1939" xr:uid="{E7F595E0-1AC5-4B80-99EF-AEB8C52BD506}"/>
    <cellStyle name="Input 3 4 5 2" xfId="6611" xr:uid="{412566D1-4D74-477B-B564-8E3106460CD4}"/>
    <cellStyle name="Input 3 4 5 3" xfId="9798" xr:uid="{8B493F57-1D8D-44BD-BFFD-04A771F68C5A}"/>
    <cellStyle name="Input 3 4 5 4" xfId="12720" xr:uid="{A7C5CA23-5D36-46D3-8154-6614F61E158C}"/>
    <cellStyle name="Input 3 4 6" xfId="5964" xr:uid="{1F583C64-0E1F-4C18-812B-B6FEDFA6858B}"/>
    <cellStyle name="Input 3 4 7" xfId="8496" xr:uid="{A0074600-CAAB-42C5-AB94-9F541099032A}"/>
    <cellStyle name="Input 3 4 8" xfId="11481" xr:uid="{6D18121D-46A3-4C30-BF11-6B5AA8E3D705}"/>
    <cellStyle name="Input 3 5" xfId="725" xr:uid="{C610ACF0-38A5-4857-824A-A74BFE1C81F2}"/>
    <cellStyle name="Input 3 5 2" xfId="1445" xr:uid="{15CCA8A9-7F56-4408-AA53-BD288363D8F9}"/>
    <cellStyle name="Input 3 5 2 2" xfId="3010" xr:uid="{D8D09B48-DEDF-4576-A426-78336755C45C}"/>
    <cellStyle name="Input 3 5 2 2 2" xfId="7704" xr:uid="{32FB771B-8488-4332-AF0E-169F9544C582}"/>
    <cellStyle name="Input 3 5 2 2 3" xfId="10760" xr:uid="{75C1692E-ABE8-4A22-A3D2-E2E7D009CD7C}"/>
    <cellStyle name="Input 3 5 2 2 4" xfId="13642" xr:uid="{5D1FA9AC-394A-4A6C-B979-AC2606810BB2}"/>
    <cellStyle name="Input 3 5 2 3" xfId="4194" xr:uid="{55D378FC-B3F1-4823-B1C2-B9D7BD8A6F3C}"/>
    <cellStyle name="Input 3 5 2 4" xfId="9304" xr:uid="{1DDD2AD9-A4C3-4431-B7E5-19F5CFFA9713}"/>
    <cellStyle name="Input 3 5 2 5" xfId="12226" xr:uid="{198DDBEE-2312-4BF1-A0A3-37CC07BA66D0}"/>
    <cellStyle name="Input 3 5 3" xfId="977" xr:uid="{1CA63B62-A749-4F57-8E13-4453094E6712}"/>
    <cellStyle name="Input 3 5 3 2" xfId="2555" xr:uid="{E77C1B8A-BE22-463B-BC84-D8AF385ED40D}"/>
    <cellStyle name="Input 3 5 3 2 2" xfId="5693" xr:uid="{297140E5-1851-48E8-8ABD-E74E9B36B038}"/>
    <cellStyle name="Input 3 5 3 2 3" xfId="10305" xr:uid="{7D98F94E-48A2-4E8A-A247-3E3B24FDDAFB}"/>
    <cellStyle name="Input 3 5 3 2 4" xfId="13187" xr:uid="{78224DE7-BEDE-4643-8B03-D724480D9590}"/>
    <cellStyle name="Input 3 5 3 3" xfId="5688" xr:uid="{A00B5236-691A-4777-A9EA-69BD5B852378}"/>
    <cellStyle name="Input 3 5 3 4" xfId="8836" xr:uid="{4B6925C5-9495-4C57-B64A-6BDA3465C3C1}"/>
    <cellStyle name="Input 3 5 3 5" xfId="11758" xr:uid="{F496AC5E-7A5C-45AC-ABCD-FC5DCD7078E9}"/>
    <cellStyle name="Input 3 5 4" xfId="2096" xr:uid="{5D79227A-3858-4F90-B06B-4BF076B34E2C}"/>
    <cellStyle name="Input 3 5 4 2" xfId="4110" xr:uid="{54AA75A0-5CEB-4E35-8729-2AC97A6282DE}"/>
    <cellStyle name="Input 3 5 4 3" xfId="9955" xr:uid="{B4F4E8A2-DE22-47D9-BAE9-5BB6AC69053A}"/>
    <cellStyle name="Input 3 5 4 4" xfId="12877" xr:uid="{59294182-DCFA-4695-8C64-7BF6C4EB5667}"/>
    <cellStyle name="Input 3 5 5" xfId="3933" xr:uid="{0380E749-E25D-4889-A2FE-162F0E6EEEC3}"/>
    <cellStyle name="Input 3 5 6" xfId="3695" xr:uid="{4C1ADCA0-F330-4DC3-A6EC-8FBA626DA80A}"/>
    <cellStyle name="Input 3 5 7" xfId="6441" xr:uid="{FC20FEB1-FB5A-4243-8B96-1DA58463785F}"/>
    <cellStyle name="Input 3 6" xfId="1074" xr:uid="{4F9E391A-61DD-4B9E-860B-F7137362D00B}"/>
    <cellStyle name="Input 3 6 2" xfId="2643" xr:uid="{711A1A49-72E5-436D-BF2A-C51F25170728}"/>
    <cellStyle name="Input 3 6 2 2" xfId="3719" xr:uid="{4E475D20-EF21-4F57-828C-566693FDE9DF}"/>
    <cellStyle name="Input 3 6 2 3" xfId="10393" xr:uid="{2AE0DBFE-D9A7-4663-989C-C5B836A50D31}"/>
    <cellStyle name="Input 3 6 2 4" xfId="13275" xr:uid="{92E5DC94-DEC2-4A2C-96CD-642712AAEC04}"/>
    <cellStyle name="Input 3 6 3" xfId="6730" xr:uid="{B3906105-7EFC-4694-AE01-10FF562D6979}"/>
    <cellStyle name="Input 3 6 4" xfId="8933" xr:uid="{DC0D6033-C9CD-4246-8116-9958C64C2F93}"/>
    <cellStyle name="Input 3 6 5" xfId="11855" xr:uid="{79B58709-09F8-4CE5-B562-BD0DE924516D}"/>
    <cellStyle name="Input 3 7" xfId="1426" xr:uid="{EFDAC16F-D5E6-416E-8A15-3EA627B50D15}"/>
    <cellStyle name="Input 3 7 2" xfId="2991" xr:uid="{7ED04227-7480-4A9C-B0B2-179ADFD2A792}"/>
    <cellStyle name="Input 3 7 2 2" xfId="7685" xr:uid="{70789C88-1AC3-4AF9-A99A-EC92C649D044}"/>
    <cellStyle name="Input 3 7 2 3" xfId="10741" xr:uid="{BEBD8095-A4AA-4C60-BB4C-9C7EA4A870FC}"/>
    <cellStyle name="Input 3 7 2 4" xfId="13623" xr:uid="{2E20092B-B9CB-4754-BA29-769C2D5FC646}"/>
    <cellStyle name="Input 3 7 3" xfId="4671" xr:uid="{58109FAA-9D68-4BDA-A670-2F6CCB67C47C}"/>
    <cellStyle name="Input 3 7 4" xfId="9285" xr:uid="{E5436A0B-2B0F-4B56-A107-5FAD59D3D8A5}"/>
    <cellStyle name="Input 3 7 5" xfId="12207" xr:uid="{C6989517-BE37-44A0-8E05-4ACCB5B83460}"/>
    <cellStyle name="Input 3 8" xfId="1667" xr:uid="{E3D5929F-87C5-4D74-B930-966D1561EB68}"/>
    <cellStyle name="Input 3 8 2" xfId="4169" xr:uid="{86D26DC5-1F7E-4743-90DB-201BAF3E1184}"/>
    <cellStyle name="Input 3 8 3" xfId="9526" xr:uid="{A6D2DFB2-1E20-4F3E-B214-484FBD1FD5D4}"/>
    <cellStyle name="Input 3 8 4" xfId="12448" xr:uid="{58B0ECFC-1D0C-47A6-AB13-78F55AC85FFF}"/>
    <cellStyle name="Input 3 9" xfId="6007" xr:uid="{B16CB5BF-9071-4416-937B-9D7886E6E001}"/>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2 2 2" xfId="7817" xr:uid="{AF982E04-186B-4831-9011-5A9996C273AD}"/>
    <cellStyle name="InputCells12 2 2 2 2 2 2 3" xfId="10873" xr:uid="{06299A6C-F84B-4C85-AF20-C3B3E8379CB5}"/>
    <cellStyle name="InputCells12 2 2 2 2 2 2 4" xfId="13755" xr:uid="{E0A2C59A-5858-4DE0-99A5-8CD1899809D5}"/>
    <cellStyle name="InputCells12 2 2 2 2 2 3" xfId="6635" xr:uid="{2FB4FDC7-6628-4476-83D8-F2EEDFD987DB}"/>
    <cellStyle name="InputCells12 2 2 2 2 2 4" xfId="9417" xr:uid="{B6B12546-43BC-41F6-B7FC-5F44BCCE3305}"/>
    <cellStyle name="InputCells12 2 2 2 2 2 5" xfId="12339" xr:uid="{189A6A58-1B06-4D1F-A444-DE5CC52513EB}"/>
    <cellStyle name="InputCells12 2 2 2 2 3" xfId="1804" xr:uid="{D0404BC5-786E-4CED-A6CA-159931981638}"/>
    <cellStyle name="InputCells12 2 2 2 2 3 2" xfId="3357" xr:uid="{E42755BF-E040-4B04-BE1A-08FF5E551A8C}"/>
    <cellStyle name="InputCells12 2 2 2 2 3 2 2" xfId="8051" xr:uid="{3417FD2A-0CF9-46CE-96F9-1A6DB607A5A9}"/>
    <cellStyle name="InputCells12 2 2 2 2 3 2 3" xfId="11107" xr:uid="{B7FE3E46-5B1A-4329-8E99-277CD7AFAC48}"/>
    <cellStyle name="InputCells12 2 2 2 2 3 2 4" xfId="13989" xr:uid="{84A0379A-6E65-4424-B218-81B1200E4A41}"/>
    <cellStyle name="InputCells12 2 2 2 2 3 3" xfId="5326" xr:uid="{F2405D93-C5DE-44B5-ADFD-8E676F2DB8FB}"/>
    <cellStyle name="InputCells12 2 2 2 2 3 4" xfId="9663" xr:uid="{66602008-0814-4109-BC0D-A122240F1011}"/>
    <cellStyle name="InputCells12 2 2 2 2 3 5" xfId="12585" xr:uid="{420183DF-8047-437A-AD39-0374FCEE582E}"/>
    <cellStyle name="InputCells12 2 2 2 2 4" xfId="2208" xr:uid="{0851113D-2BA6-44A9-982C-3EEBBBCE5C9E}"/>
    <cellStyle name="InputCells12 2 2 2 2 4 2" xfId="6117" xr:uid="{13B57DB2-8044-4F08-A015-AC1ECD7F6437}"/>
    <cellStyle name="InputCells12 2 2 2 2 4 3" xfId="10067" xr:uid="{576F7908-FB94-485B-A268-9C60E8B9FFC2}"/>
    <cellStyle name="InputCells12 2 2 2 2 4 4" xfId="12989" xr:uid="{BD766B30-6F5C-4C3F-8A3F-C35169D6A76C}"/>
    <cellStyle name="InputCells12 2 2 2 2 5" xfId="6581" xr:uid="{7B32477C-B36E-4F9B-A3E7-1678AF5E0342}"/>
    <cellStyle name="InputCells12 2 2 2 2 6" xfId="4692" xr:uid="{B9DC1D76-3DEE-48B6-95C3-B2C1E460F66B}"/>
    <cellStyle name="InputCells12 2 2 2 2 7" xfId="8495" xr:uid="{59CFDA0C-F088-487E-A756-DE753AA8B067}"/>
    <cellStyle name="InputCells12 2 2 2 3" xfId="1350" xr:uid="{BE64D6BD-BCF0-40E9-B0C0-B5C2E59C98D4}"/>
    <cellStyle name="InputCells12 2 2 2 3 2" xfId="2915" xr:uid="{782EAC55-C086-4A5A-8A57-66A3A82770EB}"/>
    <cellStyle name="InputCells12 2 2 2 3 2 2" xfId="7609" xr:uid="{DB5E3885-C880-4DA4-8DA3-FE3BDBA62314}"/>
    <cellStyle name="InputCells12 2 2 2 3 2 3" xfId="10665" xr:uid="{3C17F8D8-2229-468B-BB51-9E58C31BFE58}"/>
    <cellStyle name="InputCells12 2 2 2 3 2 4" xfId="13547" xr:uid="{B05A17CA-5EA0-4EC8-BCE2-04666B10BE36}"/>
    <cellStyle name="InputCells12 2 2 2 3 3" xfId="4558" xr:uid="{8999140B-469D-4040-8075-7CBD7FAB4A80}"/>
    <cellStyle name="InputCells12 2 2 2 3 4" xfId="9209" xr:uid="{8F266C85-67EF-4021-A70C-06B7937B5399}"/>
    <cellStyle name="InputCells12 2 2 2 3 5" xfId="12131" xr:uid="{1E1B0723-5DAD-47D1-B91F-EB2DEE56CAD7}"/>
    <cellStyle name="InputCells12 2 2 2 4" xfId="1187" xr:uid="{AA69B967-7096-45D0-8C63-2E18347178BC}"/>
    <cellStyle name="InputCells12 2 2 2 4 2" xfId="2756" xr:uid="{ED5918E5-3B68-4321-9C9D-A733A6C7F625}"/>
    <cellStyle name="InputCells12 2 2 2 4 2 2" xfId="6363" xr:uid="{52E464C3-DFDB-45B8-8B56-2B30FCF82457}"/>
    <cellStyle name="InputCells12 2 2 2 4 2 3" xfId="10506" xr:uid="{14B79F4F-7B11-4E30-A3B3-64E82545664E}"/>
    <cellStyle name="InputCells12 2 2 2 4 2 4" xfId="13388" xr:uid="{B6759EAC-18FD-4556-98FA-78D0A833C80B}"/>
    <cellStyle name="InputCells12 2 2 2 4 3" xfId="4336" xr:uid="{D2AE7A48-BF71-4848-A2E1-F26E70A33FF4}"/>
    <cellStyle name="InputCells12 2 2 2 4 4" xfId="9046" xr:uid="{1060D99D-3A6D-4D5B-B2C1-46A2BB4CC99C}"/>
    <cellStyle name="InputCells12 2 2 2 4 5" xfId="11968" xr:uid="{ED83E3D5-7853-406C-A0B4-AF46C654226A}"/>
    <cellStyle name="InputCells12 2 2 2 5" xfId="2002" xr:uid="{ED71999B-1FC2-4005-8050-3AB83B502532}"/>
    <cellStyle name="InputCells12 2 2 2 5 2" xfId="4594" xr:uid="{66EE7781-BF40-4DE8-A331-7A55D7D9AA62}"/>
    <cellStyle name="InputCells12 2 2 2 5 3" xfId="9861" xr:uid="{E0608FB6-FD1A-47B9-8173-2A9F4591FC28}"/>
    <cellStyle name="InputCells12 2 2 2 5 4" xfId="12783" xr:uid="{392AFFE2-EF76-452B-9A27-28E18E1AECFF}"/>
    <cellStyle name="InputCells12 2 2 2 6" xfId="4541" xr:uid="{AA033300-0FAB-4334-88BF-A4F1D314FD03}"/>
    <cellStyle name="InputCells12 2 2 2 7" xfId="8251" xr:uid="{C0893AA1-61B1-4B7F-87F8-22AE53E042B0}"/>
    <cellStyle name="InputCells12 2 2 2 8" xfId="11274" xr:uid="{D224ADA0-A53F-4358-BA4B-63E5B97EB7C3}"/>
    <cellStyle name="InputCells12 2 2 3" xfId="755" xr:uid="{5AD6C090-6FC4-46E8-85A2-5B952592B652}"/>
    <cellStyle name="InputCells12 2 2 3 2" xfId="1468" xr:uid="{761BE10E-1732-49C3-99E9-35515C50F3A9}"/>
    <cellStyle name="InputCells12 2 2 3 2 2" xfId="3033" xr:uid="{3914793B-B6CE-4798-AEC6-9B4F34B67D64}"/>
    <cellStyle name="InputCells12 2 2 3 2 2 2" xfId="7727" xr:uid="{A6AD7C4B-1B34-4350-A432-543B48B49BA5}"/>
    <cellStyle name="InputCells12 2 2 3 2 2 3" xfId="10783" xr:uid="{4D52170C-65EB-49E0-8C55-8DA1505B35D1}"/>
    <cellStyle name="InputCells12 2 2 3 2 2 4" xfId="13665" xr:uid="{9797FDFC-D78F-4F5F-9456-ECEF42AC1FAB}"/>
    <cellStyle name="InputCells12 2 2 3 2 3" xfId="4254" xr:uid="{1889A919-93EF-4304-BA2D-AD2836F4C811}"/>
    <cellStyle name="InputCells12 2 2 3 2 4" xfId="9327" xr:uid="{7906CD05-6172-4502-854C-3FC39DC0A969}"/>
    <cellStyle name="InputCells12 2 2 3 2 5" xfId="12249" xr:uid="{AA802F21-ECA3-4038-8554-DA41760E8133}"/>
    <cellStyle name="InputCells12 2 2 3 3" xfId="1884" xr:uid="{A02E4F7E-AF71-45D5-AA7B-42EA0C8278FF}"/>
    <cellStyle name="InputCells12 2 2 3 3 2" xfId="3427" xr:uid="{F18D0C2D-0CB0-4F2F-BD38-842ACDD13047}"/>
    <cellStyle name="InputCells12 2 2 3 3 2 2" xfId="8121" xr:uid="{CF0D268F-CD78-4510-9BA4-63E546C67895}"/>
    <cellStyle name="InputCells12 2 2 3 3 2 3" xfId="11177" xr:uid="{DC421005-4ACC-43C9-A233-5709D9FDCE71}"/>
    <cellStyle name="InputCells12 2 2 3 3 2 4" xfId="14059" xr:uid="{7B79B598-6229-4B7B-AAB7-8D5E07D94307}"/>
    <cellStyle name="InputCells12 2 2 3 3 3" xfId="4354" xr:uid="{6AA3C4C1-EFCF-4CB4-B007-143D10E3610E}"/>
    <cellStyle name="InputCells12 2 2 3 3 4" xfId="9743" xr:uid="{F7F7271A-4753-43BC-B193-3B9CB8F15464}"/>
    <cellStyle name="InputCells12 2 2 3 3 5" xfId="12665" xr:uid="{3A4C29DE-A853-4F73-ABDA-3DD5BF5169CD}"/>
    <cellStyle name="InputCells12 2 2 3 4" xfId="2118" xr:uid="{CD7CA579-8638-45D8-83DA-5DB347A5CD05}"/>
    <cellStyle name="InputCells12 2 2 3 4 2" xfId="4998" xr:uid="{1BAC67C5-4C94-42C5-A3D6-7AAA5E30E6D3}"/>
    <cellStyle name="InputCells12 2 2 3 4 3" xfId="9977" xr:uid="{792EF46E-0402-4739-8E43-637FB3E7D1DA}"/>
    <cellStyle name="InputCells12 2 2 3 4 4" xfId="12899" xr:uid="{6CB8328D-6090-42E4-ACF4-A95CC9DBF7A6}"/>
    <cellStyle name="InputCells12 2 2 3 5" xfId="3660" xr:uid="{3F70A392-358A-4E30-A00A-B8D1D3D01AB5}"/>
    <cellStyle name="InputCells12 2 2 3 6" xfId="4329" xr:uid="{382C1EF6-31EA-41A4-B660-52D93DEECB8C}"/>
    <cellStyle name="InputCells12 2 2 3 7" xfId="3578" xr:uid="{4913F81C-7F6A-4403-811B-824862A7ABB7}"/>
    <cellStyle name="InputCells12 2 3" xfId="315" xr:uid="{DA005756-C28F-4717-91DF-1B53EE783CE8}"/>
    <cellStyle name="InputCells12 2 3 10" xfId="10249" xr:uid="{14976033-1359-4FF3-9EFB-D729375EA3F0}"/>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2 2 2" xfId="7840" xr:uid="{E5A72919-2D0E-40B4-BD27-48CFC906AB57}"/>
    <cellStyle name="InputCells12 2 3 2 2 2 2 3" xfId="10896" xr:uid="{3E83F309-8511-46B4-AE25-59DBB716FAE0}"/>
    <cellStyle name="InputCells12 2 3 2 2 2 2 4" xfId="13778" xr:uid="{6EDA01D5-87B2-4FCB-9635-6CAAF3488148}"/>
    <cellStyle name="InputCells12 2 3 2 2 2 3" xfId="5989" xr:uid="{CB46F92A-E585-40FA-AF52-8456226BB59B}"/>
    <cellStyle name="InputCells12 2 3 2 2 2 4" xfId="9440" xr:uid="{7EF19380-4FBE-4EF1-A422-9103B1670446}"/>
    <cellStyle name="InputCells12 2 3 2 2 2 5" xfId="12362" xr:uid="{6E85DBB9-BDAC-41C2-9809-D87F3B0D0EFA}"/>
    <cellStyle name="InputCells12 2 3 2 2 3" xfId="1142" xr:uid="{12761400-4521-4F3D-8D22-3E35C811B04A}"/>
    <cellStyle name="InputCells12 2 3 2 2 3 2" xfId="2711" xr:uid="{5FFDC9D0-22B7-44E6-816D-722B2969C47B}"/>
    <cellStyle name="InputCells12 2 3 2 2 3 2 2" xfId="3489" xr:uid="{B16284F8-BBDE-4CA4-9AD7-FE586B71107A}"/>
    <cellStyle name="InputCells12 2 3 2 2 3 2 3" xfId="10461" xr:uid="{805C342B-8C59-4625-83DE-07037E80AB81}"/>
    <cellStyle name="InputCells12 2 3 2 2 3 2 4" xfId="13343" xr:uid="{956151F6-EB31-41BE-9E30-106F09C0C6BA}"/>
    <cellStyle name="InputCells12 2 3 2 2 3 3" xfId="4984" xr:uid="{B659AC27-A1FA-4968-B566-20D2F8917045}"/>
    <cellStyle name="InputCells12 2 3 2 2 3 4" xfId="9001" xr:uid="{3F14B329-C899-4F76-BB93-7188DF91B952}"/>
    <cellStyle name="InputCells12 2 3 2 2 3 5" xfId="11923" xr:uid="{8B7FCAC5-8078-45A3-97C6-E481266D1D1B}"/>
    <cellStyle name="InputCells12 2 3 2 2 4" xfId="2231" xr:uid="{B035DBF7-C5F6-4E25-A57C-9A511D97C930}"/>
    <cellStyle name="InputCells12 2 3 2 2 4 2" xfId="4427" xr:uid="{E210AAE6-2D98-445A-B191-F2B6DED91A14}"/>
    <cellStyle name="InputCells12 2 3 2 2 4 3" xfId="10090" xr:uid="{B722A586-321D-4D90-A9FA-5995A5AED955}"/>
    <cellStyle name="InputCells12 2 3 2 2 4 4" xfId="13012" xr:uid="{627DAD4C-9DFE-4A86-893D-E8F5AD6A2479}"/>
    <cellStyle name="InputCells12 2 3 2 2 5" xfId="4593" xr:uid="{B93A7D2E-E899-46B0-9077-8CBC02D42FD5}"/>
    <cellStyle name="InputCells12 2 3 2 2 6" xfId="6043" xr:uid="{02739832-F8D9-4067-A66D-37414F956AE8}"/>
    <cellStyle name="InputCells12 2 3 2 2 7" xfId="8586" xr:uid="{ED4B6AD7-531C-41C2-8562-01113DA93CB7}"/>
    <cellStyle name="InputCells12 2 3 2 3" xfId="1373" xr:uid="{5D5DB4CD-C07B-48AA-8552-F22B80891538}"/>
    <cellStyle name="InputCells12 2 3 2 3 2" xfId="2938" xr:uid="{45CCBCA9-3322-4041-8E2B-1874235DF6AF}"/>
    <cellStyle name="InputCells12 2 3 2 3 2 2" xfId="7632" xr:uid="{B4F580C8-B6B9-4225-BBD0-480B16A30C0B}"/>
    <cellStyle name="InputCells12 2 3 2 3 2 3" xfId="10688" xr:uid="{5F5908AA-9B1F-4B16-909F-36D324110E45}"/>
    <cellStyle name="InputCells12 2 3 2 3 2 4" xfId="13570" xr:uid="{D5B5EAF1-0EED-4550-B788-503473586A02}"/>
    <cellStyle name="InputCells12 2 3 2 3 3" xfId="5039" xr:uid="{DAA3E736-DC78-4713-81EA-CB59797CD8E3}"/>
    <cellStyle name="InputCells12 2 3 2 3 4" xfId="9232" xr:uid="{6CD9CEBC-BEDD-4DE3-807B-4FEF0E416DC5}"/>
    <cellStyle name="InputCells12 2 3 2 3 5" xfId="12154" xr:uid="{5C5E5556-3F1F-4B66-A567-F111F2848CCB}"/>
    <cellStyle name="InputCells12 2 3 2 4" xfId="1732" xr:uid="{0C791DE9-DFC6-4D2C-A931-396398187AEA}"/>
    <cellStyle name="InputCells12 2 3 2 4 2" xfId="3292" xr:uid="{3C3F8C83-27CA-43AD-8B1B-C45709307830}"/>
    <cellStyle name="InputCells12 2 3 2 4 2 2" xfId="7986" xr:uid="{3BE85AB2-8E5C-4DD5-A629-E0267EF36454}"/>
    <cellStyle name="InputCells12 2 3 2 4 2 3" xfId="11042" xr:uid="{6A411C02-8810-4F7E-8A48-8A365D43D515}"/>
    <cellStyle name="InputCells12 2 3 2 4 2 4" xfId="13924" xr:uid="{944A9427-2249-4B80-A4A5-86E3FBBCA850}"/>
    <cellStyle name="InputCells12 2 3 2 4 3" xfId="5640" xr:uid="{87684779-137F-45D9-904E-C1548708230E}"/>
    <cellStyle name="InputCells12 2 3 2 4 4" xfId="9591" xr:uid="{335757CE-6403-4E66-98AB-118F0B5CA42B}"/>
    <cellStyle name="InputCells12 2 3 2 4 5" xfId="12513" xr:uid="{AA74DD15-0FA2-4FAF-9C27-87A32E0D3478}"/>
    <cellStyle name="InputCells12 2 3 2 5" xfId="2025" xr:uid="{141FC211-E093-494B-84B4-4A550575343E}"/>
    <cellStyle name="InputCells12 2 3 2 5 2" xfId="6498" xr:uid="{2C41FCA2-B9C2-4EFE-A086-C80DF25B8D23}"/>
    <cellStyle name="InputCells12 2 3 2 5 3" xfId="9884" xr:uid="{4E560D33-E691-493C-BDA9-3478CB762A87}"/>
    <cellStyle name="InputCells12 2 3 2 5 4" xfId="12806" xr:uid="{81A1BA95-3FBD-442A-A0D7-39A76D103045}"/>
    <cellStyle name="InputCells12 2 3 2 6" xfId="6140" xr:uid="{B91DAAC0-3C64-429F-AE7A-3E570DF5F876}"/>
    <cellStyle name="InputCells12 2 3 2 7" xfId="6023" xr:uid="{AE5291DD-BB9C-4BEE-ABB1-B352EB09AF7B}"/>
    <cellStyle name="InputCells12 2 3 2 8" xfId="8750" xr:uid="{A5FA71BE-6BDE-487F-A867-8E2413A05826}"/>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2 2 2" xfId="7763" xr:uid="{6F80A83D-3F7F-4659-BC2C-BB8F5B00B620}"/>
    <cellStyle name="InputCells12 2 3 3 2 2 2 3" xfId="10819" xr:uid="{B803B163-5CDB-4FE8-9A30-D76FC4628D78}"/>
    <cellStyle name="InputCells12 2 3 3 2 2 2 4" xfId="13701" xr:uid="{BCCCC433-3D22-48E4-9A5C-6C2A5B62EB6E}"/>
    <cellStyle name="InputCells12 2 3 3 2 2 3" xfId="4776" xr:uid="{19BC4922-C409-4CBF-BD5C-321821C8462A}"/>
    <cellStyle name="InputCells12 2 3 3 2 2 4" xfId="9363" xr:uid="{FDE89AF1-27F6-4869-8FE2-33970966AD0C}"/>
    <cellStyle name="InputCells12 2 3 3 2 2 5" xfId="12285" xr:uid="{8F096431-63F9-48C8-B4DD-4C520D162898}"/>
    <cellStyle name="InputCells12 2 3 3 2 3" xfId="1655" xr:uid="{C18065C9-467B-4F7F-99B5-A67A91C9D3FB}"/>
    <cellStyle name="InputCells12 2 3 3 2 3 2" xfId="3220" xr:uid="{B36558C9-7EC9-4244-85E1-AB7A3A78C0D9}"/>
    <cellStyle name="InputCells12 2 3 3 2 3 2 2" xfId="7914" xr:uid="{0BBD106A-64DD-4B24-942C-1E34D50DC157}"/>
    <cellStyle name="InputCells12 2 3 3 2 3 2 3" xfId="10970" xr:uid="{278B7175-01FF-4171-A3C8-51D957B4C0E2}"/>
    <cellStyle name="InputCells12 2 3 3 2 3 2 4" xfId="13852" xr:uid="{5A0BF8A8-C84F-4804-9269-D51A4BBB575B}"/>
    <cellStyle name="InputCells12 2 3 3 2 3 3" xfId="4175" xr:uid="{6CB5D1E8-4EB8-4543-8709-8E1BC0717440}"/>
    <cellStyle name="InputCells12 2 3 3 2 3 4" xfId="9514" xr:uid="{B8EACAE6-408C-474F-9EB5-85F3671159B5}"/>
    <cellStyle name="InputCells12 2 3 3 2 3 5" xfId="12436" xr:uid="{66EC21F0-52B9-4422-83C5-739E466DE2A0}"/>
    <cellStyle name="InputCells12 2 3 3 2 4" xfId="2154" xr:uid="{DD719F70-98F0-4F21-A9EE-7BF5C04627CD}"/>
    <cellStyle name="InputCells12 2 3 3 2 4 2" xfId="5202" xr:uid="{A22752B3-9FF6-477C-9FD6-A36F7B278AC2}"/>
    <cellStyle name="InputCells12 2 3 3 2 4 3" xfId="10013" xr:uid="{8521CFB6-DE2F-45E5-BCAF-0529EAFF5B79}"/>
    <cellStyle name="InputCells12 2 3 3 2 4 4" xfId="12935" xr:uid="{7A1C86B8-BC97-4304-8332-0AF61DA7E272}"/>
    <cellStyle name="InputCells12 2 3 3 2 5" xfId="6269" xr:uid="{AACFC79A-C78A-4FDF-BAB8-232035E8BBC7}"/>
    <cellStyle name="InputCells12 2 3 3 2 6" xfId="6576" xr:uid="{800D4C11-EB83-4B9C-B230-21E8BB9178C1}"/>
    <cellStyle name="InputCells12 2 3 3 2 7" xfId="8582" xr:uid="{0DE9C9E4-1EEC-4220-BBDA-F02C4DF6B7CC}"/>
    <cellStyle name="InputCells12 2 3 3 3" xfId="1296" xr:uid="{EAAE4837-2183-4E3F-8E6C-F4E26FE83C1B}"/>
    <cellStyle name="InputCells12 2 3 3 3 2" xfId="2861" xr:uid="{33E3E058-C358-4CDE-B902-F75967DF7331}"/>
    <cellStyle name="InputCells12 2 3 3 3 2 2" xfId="7555" xr:uid="{52ADD0CF-57E6-4EFE-AE42-FCE1A28C0301}"/>
    <cellStyle name="InputCells12 2 3 3 3 2 3" xfId="10611" xr:uid="{AD8E11A5-A25E-48B6-9529-40DB5A44FE20}"/>
    <cellStyle name="InputCells12 2 3 3 3 2 4" xfId="13493" xr:uid="{4E913831-9626-40AE-9A6B-013D70506094}"/>
    <cellStyle name="InputCells12 2 3 3 3 3" xfId="3921" xr:uid="{E39BC6BF-1678-4597-B194-648020FD5D55}"/>
    <cellStyle name="InputCells12 2 3 3 3 4" xfId="9155" xr:uid="{63E77761-EA66-475F-A0AD-0B4DD3852152}"/>
    <cellStyle name="InputCells12 2 3 3 3 5" xfId="12077" xr:uid="{A71569F3-CE95-4775-BB53-C134C44DF9DC}"/>
    <cellStyle name="InputCells12 2 3 3 4" xfId="1046" xr:uid="{1227DE55-9A0E-4479-8CF7-B985261AE921}"/>
    <cellStyle name="InputCells12 2 3 3 4 2" xfId="2617" xr:uid="{82BAAE21-2DEF-4018-99AD-304AE0126E9A}"/>
    <cellStyle name="InputCells12 2 3 3 4 2 2" xfId="3620" xr:uid="{67092149-9283-49BB-9A27-D96705FB09C5}"/>
    <cellStyle name="InputCells12 2 3 3 4 2 3" xfId="10367" xr:uid="{2427506F-DEA6-4908-A7D7-00B033398163}"/>
    <cellStyle name="InputCells12 2 3 3 4 2 4" xfId="13249" xr:uid="{18211C2E-144D-48D0-999A-CA1C789F2C14}"/>
    <cellStyle name="InputCells12 2 3 3 4 3" xfId="6554" xr:uid="{CD0771BD-8F32-486B-8AC9-7399D0E96775}"/>
    <cellStyle name="InputCells12 2 3 3 4 4" xfId="8905" xr:uid="{BC3295C5-53F8-4C88-8A46-FF2BB805C66D}"/>
    <cellStyle name="InputCells12 2 3 3 4 5" xfId="11827" xr:uid="{C5A2522D-39C7-4CE6-B4F7-65B4ED8C5E24}"/>
    <cellStyle name="InputCells12 2 3 3 5" xfId="1948" xr:uid="{E62600E9-3757-4C47-AC3F-05C78B26B10D}"/>
    <cellStyle name="InputCells12 2 3 3 5 2" xfId="4841" xr:uid="{CCB114AA-ECF8-4C01-8014-47CA296F2DEF}"/>
    <cellStyle name="InputCells12 2 3 3 5 3" xfId="9807" xr:uid="{1854E04D-F0F6-4305-9C33-A07AE86E27EF}"/>
    <cellStyle name="InputCells12 2 3 3 5 4" xfId="12729" xr:uid="{53ACA28C-1AF2-4C5C-B4F3-E078931D70FE}"/>
    <cellStyle name="InputCells12 2 3 3 6" xfId="4326" xr:uid="{60942225-AFB6-4811-8F17-AFC23C1F24F0}"/>
    <cellStyle name="InputCells12 2 3 3 7" xfId="8256" xr:uid="{6324C1F9-769D-4DC8-917D-4180BA4A8AE4}"/>
    <cellStyle name="InputCells12 2 3 3 8" xfId="11278" xr:uid="{91DB08F4-7CAD-400F-91D0-865F6E890CF6}"/>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2 2 2" xfId="7879" xr:uid="{2DA99FF6-1DF5-4F39-82DB-B40E6C732E85}"/>
    <cellStyle name="InputCells12 2 3 4 2 2 2 3" xfId="10935" xr:uid="{B327A8EB-DA66-48C2-80DA-0EBCF8220E2D}"/>
    <cellStyle name="InputCells12 2 3 4 2 2 2 4" xfId="13817" xr:uid="{4C4CF300-E139-4E19-9F5F-F7632B6D4C17}"/>
    <cellStyle name="InputCells12 2 3 4 2 2 3" xfId="4940" xr:uid="{7A42EB42-5E4A-4BCC-9FD0-5188B6E1978E}"/>
    <cellStyle name="InputCells12 2 3 4 2 2 4" xfId="9479" xr:uid="{44C0350F-4172-4EA2-82A8-D7C3DA4BCD30}"/>
    <cellStyle name="InputCells12 2 3 4 2 2 5" xfId="12401" xr:uid="{8DD128DC-AF49-448D-8CDA-73B7AFAD91F0}"/>
    <cellStyle name="InputCells12 2 3 4 2 3" xfId="1892" xr:uid="{26E87FC3-68DD-4161-910F-CB22AB411514}"/>
    <cellStyle name="InputCells12 2 3 4 2 3 2" xfId="3435" xr:uid="{82F8E4C0-869C-4F7B-B551-F18A78576795}"/>
    <cellStyle name="InputCells12 2 3 4 2 3 2 2" xfId="8129" xr:uid="{79D30A57-8ABD-4ACD-996F-99BDFFCB92F2}"/>
    <cellStyle name="InputCells12 2 3 4 2 3 2 3" xfId="11185" xr:uid="{0D5A44D0-10ED-4FE5-861C-386633AD021B}"/>
    <cellStyle name="InputCells12 2 3 4 2 3 2 4" xfId="14067" xr:uid="{355CA898-83C6-4367-8B74-9F60E527D3BD}"/>
    <cellStyle name="InputCells12 2 3 4 2 3 3" xfId="3629" xr:uid="{2DD08B56-4247-4095-B354-9F391335B8B1}"/>
    <cellStyle name="InputCells12 2 3 4 2 3 4" xfId="9751" xr:uid="{FAAB1255-8D2B-41C8-80CE-E03948034AE9}"/>
    <cellStyle name="InputCells12 2 3 4 2 3 5" xfId="12673" xr:uid="{545FF013-77AB-4C8E-9B9C-86B0FFF9BBE6}"/>
    <cellStyle name="InputCells12 2 3 4 2 4" xfId="2270" xr:uid="{F104763D-8FCF-41A6-9CD5-CC8F8A7F5973}"/>
    <cellStyle name="InputCells12 2 3 4 2 4 2" xfId="4311" xr:uid="{A123278F-2984-4248-8F26-66A30C261963}"/>
    <cellStyle name="InputCells12 2 3 4 2 4 3" xfId="10129" xr:uid="{21B2C5D8-7F18-4834-A6C3-9FFECA1655ED}"/>
    <cellStyle name="InputCells12 2 3 4 2 4 4" xfId="13051" xr:uid="{9520FE95-3323-4AEA-B852-0E901CCE0F40}"/>
    <cellStyle name="InputCells12 2 3 4 2 5" xfId="5967" xr:uid="{A800B4A7-02AC-4936-A153-DE93AC47BF08}"/>
    <cellStyle name="InputCells12 2 3 4 2 6" xfId="8766" xr:uid="{7FEA4E86-FFA7-4C9A-BA7A-BF6815A61974}"/>
    <cellStyle name="InputCells12 2 3 4 2 7" xfId="11689" xr:uid="{521836A4-23C1-4C23-97A5-0ADB976FCE59}"/>
    <cellStyle name="InputCells12 2 3 4 3" xfId="1412" xr:uid="{459E9BDE-D194-41AB-BFD6-67AE66A1F4BD}"/>
    <cellStyle name="InputCells12 2 3 4 3 2" xfId="2977" xr:uid="{297039F1-82CC-4ADA-8664-471A8314773A}"/>
    <cellStyle name="InputCells12 2 3 4 3 2 2" xfId="7671" xr:uid="{83CFC124-651F-4BFC-A91D-BC61FD318149}"/>
    <cellStyle name="InputCells12 2 3 4 3 2 3" xfId="10727" xr:uid="{0076AA6B-D0CF-4C95-B14F-3F3D4CCEC09B}"/>
    <cellStyle name="InputCells12 2 3 4 3 2 4" xfId="13609" xr:uid="{30D3ED53-8EEC-4DC2-8702-03A6A298EE01}"/>
    <cellStyle name="InputCells12 2 3 4 3 3" xfId="5489" xr:uid="{48A8E293-7A07-4F7C-B4F4-99580F20CCF0}"/>
    <cellStyle name="InputCells12 2 3 4 3 4" xfId="9271" xr:uid="{C8EA18C3-171C-4B20-8BC1-86E3138549AB}"/>
    <cellStyle name="InputCells12 2 3 4 3 5" xfId="12193" xr:uid="{C49F2900-6215-4219-81BD-D2DD5318A269}"/>
    <cellStyle name="InputCells12 2 3 4 4" xfId="1188" xr:uid="{356D0D47-C54C-4229-B7A1-07483A3BA333}"/>
    <cellStyle name="InputCells12 2 3 4 4 2" xfId="2757" xr:uid="{237921DA-D07A-47F3-AB07-5C9A34587A78}"/>
    <cellStyle name="InputCells12 2 3 4 4 2 2" xfId="4834" xr:uid="{8CC0CA40-E748-42A3-8875-0C56D668A0D1}"/>
    <cellStyle name="InputCells12 2 3 4 4 2 3" xfId="10507" xr:uid="{53A13300-E372-45C3-8080-3726DE56A5C8}"/>
    <cellStyle name="InputCells12 2 3 4 4 2 4" xfId="13389" xr:uid="{FED26AD8-FF66-46F8-AD11-7F8C0F317037}"/>
    <cellStyle name="InputCells12 2 3 4 4 3" xfId="4129" xr:uid="{6056B107-60D9-45CA-8AD0-7F68BD5B670C}"/>
    <cellStyle name="InputCells12 2 3 4 4 4" xfId="9047" xr:uid="{A6CF9F64-DC1A-430B-883F-246045057188}"/>
    <cellStyle name="InputCells12 2 3 4 4 5" xfId="11969" xr:uid="{1D33BF9C-EA33-4A9E-A874-11DF687C64F2}"/>
    <cellStyle name="InputCells12 2 3 4 5" xfId="2064" xr:uid="{D88D44C4-17F0-4E78-B847-F7ADDEAA308F}"/>
    <cellStyle name="InputCells12 2 3 4 5 2" xfId="6302" xr:uid="{468D902E-FA9B-454A-AA16-5016B0DE71BE}"/>
    <cellStyle name="InputCells12 2 3 4 5 3" xfId="9923" xr:uid="{69C5DF66-FBB0-409A-8597-55CA4043909C}"/>
    <cellStyle name="InputCells12 2 3 4 5 4" xfId="12845" xr:uid="{ABA11949-4BCD-4A55-A096-3C59715FBE5D}"/>
    <cellStyle name="InputCells12 2 3 4 6" xfId="4244" xr:uid="{CFCD6477-30E8-4796-91AC-930017128543}"/>
    <cellStyle name="InputCells12 2 3 4 7" xfId="3926" xr:uid="{61D6B7EC-F728-4C22-B1E0-BD85629440B9}"/>
    <cellStyle name="InputCells12 2 3 4 8" xfId="4518" xr:uid="{0545F8BF-0072-4F11-94E0-50D2B45BC349}"/>
    <cellStyle name="InputCells12 2 3 5" xfId="1112" xr:uid="{766CA799-C91F-4DD0-8FA5-4D16D09274D9}"/>
    <cellStyle name="InputCells12 2 3 5 2" xfId="2681" xr:uid="{2484409B-70DC-46C3-B297-A6CE663586F8}"/>
    <cellStyle name="InputCells12 2 3 5 2 2" xfId="4163" xr:uid="{A4C8EF8E-D70E-473D-99C2-5EA72405AFF4}"/>
    <cellStyle name="InputCells12 2 3 5 2 3" xfId="10431" xr:uid="{56E00B58-BE7A-4146-9EA2-3B730CE103EA}"/>
    <cellStyle name="InputCells12 2 3 5 2 4" xfId="13313" xr:uid="{32115414-911C-40D6-9292-0074DB0A0186}"/>
    <cellStyle name="InputCells12 2 3 5 3" xfId="5236" xr:uid="{E059DF11-2530-41E2-98C8-0E2B1262A0A6}"/>
    <cellStyle name="InputCells12 2 3 5 4" xfId="8971" xr:uid="{8EA1D8DF-9074-4614-9C4C-51D5055B64B6}"/>
    <cellStyle name="InputCells12 2 3 5 5" xfId="11893" xr:uid="{05AFDDA6-3411-4187-A539-B8CA0FA16AB5}"/>
    <cellStyle name="InputCells12 2 3 6" xfId="1237" xr:uid="{F250C9C9-2DF5-4334-BF0D-B22911CE22FC}"/>
    <cellStyle name="InputCells12 2 3 6 2" xfId="2804" xr:uid="{4DEA797F-6684-4C19-A002-FA666C9B056D}"/>
    <cellStyle name="InputCells12 2 3 6 2 2" xfId="3592" xr:uid="{A2A41B3F-D222-4D73-AF7E-0A703669085C}"/>
    <cellStyle name="InputCells12 2 3 6 2 3" xfId="10554" xr:uid="{A373E130-3E85-4035-AA03-CEB898AD5F4E}"/>
    <cellStyle name="InputCells12 2 3 6 2 4" xfId="13436" xr:uid="{4562819F-37CC-431C-AF4A-2085FE7686EC}"/>
    <cellStyle name="InputCells12 2 3 6 3" xfId="6145" xr:uid="{38733BA3-E745-4B92-B5B3-1AD05B76CB79}"/>
    <cellStyle name="InputCells12 2 3 6 4" xfId="9096" xr:uid="{A37EBBD9-0348-4C90-BB83-16013D054156}"/>
    <cellStyle name="InputCells12 2 3 6 5" xfId="12018" xr:uid="{2F7D405D-A535-40E3-9E27-7F457F48319C}"/>
    <cellStyle name="InputCells12 2 3 7" xfId="943" xr:uid="{25853F75-F23A-4FDC-A04D-92D562651212}"/>
    <cellStyle name="InputCells12 2 3 7 2" xfId="3543" xr:uid="{1D32BC29-40F3-467F-97ED-2E80A4D04474}"/>
    <cellStyle name="InputCells12 2 3 7 3" xfId="8802" xr:uid="{8348E550-8282-41B0-8C5E-3C62A04DB536}"/>
    <cellStyle name="InputCells12 2 3 7 4" xfId="11724" xr:uid="{7E3C8C14-CCAD-48DD-B6DA-96CC8CB98DA1}"/>
    <cellStyle name="InputCells12 2 3 8" xfId="6771" xr:uid="{D0EED988-B59F-4FAB-A00F-97EF6133B921}"/>
    <cellStyle name="InputCells12 2 3 9" xfId="4798" xr:uid="{E6025E88-9C4C-4D51-AFB4-88D6EFFC11E9}"/>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2 2 2" xfId="7747" xr:uid="{73BD14FE-2D62-4662-BBEB-CF7446392EFC}"/>
    <cellStyle name="InputCells12 3 2 2 2 2 3" xfId="10803" xr:uid="{44E89887-E6AB-40EA-8F1B-47F2DA588CE6}"/>
    <cellStyle name="InputCells12 3 2 2 2 2 4" xfId="13685" xr:uid="{279164A3-C897-46E3-B5E3-739E98ACB97C}"/>
    <cellStyle name="InputCells12 3 2 2 2 3" xfId="5506" xr:uid="{0A41B1DC-C755-49D1-8BA3-9BB1E16FC7D5}"/>
    <cellStyle name="InputCells12 3 2 2 2 4" xfId="9347" xr:uid="{75D02F23-026E-4F5C-A3D5-0C8D5FA6B7F8}"/>
    <cellStyle name="InputCells12 3 2 2 2 5" xfId="12269" xr:uid="{B55978B2-E1BD-4A7B-80C5-C516D91A753E}"/>
    <cellStyle name="InputCells12 3 2 2 3" xfId="1233" xr:uid="{CA185AAB-EB7A-4A56-B722-D83C53BB42C9}"/>
    <cellStyle name="InputCells12 3 2 2 3 2" xfId="2801" xr:uid="{341B70FF-CA1B-496C-9887-9595109DE9E9}"/>
    <cellStyle name="InputCells12 3 2 2 3 2 2" xfId="3709" xr:uid="{86D20EF1-C3D2-4639-9336-91B04047FCE1}"/>
    <cellStyle name="InputCells12 3 2 2 3 2 3" xfId="10551" xr:uid="{B542797B-18B8-4BA7-A9E3-37B71C6B7A65}"/>
    <cellStyle name="InputCells12 3 2 2 3 2 4" xfId="13433" xr:uid="{5E597117-74B4-451D-9CB3-A2818DEE02D8}"/>
    <cellStyle name="InputCells12 3 2 2 3 3" xfId="4946" xr:uid="{3DA9E690-60B2-49F0-92D8-B9E95E6ACA39}"/>
    <cellStyle name="InputCells12 3 2 2 3 4" xfId="9092" xr:uid="{9D518473-3E1D-4B00-A531-3CD228C47BD6}"/>
    <cellStyle name="InputCells12 3 2 2 3 5" xfId="12014" xr:uid="{F568FA59-EDA8-4B04-8CEE-6FEDD2F6F5F8}"/>
    <cellStyle name="InputCells12 3 2 2 4" xfId="2138" xr:uid="{5A5C0486-41F8-49E1-886F-E1B44F865D64}"/>
    <cellStyle name="InputCells12 3 2 2 4 2" xfId="5634" xr:uid="{54EFA4D8-8330-4424-9C72-73AE2B7C0459}"/>
    <cellStyle name="InputCells12 3 2 2 4 3" xfId="9997" xr:uid="{9B35AEB0-8CB6-4100-8C2D-C8941D90705B}"/>
    <cellStyle name="InputCells12 3 2 2 4 4" xfId="12919" xr:uid="{6BFB334C-C433-49B7-A7E7-16B539ADF689}"/>
    <cellStyle name="InputCells12 3 2 2 5" xfId="4562" xr:uid="{0B2AC24C-8C2C-4478-9806-463BB8902C6E}"/>
    <cellStyle name="InputCells12 3 2 2 6" xfId="6417" xr:uid="{89B14682-37E1-4C20-9561-7BEDFC215862}"/>
    <cellStyle name="InputCells12 3 2 2 7" xfId="5458" xr:uid="{AF0814BE-4183-4935-A5A0-62FDF7B3F59E}"/>
    <cellStyle name="InputCells12 3 2 3" xfId="1280" xr:uid="{6B68BCC4-C052-4271-8DCB-8CE688A7DFEC}"/>
    <cellStyle name="InputCells12 3 2 3 2" xfId="2845" xr:uid="{989374BC-6A88-4440-8244-D360A053D5E7}"/>
    <cellStyle name="InputCells12 3 2 3 2 2" xfId="7539" xr:uid="{9A0C2218-1A08-4E12-8F3F-EB2E29A505BC}"/>
    <cellStyle name="InputCells12 3 2 3 2 3" xfId="10595" xr:uid="{1D1A27FC-A517-47ED-95E4-FCBA74C3525E}"/>
    <cellStyle name="InputCells12 3 2 3 2 4" xfId="13477" xr:uid="{37BAA416-8941-4EE5-90E9-97A8E11EB7E7}"/>
    <cellStyle name="InputCells12 3 2 3 3" xfId="6569" xr:uid="{2759331F-25AD-40D3-ADFC-7C31300E7085}"/>
    <cellStyle name="InputCells12 3 2 3 4" xfId="9139" xr:uid="{E5E534ED-6B44-4CA9-B5B5-F60A96EFE6FF}"/>
    <cellStyle name="InputCells12 3 2 3 5" xfId="12061" xr:uid="{8F463FC8-053B-4876-BD58-55C908A763E5}"/>
    <cellStyle name="InputCells12 3 2 4" xfId="1823" xr:uid="{EB709901-63C9-4655-ABA0-B185C744C84B}"/>
    <cellStyle name="InputCells12 3 2 4 2" xfId="3373" xr:uid="{7F7A1E07-95C8-4601-AA52-A1896BAFA1E1}"/>
    <cellStyle name="InputCells12 3 2 4 2 2" xfId="8067" xr:uid="{73EF12B1-88AC-4A48-BAD3-C980496E2299}"/>
    <cellStyle name="InputCells12 3 2 4 2 3" xfId="11123" xr:uid="{85C19AD9-7C29-49CD-84B9-F53EE55A258E}"/>
    <cellStyle name="InputCells12 3 2 4 2 4" xfId="14005" xr:uid="{EF2EF047-3312-49E3-BCC4-6E7D4B444290}"/>
    <cellStyle name="InputCells12 3 2 4 3" xfId="5523" xr:uid="{7F80D7C0-0641-43FB-9598-0C9C24C4842A}"/>
    <cellStyle name="InputCells12 3 2 4 4" xfId="9682" xr:uid="{9D7EEF04-F5EA-4534-8E72-CADB14882DA9}"/>
    <cellStyle name="InputCells12 3 2 4 5" xfId="12604" xr:uid="{CCFCE007-73C6-4DD7-87BB-9716647F0F31}"/>
    <cellStyle name="InputCells12 3 2 5" xfId="1932" xr:uid="{74DC1542-FFC0-4F84-9AD7-F9AE003FC87F}"/>
    <cellStyle name="InputCells12 3 2 5 2" xfId="4654" xr:uid="{27C00555-6C44-4EA8-914E-E9872B5E21BB}"/>
    <cellStyle name="InputCells12 3 2 5 3" xfId="9791" xr:uid="{E0EF0F5B-A854-4FDD-AD6F-B6113C8AABD3}"/>
    <cellStyle name="InputCells12 3 2 5 4" xfId="12713" xr:uid="{C702FA10-BFBC-486E-8913-5C2E9724457E}"/>
    <cellStyle name="InputCells12 3 2 6" xfId="5983" xr:uid="{6E2CB3A3-CD33-4A64-9022-E050283E9A95}"/>
    <cellStyle name="InputCells12 3 2 7" xfId="8258" xr:uid="{A818C6CA-9BCF-44EA-AFDD-3B0CCC439C00}"/>
    <cellStyle name="InputCells12 3 2 8" xfId="11280" xr:uid="{D6CE1FE9-BE12-4260-8383-228331FB76AB}"/>
    <cellStyle name="InputCells12 3 3" xfId="754" xr:uid="{3A023354-1868-44CF-8BB2-65009CC59402}"/>
    <cellStyle name="InputCells12 3 3 2" xfId="1467" xr:uid="{2CBB2D13-3E38-4778-B416-6EDD85DBE6C8}"/>
    <cellStyle name="InputCells12 3 3 2 2" xfId="3032" xr:uid="{3C8401AC-E291-4B98-A1FE-E4C403C0A865}"/>
    <cellStyle name="InputCells12 3 3 2 2 2" xfId="7726" xr:uid="{05F25662-29B1-43CB-A0E7-0119575DE014}"/>
    <cellStyle name="InputCells12 3 3 2 2 3" xfId="10782" xr:uid="{51368526-8C29-41CD-8584-9724C8828DCC}"/>
    <cellStyle name="InputCells12 3 3 2 2 4" xfId="13664" xr:uid="{4D00C1AB-C450-4F5B-BFA6-0DC22A252D1D}"/>
    <cellStyle name="InputCells12 3 3 2 3" xfId="4949" xr:uid="{487C13B1-0400-40AA-BE9E-5135D847D8B9}"/>
    <cellStyle name="InputCells12 3 3 2 4" xfId="9326" xr:uid="{EFE89488-6831-49E1-A236-5F69F494F912}"/>
    <cellStyle name="InputCells12 3 3 2 5" xfId="12248" xr:uid="{7C3516FA-ECAA-40BD-AAA6-5523DDE8DE81}"/>
    <cellStyle name="InputCells12 3 3 3" xfId="1695" xr:uid="{9C1B6815-9604-43AE-8973-B764123C8D28}"/>
    <cellStyle name="InputCells12 3 3 3 2" xfId="3256" xr:uid="{E6BF1C9D-0797-46B0-A204-A0C332286F98}"/>
    <cellStyle name="InputCells12 3 3 3 2 2" xfId="7950" xr:uid="{2C215378-E6AF-4BA6-B995-DD5BED1A80E5}"/>
    <cellStyle name="InputCells12 3 3 3 2 3" xfId="11006" xr:uid="{B8E30772-3E86-4B51-BB27-6B09AB75FEA6}"/>
    <cellStyle name="InputCells12 3 3 3 2 4" xfId="13888" xr:uid="{449AFED3-D043-462D-8144-1F936526F373}"/>
    <cellStyle name="InputCells12 3 3 3 3" xfId="6085" xr:uid="{30AFC18B-4307-4423-8C6A-1AC927F2908E}"/>
    <cellStyle name="InputCells12 3 3 3 4" xfId="9554" xr:uid="{C19BD075-5ACE-4F34-8696-CE8D0A9D36A5}"/>
    <cellStyle name="InputCells12 3 3 3 5" xfId="12476" xr:uid="{6BD91FCB-9521-47B7-920B-544BD616F2AD}"/>
    <cellStyle name="InputCells12 3 3 4" xfId="2117" xr:uid="{DBC3D622-0199-487E-A243-0487373FD900}"/>
    <cellStyle name="InputCells12 3 3 4 2" xfId="6524" xr:uid="{B2B1A980-C014-420F-96C2-E500D16AE705}"/>
    <cellStyle name="InputCells12 3 3 4 3" xfId="9976" xr:uid="{31788143-E61D-4122-8422-1155FD4657D1}"/>
    <cellStyle name="InputCells12 3 3 4 4" xfId="12898" xr:uid="{5997DBC3-35DB-446B-AE08-89938D0F0AEC}"/>
    <cellStyle name="InputCells12 3 3 5" xfId="3661" xr:uid="{BF114A5A-3B93-44EF-9EB6-E320CF74D89A}"/>
    <cellStyle name="InputCells12 3 3 6" xfId="6501" xr:uid="{AF162D20-67E8-4EC0-B220-B088EC271988}"/>
    <cellStyle name="InputCells12 3 3 7" xfId="6193" xr:uid="{3ADF393B-B422-4C87-A7DA-8ABABB62B6A6}"/>
    <cellStyle name="InputCells12 4" xfId="314" xr:uid="{8F8C794D-1BA1-49AB-A12F-CBD5EF51A08F}"/>
    <cellStyle name="InputCells12 4 10" xfId="11506" xr:uid="{7AAA3B4B-7B03-4C45-8A75-39F54583E432}"/>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2 2 2" xfId="7839" xr:uid="{8C5CA0DE-2E7C-4486-BE93-D2B4DE959498}"/>
    <cellStyle name="InputCells12 4 2 2 2 2 3" xfId="10895" xr:uid="{8200F09A-1593-434A-BAB9-315B8378BC53}"/>
    <cellStyle name="InputCells12 4 2 2 2 2 4" xfId="13777" xr:uid="{015E841E-28EB-4877-B289-C5617A666C02}"/>
    <cellStyle name="InputCells12 4 2 2 2 3" xfId="5604" xr:uid="{8D26B306-B5D5-481D-BC7F-F7DCB533E3B1}"/>
    <cellStyle name="InputCells12 4 2 2 2 4" xfId="9439" xr:uid="{4B55F357-B15B-4307-B5D2-4D939F5939CB}"/>
    <cellStyle name="InputCells12 4 2 2 2 5" xfId="12361" xr:uid="{2C5F47B5-218E-4D31-875A-A13797F73ABC}"/>
    <cellStyle name="InputCells12 4 2 2 3" xfId="1865" xr:uid="{66E3EDFD-47EF-4738-BF53-2D5B47051E70}"/>
    <cellStyle name="InputCells12 4 2 2 3 2" xfId="3410" xr:uid="{B9B8B0AF-1BDE-42D8-8039-D692AA4BE9AE}"/>
    <cellStyle name="InputCells12 4 2 2 3 2 2" xfId="8104" xr:uid="{20F30482-0A27-4E06-A722-3825BCE9171A}"/>
    <cellStyle name="InputCells12 4 2 2 3 2 3" xfId="11160" xr:uid="{F9605DE8-AF29-46FF-BA13-66CE59EEA7CE}"/>
    <cellStyle name="InputCells12 4 2 2 3 2 4" xfId="14042" xr:uid="{25D80CE4-3B56-4B9E-B45F-18EF387E34FF}"/>
    <cellStyle name="InputCells12 4 2 2 3 3" xfId="6260" xr:uid="{8F09176F-8FC2-4BF4-874B-EA7FC56C4BE0}"/>
    <cellStyle name="InputCells12 4 2 2 3 4" xfId="9724" xr:uid="{610C188B-C2FA-4BF8-9D0E-44696DA6620B}"/>
    <cellStyle name="InputCells12 4 2 2 3 5" xfId="12646" xr:uid="{CEC1F0EA-3A35-4393-B60C-457181CA8A76}"/>
    <cellStyle name="InputCells12 4 2 2 4" xfId="2230" xr:uid="{01B8DD9C-D9E5-4896-84EA-18511695670E}"/>
    <cellStyle name="InputCells12 4 2 2 4 2" xfId="3580" xr:uid="{4D4591FD-4D7F-4C71-B7A2-72542E8AC356}"/>
    <cellStyle name="InputCells12 4 2 2 4 3" xfId="10089" xr:uid="{B7AF3624-2E6F-4AA8-8FF2-0882EC4309D7}"/>
    <cellStyle name="InputCells12 4 2 2 4 4" xfId="13011" xr:uid="{3175BB2E-1B0A-434D-B2F5-CBD32680204F}"/>
    <cellStyle name="InputCells12 4 2 2 5" xfId="6122" xr:uid="{3097DAAA-12BE-4041-8182-D7A38E3566DA}"/>
    <cellStyle name="InputCells12 4 2 2 6" xfId="4025" xr:uid="{4129A32B-524A-405A-812F-73AB0CC3F74E}"/>
    <cellStyle name="InputCells12 4 2 2 7" xfId="5660" xr:uid="{0884C439-389F-4DE7-A1BC-BD772B0095BF}"/>
    <cellStyle name="InputCells12 4 2 3" xfId="1372" xr:uid="{F76D6C92-71F3-4B48-8EDE-11DEAE161AD8}"/>
    <cellStyle name="InputCells12 4 2 3 2" xfId="2937" xr:uid="{D323658F-AD3A-4274-BD85-912B223829E9}"/>
    <cellStyle name="InputCells12 4 2 3 2 2" xfId="7631" xr:uid="{49204842-C985-4157-88A9-D51E3666CF4A}"/>
    <cellStyle name="InputCells12 4 2 3 2 3" xfId="10687" xr:uid="{923BD15B-F9BB-4110-B53D-AADCE73F6BD4}"/>
    <cellStyle name="InputCells12 4 2 3 2 4" xfId="13569" xr:uid="{5E1E6450-2165-4C1E-BF0D-A4150F0404BF}"/>
    <cellStyle name="InputCells12 4 2 3 3" xfId="6567" xr:uid="{68825137-3DA9-4E9D-9ED0-40CFAC2085B8}"/>
    <cellStyle name="InputCells12 4 2 3 4" xfId="9231" xr:uid="{852CD79B-0F37-45C4-B158-3F0AFBCE994D}"/>
    <cellStyle name="InputCells12 4 2 3 5" xfId="12153" xr:uid="{50E87C60-5AA3-4544-94E1-52E81192D84F}"/>
    <cellStyle name="InputCells12 4 2 4" xfId="1192" xr:uid="{001775D5-ADE3-4011-B650-D0E8D38691C4}"/>
    <cellStyle name="InputCells12 4 2 4 2" xfId="2761" xr:uid="{F32882DE-3752-4D3C-BF79-C147126467A5}"/>
    <cellStyle name="InputCells12 4 2 4 2 2" xfId="6564" xr:uid="{A4DB0C1D-6025-4B3C-909D-53108C1EE227}"/>
    <cellStyle name="InputCells12 4 2 4 2 3" xfId="10511" xr:uid="{9D8CFD6D-705C-4E82-93C1-EA26446BD0A0}"/>
    <cellStyle name="InputCells12 4 2 4 2 4" xfId="13393" xr:uid="{58670495-8A74-4501-B42F-4F7C56AEA75D}"/>
    <cellStyle name="InputCells12 4 2 4 3" xfId="6280" xr:uid="{FABBD956-E75E-4CB7-BCAD-05959C7BD9B3}"/>
    <cellStyle name="InputCells12 4 2 4 4" xfId="9051" xr:uid="{DF6D0D5F-6CF2-4EE3-AC5A-B95D1CB085CD}"/>
    <cellStyle name="InputCells12 4 2 4 5" xfId="11973" xr:uid="{EDE63049-C681-47DB-9657-54765D8418D5}"/>
    <cellStyle name="InputCells12 4 2 5" xfId="2024" xr:uid="{71E58ADF-160A-4C36-9070-EA1C766360F7}"/>
    <cellStyle name="InputCells12 4 2 5 2" xfId="4574" xr:uid="{BFB6A82F-D028-4CAA-978E-9A6E1F807127}"/>
    <cellStyle name="InputCells12 4 2 5 3" xfId="9883" xr:uid="{D90CECF0-157D-4931-9A14-ADEB7B67EDFD}"/>
    <cellStyle name="InputCells12 4 2 5 4" xfId="12805" xr:uid="{4F211C97-97C4-4B4D-9A99-E3F2549FD3D1}"/>
    <cellStyle name="InputCells12 4 2 6" xfId="5557" xr:uid="{5455F271-2EF8-4D29-9B72-B9AAD4F0837C}"/>
    <cellStyle name="InputCells12 4 2 7" xfId="5956" xr:uid="{76E3C226-C7A4-4BC9-A88D-101D35A7F077}"/>
    <cellStyle name="InputCells12 4 2 8" xfId="6529" xr:uid="{C5C95E68-C70F-431A-ACB5-B16942B4638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2 2 2" xfId="7764" xr:uid="{9F40A165-24AF-427A-A6D0-D5726C52C682}"/>
    <cellStyle name="InputCells12 4 3 2 2 2 3" xfId="10820" xr:uid="{C34E6D29-2BEC-4F96-9B87-6F90A54FF243}"/>
    <cellStyle name="InputCells12 4 3 2 2 2 4" xfId="13702" xr:uid="{02DCDC23-EFEC-46C6-954A-5A284F5CB28A}"/>
    <cellStyle name="InputCells12 4 3 2 2 3" xfId="5608" xr:uid="{F8E35900-8D96-455B-81E1-D07861228BD1}"/>
    <cellStyle name="InputCells12 4 3 2 2 4" xfId="9364" xr:uid="{2B2CD9EF-D3F9-4FD7-9912-D08C08EEE8F3}"/>
    <cellStyle name="InputCells12 4 3 2 2 5" xfId="12286" xr:uid="{A4052C09-6A39-4E67-8503-2D829953C54E}"/>
    <cellStyle name="InputCells12 4 3 2 3" xfId="1230" xr:uid="{EFA74852-BE59-4156-A0F6-03631B072B47}"/>
    <cellStyle name="InputCells12 4 3 2 3 2" xfId="2798" xr:uid="{FCCEE86F-B2F3-4CDD-87CD-C37CCAC4E889}"/>
    <cellStyle name="InputCells12 4 3 2 3 2 2" xfId="3595" xr:uid="{8BD0272E-674D-401E-B738-EBE11B52F35D}"/>
    <cellStyle name="InputCells12 4 3 2 3 2 3" xfId="10548" xr:uid="{B5198801-0623-431F-8975-146BEDBB0201}"/>
    <cellStyle name="InputCells12 4 3 2 3 2 4" xfId="13430" xr:uid="{D1B0887C-BFC8-4099-BDA3-B937AA4FB4EB}"/>
    <cellStyle name="InputCells12 4 3 2 3 3" xfId="6206" xr:uid="{E7BD5AFB-4A6F-49C3-9266-8C1145D42642}"/>
    <cellStyle name="InputCells12 4 3 2 3 4" xfId="9089" xr:uid="{214072F3-DA99-4DDA-BA68-6B47B334CAE3}"/>
    <cellStyle name="InputCells12 4 3 2 3 5" xfId="12011" xr:uid="{6D8FE52B-7251-4A52-8F5B-94C54E3BEC34}"/>
    <cellStyle name="InputCells12 4 3 2 4" xfId="2155" xr:uid="{694DEEFA-0862-452E-8FA0-0F64467C39CB}"/>
    <cellStyle name="InputCells12 4 3 2 4 2" xfId="6324" xr:uid="{4D8E2570-59F0-4E04-8493-D97910BC5EA9}"/>
    <cellStyle name="InputCells12 4 3 2 4 3" xfId="10014" xr:uid="{9D40FF29-95F7-47E4-83C5-8717AAF0AF72}"/>
    <cellStyle name="InputCells12 4 3 2 4 4" xfId="12936" xr:uid="{974657B8-F7E9-4501-A071-097924785323}"/>
    <cellStyle name="InputCells12 4 3 2 5" xfId="4744" xr:uid="{05E773E9-DC99-4D45-B4E2-9FB9F91848D8}"/>
    <cellStyle name="InputCells12 4 3 2 6" xfId="6071" xr:uid="{BD853C21-B250-4B5F-AFCC-10B637B68256}"/>
    <cellStyle name="InputCells12 4 3 2 7" xfId="8514" xr:uid="{9C7B4CF5-C34B-4610-8E5F-98B6B67D5B98}"/>
    <cellStyle name="InputCells12 4 3 3" xfId="1297" xr:uid="{C89DCDDF-AC6C-4E3B-AD71-9E133D83B116}"/>
    <cellStyle name="InputCells12 4 3 3 2" xfId="2862" xr:uid="{31EE93CD-AE08-4614-B885-932E80A87AB2}"/>
    <cellStyle name="InputCells12 4 3 3 2 2" xfId="7556" xr:uid="{AD5845A4-2910-4DD4-92E8-99ECADAE47FF}"/>
    <cellStyle name="InputCells12 4 3 3 2 3" xfId="10612" xr:uid="{47A2BD48-D7D9-425A-A6C8-F637576BF230}"/>
    <cellStyle name="InputCells12 4 3 3 2 4" xfId="13494" xr:uid="{6AEFC0B8-4D2D-43D9-9D15-5D2DA9F57BD6}"/>
    <cellStyle name="InputCells12 4 3 3 3" xfId="3875" xr:uid="{3EFCE2F1-CDE2-47BA-93D5-8DFD0CE0F997}"/>
    <cellStyle name="InputCells12 4 3 3 4" xfId="9156" xr:uid="{77D4A683-6892-4D9F-9881-9DB6065873A8}"/>
    <cellStyle name="InputCells12 4 3 3 5" xfId="12078" xr:uid="{328F0550-F083-42AD-81ED-E938B481AE49}"/>
    <cellStyle name="InputCells12 4 3 4" xfId="1010" xr:uid="{6876FF77-CA37-4492-B22D-1358E062F089}"/>
    <cellStyle name="InputCells12 4 3 4 2" xfId="2582" xr:uid="{35158161-069C-415C-B384-F0EA4F0C60A0}"/>
    <cellStyle name="InputCells12 4 3 4 2 2" xfId="6528" xr:uid="{501714AC-EA02-4A87-A58C-6574C2F429C1}"/>
    <cellStyle name="InputCells12 4 3 4 2 3" xfId="10332" xr:uid="{E4F7FAC3-4067-4796-9541-8E32A2885C8D}"/>
    <cellStyle name="InputCells12 4 3 4 2 4" xfId="13214" xr:uid="{D9A2F159-FB8D-4A68-92EA-3FEFB467D040}"/>
    <cellStyle name="InputCells12 4 3 4 3" xfId="3647" xr:uid="{EC033124-70E8-4D68-8A9A-02446CF224D2}"/>
    <cellStyle name="InputCells12 4 3 4 4" xfId="8869" xr:uid="{A7A32C20-2709-40CB-97F7-376E42D96B3F}"/>
    <cellStyle name="InputCells12 4 3 4 5" xfId="11791" xr:uid="{970572D9-C156-43E1-B7F9-A5091807DE88}"/>
    <cellStyle name="InputCells12 4 3 5" xfId="1949" xr:uid="{0E853ACD-F8F4-4D60-A4D3-CC27C1DC66CF}"/>
    <cellStyle name="InputCells12 4 3 5 2" xfId="4142" xr:uid="{07BFB017-E690-4339-9F10-4308785D150D}"/>
    <cellStyle name="InputCells12 4 3 5 3" xfId="9808" xr:uid="{92013C1A-E519-450B-B510-65C76494DE0D}"/>
    <cellStyle name="InputCells12 4 3 5 4" xfId="12730" xr:uid="{FD3F7424-4E3A-48FF-8056-1555586BE003}"/>
    <cellStyle name="InputCells12 4 3 6" xfId="4120" xr:uid="{2FAFB29D-8249-46F3-94C4-B1E5F28FF9B6}"/>
    <cellStyle name="InputCells12 4 3 7" xfId="8544" xr:uid="{A4155A7A-6B06-44F5-9625-7C7945A28486}"/>
    <cellStyle name="InputCells12 4 3 8" xfId="11501" xr:uid="{A67E1820-1DD1-48A9-B674-14B8068AF4A2}"/>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2 2 2" xfId="7738" xr:uid="{D18C79FE-4FC3-46C9-B635-9ED96625AD12}"/>
    <cellStyle name="InputCells12 4 4 2 2 2 3" xfId="10794" xr:uid="{684B2EC2-6886-4336-8A1B-059174EAC7B3}"/>
    <cellStyle name="InputCells12 4 4 2 2 2 4" xfId="13676" xr:uid="{B4856604-DB7B-4CC5-AAE1-D40373EB11EA}"/>
    <cellStyle name="InputCells12 4 4 2 2 3" xfId="5013" xr:uid="{8B9FE448-DEC1-4E8F-8796-38778BEE16D2}"/>
    <cellStyle name="InputCells12 4 4 2 2 4" xfId="9338" xr:uid="{CAC113F1-82F8-461A-9D89-31D0529DC02C}"/>
    <cellStyle name="InputCells12 4 4 2 2 5" xfId="12260" xr:uid="{9E812BC0-F32B-40D5-B41B-40FA16B214B3}"/>
    <cellStyle name="InputCells12 4 4 2 3" xfId="1218" xr:uid="{4CBC2CA6-8323-46C2-9D3A-B936C69FC1D1}"/>
    <cellStyle name="InputCells12 4 4 2 3 2" xfId="2786" xr:uid="{F1EA666E-278B-4B43-83BC-095512844932}"/>
    <cellStyle name="InputCells12 4 4 2 3 2 2" xfId="4693" xr:uid="{E4AA21CF-1FD0-472D-9650-7D6C77FB1C4A}"/>
    <cellStyle name="InputCells12 4 4 2 3 2 3" xfId="10536" xr:uid="{0A4593C1-3D77-47F9-8689-33B6FCD70CF5}"/>
    <cellStyle name="InputCells12 4 4 2 3 2 4" xfId="13418" xr:uid="{2DF38D1A-8802-4A84-9C1C-CCBD8CF3DCB2}"/>
    <cellStyle name="InputCells12 4 4 2 3 3" xfId="5990" xr:uid="{1AB91567-46DB-44DB-A33E-228ACC57BC08}"/>
    <cellStyle name="InputCells12 4 4 2 3 4" xfId="9077" xr:uid="{B4651A92-811E-4D0D-AE69-C38AAAACB1E2}"/>
    <cellStyle name="InputCells12 4 4 2 3 5" xfId="11999" xr:uid="{68325C1F-39B0-4C9E-9831-D2C3EA4A3E8B}"/>
    <cellStyle name="InputCells12 4 4 2 4" xfId="2129" xr:uid="{51D2955E-B202-42D6-BD30-31203F11250A}"/>
    <cellStyle name="InputCells12 4 4 2 4 2" xfId="6479" xr:uid="{81E16173-B17F-414A-8A39-33FCEA89442C}"/>
    <cellStyle name="InputCells12 4 4 2 4 3" xfId="9988" xr:uid="{3690C530-FB07-494E-B379-A1F7E3AF88C2}"/>
    <cellStyle name="InputCells12 4 4 2 4 4" xfId="12910" xr:uid="{83ACEB5B-C57C-4857-916E-1F81C59326E2}"/>
    <cellStyle name="InputCells12 4 4 2 5" xfId="3656" xr:uid="{F6E424B0-5F60-4457-A3ED-A21340ED57B0}"/>
    <cellStyle name="InputCells12 4 4 2 6" xfId="6548" xr:uid="{9213D10F-A2B9-4377-92CA-9E9B82D08291}"/>
    <cellStyle name="InputCells12 4 4 2 7" xfId="8583" xr:uid="{CFE073AD-E476-4A7C-8003-20CD86A377E3}"/>
    <cellStyle name="InputCells12 4 4 3" xfId="1271" xr:uid="{3E82043F-C517-4615-91FC-7A485F67C483}"/>
    <cellStyle name="InputCells12 4 4 3 2" xfId="2836" xr:uid="{E7C7016F-B0A3-40CD-A533-C5CAFEBECE80}"/>
    <cellStyle name="InputCells12 4 4 3 2 2" xfId="7530" xr:uid="{3097FF59-55A4-4082-810D-1E007F10511D}"/>
    <cellStyle name="InputCells12 4 4 3 2 3" xfId="10586" xr:uid="{6F2DCAD2-E6BE-4856-99B1-8AAA97518175}"/>
    <cellStyle name="InputCells12 4 4 3 2 4" xfId="13468" xr:uid="{CDD4421A-C8DA-4BD4-80A0-D33B89F0D7C5}"/>
    <cellStyle name="InputCells12 4 4 3 3" xfId="4037" xr:uid="{536C6C74-658B-4039-9754-A28AB8A8CA8F}"/>
    <cellStyle name="InputCells12 4 4 3 4" xfId="9130" xr:uid="{7DD23C93-F088-401F-990A-E4C40F9AE8BD}"/>
    <cellStyle name="InputCells12 4 4 3 5" xfId="12052" xr:uid="{93A23C8C-EDB0-4D72-ADA5-3693F64B787E}"/>
    <cellStyle name="InputCells12 4 4 4" xfId="1654" xr:uid="{A467A0FE-3109-4836-A4C1-D3E340EC3EBD}"/>
    <cellStyle name="InputCells12 4 4 4 2" xfId="3219" xr:uid="{DF98067B-CA1A-4963-88EA-604E59DDC579}"/>
    <cellStyle name="InputCells12 4 4 4 2 2" xfId="7913" xr:uid="{32BB33DA-B023-4098-B3DC-D95A46C4C009}"/>
    <cellStyle name="InputCells12 4 4 4 2 3" xfId="10969" xr:uid="{1F2E0F35-E946-4328-AFCF-5F9C8DE6AA4A}"/>
    <cellStyle name="InputCells12 4 4 4 2 4" xfId="13851" xr:uid="{1B837D64-38F5-4F53-8130-B41CD397991B}"/>
    <cellStyle name="InputCells12 4 4 4 3" xfId="4875" xr:uid="{2344B340-C558-4229-88DB-062ECC2E7AA9}"/>
    <cellStyle name="InputCells12 4 4 4 4" xfId="9513" xr:uid="{A26C0556-8889-45FA-83FF-70B8ECEFE4EA}"/>
    <cellStyle name="InputCells12 4 4 4 5" xfId="12435" xr:uid="{0F12F278-204B-4906-98E7-144B9945C738}"/>
    <cellStyle name="InputCells12 4 4 5" xfId="1923" xr:uid="{1847250B-3D73-479A-9C77-B63F8DE71DFE}"/>
    <cellStyle name="InputCells12 4 4 5 2" xfId="4349" xr:uid="{3FBA52ED-FEDB-4230-A1E8-302AA9920191}"/>
    <cellStyle name="InputCells12 4 4 5 3" xfId="9782" xr:uid="{AD79EB25-406C-4E81-ACD7-9DFE313F3082}"/>
    <cellStyle name="InputCells12 4 4 5 4" xfId="12704" xr:uid="{75105563-1254-466A-B060-F25E9CF4B62D}"/>
    <cellStyle name="InputCells12 4 4 6" xfId="5025" xr:uid="{F0B55B61-86FD-4F35-B27E-A8BD2AE38EA1}"/>
    <cellStyle name="InputCells12 4 4 7" xfId="8500" xr:uid="{F7634ED7-B888-44E7-AA74-1E4A1D96A6A8}"/>
    <cellStyle name="InputCells12 4 4 8" xfId="11482" xr:uid="{B7BD466F-E45C-4131-BC18-953C42329549}"/>
    <cellStyle name="InputCells12 4 5" xfId="1111" xr:uid="{DE6A5516-8999-47CF-9828-6B195B73C26A}"/>
    <cellStyle name="InputCells12 4 5 2" xfId="2680" xr:uid="{E41AC3A9-2CD5-42F4-BD74-4FE26B5F2050}"/>
    <cellStyle name="InputCells12 4 5 2 2" xfId="4374" xr:uid="{57E5442A-6019-470E-B05A-4519C0296310}"/>
    <cellStyle name="InputCells12 4 5 2 3" xfId="10430" xr:uid="{DADDAEFF-C761-4070-A5A5-D9DEF55731E9}"/>
    <cellStyle name="InputCells12 4 5 2 4" xfId="13312" xr:uid="{22938F67-93B3-4F81-A95E-84D828135110}"/>
    <cellStyle name="InputCells12 4 5 3" xfId="6752" xr:uid="{F5B550A7-7F7D-460D-8AD9-69314EE4AF8B}"/>
    <cellStyle name="InputCells12 4 5 4" xfId="8970" xr:uid="{93C5624A-AF1F-4171-964D-DED5FDFA4565}"/>
    <cellStyle name="InputCells12 4 5 5" xfId="11892" xr:uid="{477F493D-63F6-4C78-AEE7-AF72067CFEA2}"/>
    <cellStyle name="InputCells12 4 6" xfId="1803" xr:uid="{B351F016-5141-4220-8CCB-07E138DA273E}"/>
    <cellStyle name="InputCells12 4 6 2" xfId="3356" xr:uid="{5D460F00-BF3F-49CE-A43C-C831B4FB38B7}"/>
    <cellStyle name="InputCells12 4 6 2 2" xfId="8050" xr:uid="{B3AEF5C7-2810-47EA-A125-8C707C557237}"/>
    <cellStyle name="InputCells12 4 6 2 3" xfId="11106" xr:uid="{FE26D4B6-E6B6-477D-B33E-8C18CB55A4EB}"/>
    <cellStyle name="InputCells12 4 6 2 4" xfId="13988" xr:uid="{DAF04801-D917-4050-8B3C-55BB20AB442F}"/>
    <cellStyle name="InputCells12 4 6 3" xfId="6835" xr:uid="{1B10AA5B-64B5-4A2D-8BDB-1044EF15062C}"/>
    <cellStyle name="InputCells12 4 6 4" xfId="9662" xr:uid="{55DC009E-D647-4D3A-91EF-4A76F5EFF475}"/>
    <cellStyle name="InputCells12 4 6 5" xfId="12584" xr:uid="{DC2511AF-222F-460C-ACF0-9938D0EFEC55}"/>
    <cellStyle name="InputCells12 4 7" xfId="37" xr:uid="{18F04F6F-5D04-409E-85D7-4063E4111B43}"/>
    <cellStyle name="InputCells12 4 7 2" xfId="6523" xr:uid="{6DF40220-3337-4AE0-AB1A-AAF162EFD5C4}"/>
    <cellStyle name="InputCells12 4 7 3" xfId="4276" xr:uid="{0E482083-7F61-46D7-B0CC-CD5D21021791}"/>
    <cellStyle name="InputCells12 4 7 4" xfId="3545" xr:uid="{AA9FD285-D5C4-412C-9C50-9EF2ED8F6EF4}"/>
    <cellStyle name="InputCells12 4 8" xfId="5519" xr:uid="{1C9537CE-21F6-4866-9D6B-7B090E3C0D29}"/>
    <cellStyle name="InputCells12 4 9" xfId="8560" xr:uid="{08A85479-D5F6-481A-B890-D098CD86E492}"/>
    <cellStyle name="InputCells12 5" xfId="109" xr:uid="{974CCAFE-F20B-4D5A-9FD5-492576EB52FE}"/>
    <cellStyle name="InputCells12 5 2" xfId="2360" xr:uid="{96C5359B-1E64-45C0-A8B5-A4E4D519D5CB}"/>
    <cellStyle name="InputCells12 5 2 2" xfId="6075" xr:uid="{215EFEC8-47A5-42D7-9FAA-F475D6116BCE}"/>
    <cellStyle name="InputCells12 5 2 3" xfId="10218" xr:uid="{23215391-F9F2-4AA5-B956-8380979378F7}"/>
    <cellStyle name="InputCells12 5 2 4" xfId="13136" xr:uid="{F6CD04BA-42FB-49DB-A4CF-22970C0958D7}"/>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7292" xr:uid="{AE6AF7D2-0C36-4207-8010-01026E9D5D29}"/>
    <cellStyle name="Normal 10 2 2 2 2" xfId="15546" xr:uid="{23C6DAD2-D94F-427C-83E4-9A4DBD94F115}"/>
    <cellStyle name="Normal 10 2 2 3" xfId="5853" xr:uid="{1862E839-6B29-42A3-9E45-884B2840EAA9}"/>
    <cellStyle name="Normal 10 2 2 4" xfId="14898" xr:uid="{55F3F2C6-D9E2-44BC-8710-C42C7FD44ACF}"/>
    <cellStyle name="Normal 10 2 3" xfId="6968" xr:uid="{32A0B288-C96C-4005-BAC3-7AC1E15EB660}"/>
    <cellStyle name="Normal 10 2 3 2" xfId="15222" xr:uid="{075C758B-B21F-45E6-9D2D-E0132FEBA192}"/>
    <cellStyle name="Normal 10 2 4" xfId="3943" xr:uid="{CD73C3D0-3EF1-4263-8E70-06F91451D614}"/>
    <cellStyle name="Normal 10 2 5" xfId="14574" xr:uid="{9BF0F3BF-3803-47DD-9801-CEA0C9ACFE3F}"/>
    <cellStyle name="Normal 10 3" xfId="2427" xr:uid="{4608EB34-9627-4746-9AE9-022D31FB38C9}"/>
    <cellStyle name="Normal 10 3 2" xfId="7283" xr:uid="{589A485D-0779-4C33-BDB0-BC12968005CE}"/>
    <cellStyle name="Normal 10 3 2 2" xfId="15537" xr:uid="{32001EFF-B85E-4C2D-8A4D-08C6AE283282}"/>
    <cellStyle name="Normal 10 3 3" xfId="5840" xr:uid="{B99CF0B4-1409-4CF3-8B67-6D04D7FCBADF}"/>
    <cellStyle name="Normal 10 3 4" xfId="14889" xr:uid="{C799B9DA-DC32-4C59-A4B4-911F9C0C3EB1}"/>
    <cellStyle name="Normal 10 4" xfId="6959" xr:uid="{C3E210E3-466C-4403-B9E8-56994DD44EB8}"/>
    <cellStyle name="Normal 10 4 2" xfId="15213" xr:uid="{C0C96083-B2B6-4159-949E-C38D125CA87F}"/>
    <cellStyle name="Normal 10 5" xfId="3874" xr:uid="{13D10B42-C5C0-44BE-8D70-2BE813A6C95D}"/>
    <cellStyle name="Normal 10 6" xfId="14565" xr:uid="{1E211485-A9A1-48A6-B434-44D45B4D62F8}"/>
    <cellStyle name="Normal 11" xfId="435" xr:uid="{D7C271AC-4A59-4EAD-BC3A-F11096BF3FFC}"/>
    <cellStyle name="Normal 11 2" xfId="477" xr:uid="{F67423BA-D407-4AD6-9ED7-EFFB65B0008A}"/>
    <cellStyle name="Normal 11 2 2" xfId="2441" xr:uid="{E56905D5-F78C-47EA-9509-2E12C842ABB6}"/>
    <cellStyle name="Normal 11 2 2 2" xfId="7293" xr:uid="{EB522078-0581-4CD0-B3D8-027219E288CE}"/>
    <cellStyle name="Normal 11 2 2 2 2" xfId="15547" xr:uid="{8830BA42-0270-42C8-A84C-24E692940543}"/>
    <cellStyle name="Normal 11 2 2 3" xfId="5854" xr:uid="{1F7F3BA7-E306-47FF-A652-601A77EB4DA7}"/>
    <cellStyle name="Normal 11 2 2 4" xfId="14899" xr:uid="{3999CFD4-8140-4155-8BB5-8A2250CBD967}"/>
    <cellStyle name="Normal 11 2 3" xfId="6969" xr:uid="{6284DA31-4BCA-42E7-8BD3-B2BC63EF4EC0}"/>
    <cellStyle name="Normal 11 2 3 2" xfId="15223" xr:uid="{D17610ED-EC39-4335-89C1-995D9AF9520C}"/>
    <cellStyle name="Normal 11 2 4" xfId="3944" xr:uid="{D31F853F-3DDB-49A9-AD44-66505DCF19FB}"/>
    <cellStyle name="Normal 11 2 5" xfId="14575" xr:uid="{C177F8BD-92FA-483A-B8C8-4A2B68328548}"/>
    <cellStyle name="Normal 11 3" xfId="2431" xr:uid="{9EF69086-3A5F-4E63-B962-019D70ED50C1}"/>
    <cellStyle name="Normal 11 3 2" xfId="7287" xr:uid="{F02FDD6E-DC4D-4064-B8E9-C163BA5E3E02}"/>
    <cellStyle name="Normal 11 3 2 2" xfId="15541" xr:uid="{5DDA94A6-F732-4B1E-A1FF-33452B012806}"/>
    <cellStyle name="Normal 11 3 3" xfId="5844" xr:uid="{9E9735D9-2719-4BEA-8091-AEAF2485F1F1}"/>
    <cellStyle name="Normal 11 3 4" xfId="14893" xr:uid="{25081543-B747-4650-9E19-D61F80432569}"/>
    <cellStyle name="Normal 11 4" xfId="6963" xr:uid="{22E5B08B-8EE5-4CF1-802B-8372E3E25D42}"/>
    <cellStyle name="Normal 11 4 2" xfId="15217" xr:uid="{19EAFCF0-C632-4224-96A1-7860AA5ECCB1}"/>
    <cellStyle name="Normal 11 5" xfId="3902" xr:uid="{6224BAC9-6CE5-4154-8D93-724B658D7F4F}"/>
    <cellStyle name="Normal 11 6" xfId="14569" xr:uid="{47B95E7C-9D00-4981-AA31-0B59A4FB8444}"/>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7197" xr:uid="{290CE365-089D-4ED1-A82D-85D195CEB21D}"/>
    <cellStyle name="Normal 13 2 2 2" xfId="15451" xr:uid="{E4ABDAFE-DECD-45A4-A04C-77E21D9BB5B2}"/>
    <cellStyle name="Normal 13 2 3" xfId="5723" xr:uid="{7F4E8DD5-DBB7-4899-8099-8C829946DBD3}"/>
    <cellStyle name="Normal 13 2 4" xfId="14803" xr:uid="{E0F803E9-703F-4C88-A5D1-8B59DA0AD5AF}"/>
    <cellStyle name="Normal 13 3" xfId="6873" xr:uid="{52B1FD1C-CC20-45A2-A8B5-0686F7CC5419}"/>
    <cellStyle name="Normal 13 3 2" xfId="15127" xr:uid="{24366FC3-6D8E-4CB4-9DF1-182B834DF94B}"/>
    <cellStyle name="Normal 13 4" xfId="3496" xr:uid="{60257E16-3CB8-4D0E-A527-17C68CC59C22}"/>
    <cellStyle name="Normal 13 5" xfId="14479" xr:uid="{B12ED923-45D8-4FC5-A820-E9C996CE1395}"/>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14510" xr:uid="{FD0B8388-9D2C-4D44-B341-267022B6D390}"/>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7298" xr:uid="{463BA7D2-4B36-4789-B86E-FB9010742198}"/>
    <cellStyle name="Normal 5 2 2 2 2 2 2 2 2" xfId="15552" xr:uid="{DF6BFB03-A0CA-4459-8F07-A993D2F1F7F0}"/>
    <cellStyle name="Normal 5 2 2 2 2 2 2 3" xfId="5859" xr:uid="{A87198D9-7C3B-4471-BA1A-522F3CE4567B}"/>
    <cellStyle name="Normal 5 2 2 2 2 2 2 4" xfId="14904" xr:uid="{472E894D-CE8A-4B14-AD4D-643C39D48A67}"/>
    <cellStyle name="Normal 5 2 2 2 2 2 3" xfId="6974" xr:uid="{8819C992-D398-4013-BF51-5AFA5DE627AD}"/>
    <cellStyle name="Normal 5 2 2 2 2 2 3 2" xfId="15228" xr:uid="{2FC5A46A-251D-4C65-B889-D3486373C69C}"/>
    <cellStyle name="Normal 5 2 2 2 2 2 4" xfId="3949" xr:uid="{9212EA1B-9536-4054-B379-C33036ED17CC}"/>
    <cellStyle name="Normal 5 2 2 2 2 2 5" xfId="14580" xr:uid="{80F90BD8-5861-4362-81AB-175557A1FB89}"/>
    <cellStyle name="Normal 5 2 2 2 2 3" xfId="2400" xr:uid="{84D78183-73D3-4A2D-BF61-744DB361EFFF}"/>
    <cellStyle name="Normal 5 2 2 2 2 3 2" xfId="7256" xr:uid="{B1E72F48-9718-4CAE-A18E-A19AFB103478}"/>
    <cellStyle name="Normal 5 2 2 2 2 3 2 2" xfId="15510" xr:uid="{169111D4-2B36-42C0-A8C7-932ACB5FF9EC}"/>
    <cellStyle name="Normal 5 2 2 2 2 3 3" xfId="5813" xr:uid="{E30A20DD-EE57-46B5-B6F8-3051AFBFB7C4}"/>
    <cellStyle name="Normal 5 2 2 2 2 3 4" xfId="14862" xr:uid="{B47CE237-63F3-42E3-81D1-27121EF1767B}"/>
    <cellStyle name="Normal 5 2 2 2 2 4" xfId="6932" xr:uid="{4473248C-6967-479D-B850-826E9EDEAB81}"/>
    <cellStyle name="Normal 5 2 2 2 2 4 2" xfId="15186" xr:uid="{2B7DF731-EEBB-4903-90FE-54EC47F774B3}"/>
    <cellStyle name="Normal 5 2 2 2 2 5" xfId="3820" xr:uid="{F1E1A7E2-8C1A-458D-B983-4EE2356C2136}"/>
    <cellStyle name="Normal 5 2 2 2 2 6" xfId="14538" xr:uid="{2EA7A163-6371-4E62-B07F-95C68B3DF8D6}"/>
    <cellStyle name="Normal 5 2 2 2 3" xfId="481" xr:uid="{F60BBD0E-FC44-4AE5-B62E-8CF366991BEB}"/>
    <cellStyle name="Normal 5 2 2 2 3 2" xfId="2445" xr:uid="{F719D281-CBC2-456A-A112-C2E0DE3957AA}"/>
    <cellStyle name="Normal 5 2 2 2 3 2 2" xfId="7297" xr:uid="{315CD559-BEEA-4BF9-9AC4-2D813582A121}"/>
    <cellStyle name="Normal 5 2 2 2 3 2 2 2" xfId="15551" xr:uid="{494EFA17-6A00-4327-B338-793639AF50A4}"/>
    <cellStyle name="Normal 5 2 2 2 3 2 3" xfId="5858" xr:uid="{CB2EC080-2859-48C2-BAB6-FE29F24E9A5A}"/>
    <cellStyle name="Normal 5 2 2 2 3 2 4" xfId="14903" xr:uid="{D3C0F729-9B53-403A-B406-7E2737BC0A23}"/>
    <cellStyle name="Normal 5 2 2 2 3 3" xfId="6973" xr:uid="{9C18F372-B3C6-476A-9594-AF3108C39151}"/>
    <cellStyle name="Normal 5 2 2 2 3 3 2" xfId="15227" xr:uid="{5557D583-95ED-40D7-AEBF-238A205736AE}"/>
    <cellStyle name="Normal 5 2 2 2 3 4" xfId="3948" xr:uid="{5CAC34F7-1B7F-4941-9757-0B5E4ADC0652}"/>
    <cellStyle name="Normal 5 2 2 2 3 5" xfId="14579" xr:uid="{A41CFAA7-888E-47C8-AF2B-311B2F6AA247}"/>
    <cellStyle name="Normal 5 2 2 2 4" xfId="2385" xr:uid="{3A4DFC19-68B2-403C-B2AF-896289B8D1CE}"/>
    <cellStyle name="Normal 5 2 2 2 4 2" xfId="7241" xr:uid="{79267B46-E52E-4B2A-9609-1EA42653E54D}"/>
    <cellStyle name="Normal 5 2 2 2 4 2 2" xfId="15495" xr:uid="{CB28B80B-D28C-4631-9A85-11A555602817}"/>
    <cellStyle name="Normal 5 2 2 2 4 3" xfId="5798" xr:uid="{9E14772A-65F6-4809-9AD0-C1DEA3D7B272}"/>
    <cellStyle name="Normal 5 2 2 2 4 4" xfId="14847" xr:uid="{B284A036-C782-4043-855C-C5BB5D303EC0}"/>
    <cellStyle name="Normal 5 2 2 2 5" xfId="6917" xr:uid="{A0A468BA-0B6C-44F8-B897-C7AB8CC1C189}"/>
    <cellStyle name="Normal 5 2 2 2 5 2" xfId="15171" xr:uid="{91EA949D-FD8D-49FD-B581-B6476E35BEC3}"/>
    <cellStyle name="Normal 5 2 2 2 6" xfId="3805" xr:uid="{4BC8009F-6910-4E66-8B9D-FC103282BB42}"/>
    <cellStyle name="Normal 5 2 2 2 7" xfId="14523" xr:uid="{4AFB02B0-CAB2-442F-84C7-574F9FD37E2F}"/>
    <cellStyle name="Normal 5 2 2 3" xfId="352" xr:uid="{7C9D0870-E1BF-4F34-B358-B84ED09C91DF}"/>
    <cellStyle name="Normal 5 2 2 3 2" xfId="483" xr:uid="{EA2AA38A-A866-48CA-93DF-2FF413F73F21}"/>
    <cellStyle name="Normal 5 2 2 3 2 2" xfId="2447" xr:uid="{A1D4B44A-DC8D-4E1C-8FE0-710908442BF6}"/>
    <cellStyle name="Normal 5 2 2 3 2 2 2" xfId="7299" xr:uid="{05811CC5-3457-4986-98C1-1EB223C461AA}"/>
    <cellStyle name="Normal 5 2 2 3 2 2 2 2" xfId="15553" xr:uid="{917B657C-1DDC-4DB2-BB3F-0B1572569D93}"/>
    <cellStyle name="Normal 5 2 2 3 2 2 3" xfId="5860" xr:uid="{53B4B734-6097-4207-9531-E6DA414EEE37}"/>
    <cellStyle name="Normal 5 2 2 3 2 2 4" xfId="14905" xr:uid="{3D7CAA07-A77F-4571-9EBF-4E965C80EBDC}"/>
    <cellStyle name="Normal 5 2 2 3 2 3" xfId="6975" xr:uid="{8C82DFCF-1AD3-481F-8315-763F0AAD3F60}"/>
    <cellStyle name="Normal 5 2 2 3 2 3 2" xfId="15229" xr:uid="{57B839B7-330A-4148-82B0-3651AB6109ED}"/>
    <cellStyle name="Normal 5 2 2 3 2 4" xfId="3950" xr:uid="{76E7D6E7-6F2D-4F15-A022-C940081D66D5}"/>
    <cellStyle name="Normal 5 2 2 3 2 5" xfId="14581" xr:uid="{0D98AABC-D204-475E-84B6-983487F486F7}"/>
    <cellStyle name="Normal 5 2 2 3 3" xfId="2399" xr:uid="{94927453-8AB7-49A9-B25E-C8180EED5F46}"/>
    <cellStyle name="Normal 5 2 2 3 3 2" xfId="7255" xr:uid="{F1F054EB-F1C9-4BFA-AB3F-5DC1800F8A37}"/>
    <cellStyle name="Normal 5 2 2 3 3 2 2" xfId="15509" xr:uid="{70C276F6-01FB-45F4-81B0-1AA3B688484D}"/>
    <cellStyle name="Normal 5 2 2 3 3 3" xfId="5812" xr:uid="{82C1DD6E-D5E5-47A8-B87E-E022B5965C84}"/>
    <cellStyle name="Normal 5 2 2 3 3 4" xfId="14861" xr:uid="{25515FF2-D903-4D90-BF81-683DF5CBD575}"/>
    <cellStyle name="Normal 5 2 2 3 4" xfId="6931" xr:uid="{0D3C26B3-9D81-4581-B53D-471121ECE2FC}"/>
    <cellStyle name="Normal 5 2 2 3 4 2" xfId="15185" xr:uid="{0C29DB0F-548F-4F7F-BD1D-D8C50666F85C}"/>
    <cellStyle name="Normal 5 2 2 3 5" xfId="3819" xr:uid="{84F430EA-4E9E-4144-A5DF-D47B4B64F4DF}"/>
    <cellStyle name="Normal 5 2 2 3 6" xfId="14537" xr:uid="{20ED00BC-05DC-4D9B-9D73-0457FCC79523}"/>
    <cellStyle name="Normal 5 2 2 4" xfId="480" xr:uid="{40D64E32-C1BF-4DC3-BA18-00703C8ACA04}"/>
    <cellStyle name="Normal 5 2 2 4 2" xfId="2444" xr:uid="{7212917B-3A23-41FB-91AA-30D2B79AB281}"/>
    <cellStyle name="Normal 5 2 2 4 2 2" xfId="7296" xr:uid="{9FEDD44E-0A09-44DA-85BD-0969FB2FB735}"/>
    <cellStyle name="Normal 5 2 2 4 2 2 2" xfId="15550" xr:uid="{ABA38102-A2B2-4FED-ABEA-5EF667FC3031}"/>
    <cellStyle name="Normal 5 2 2 4 2 3" xfId="5857" xr:uid="{9CF4C613-9A48-47EE-93B1-74FE37DDD9AA}"/>
    <cellStyle name="Normal 5 2 2 4 2 4" xfId="14902" xr:uid="{CC6D660F-324A-4F43-817A-38999EE980EE}"/>
    <cellStyle name="Normal 5 2 2 4 3" xfId="6972" xr:uid="{35A1EDB4-F712-427E-89C5-3B7A33546A4A}"/>
    <cellStyle name="Normal 5 2 2 4 3 2" xfId="15226" xr:uid="{75B22895-D10F-4D93-8090-0D14124E11C3}"/>
    <cellStyle name="Normal 5 2 2 4 4" xfId="3947" xr:uid="{2A3963CC-A9D6-47C9-A87C-00CE1EB5A32F}"/>
    <cellStyle name="Normal 5 2 2 4 5" xfId="14578" xr:uid="{ABC9139B-0C7E-4564-9F33-50985C655848}"/>
    <cellStyle name="Normal 5 2 2 5" xfId="2379" xr:uid="{903515F6-FC75-406E-8EB2-E85F6EA49CCE}"/>
    <cellStyle name="Normal 5 2 2 5 2" xfId="7235" xr:uid="{58D4973A-1D83-4D08-8B29-BAB150ADA018}"/>
    <cellStyle name="Normal 5 2 2 5 2 2" xfId="15489" xr:uid="{7FC0DEF7-F549-47C6-B6FD-73FAAFA7BAC9}"/>
    <cellStyle name="Normal 5 2 2 5 3" xfId="5792" xr:uid="{001FAC10-6637-4283-895E-5244749253C9}"/>
    <cellStyle name="Normal 5 2 2 5 4" xfId="14841" xr:uid="{6B7AE6FE-5445-45C5-9C3E-4B1B21414EF1}"/>
    <cellStyle name="Normal 5 2 2 6" xfId="6911" xr:uid="{82C0E594-9FF2-4065-926E-750A5923B480}"/>
    <cellStyle name="Normal 5 2 2 6 2" xfId="15165" xr:uid="{F0EEB6CC-9EAE-4CAF-BADC-DACA771F82F7}"/>
    <cellStyle name="Normal 5 2 2 7" xfId="3799" xr:uid="{A5A67F7F-6D98-4A83-BDCB-5952094A679B}"/>
    <cellStyle name="Normal 5 2 2 8" xfId="14517" xr:uid="{B80E5D91-5101-46E5-B2E3-749E33020855}"/>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7301" xr:uid="{93B0D5C9-6EA8-40CA-AF65-E75DFD36B75B}"/>
    <cellStyle name="Normal 5 2 3 2 2 2 2 2" xfId="15555" xr:uid="{0E136CE0-8819-4BDE-A443-42F38ADB715F}"/>
    <cellStyle name="Normal 5 2 3 2 2 2 3" xfId="5862" xr:uid="{7016F094-BBCB-458B-AB24-2B05023F912A}"/>
    <cellStyle name="Normal 5 2 3 2 2 2 4" xfId="14907" xr:uid="{8D098300-8599-4016-B71C-3ACCC989504C}"/>
    <cellStyle name="Normal 5 2 3 2 2 3" xfId="6977" xr:uid="{3E00979A-B784-4AB8-8994-23968159EA09}"/>
    <cellStyle name="Normal 5 2 3 2 2 3 2" xfId="15231" xr:uid="{6D5B3A1B-B500-4440-B7D4-09CADF53C62B}"/>
    <cellStyle name="Normal 5 2 3 2 2 4" xfId="3952" xr:uid="{E3C6758E-E65E-46BE-87BE-0C7BD8AF1CBF}"/>
    <cellStyle name="Normal 5 2 3 2 2 5" xfId="14583" xr:uid="{2B1FF705-9463-47AF-8B4E-75058751838A}"/>
    <cellStyle name="Normal 5 2 3 2 3" xfId="2401" xr:uid="{520DEB59-1B99-4D72-9979-042647DDC9CF}"/>
    <cellStyle name="Normal 5 2 3 2 3 2" xfId="7257" xr:uid="{D8FF6E7B-04C1-43C7-B181-593E86CE6F87}"/>
    <cellStyle name="Normal 5 2 3 2 3 2 2" xfId="15511" xr:uid="{1A3242DF-59EA-411F-B40E-981FBEDC14BA}"/>
    <cellStyle name="Normal 5 2 3 2 3 3" xfId="5814" xr:uid="{33F3DED7-27E2-41CC-95D6-ED6AD4644338}"/>
    <cellStyle name="Normal 5 2 3 2 3 4" xfId="14863" xr:uid="{903015FB-B6E4-4976-9E1F-B1A23A13A7CE}"/>
    <cellStyle name="Normal 5 2 3 2 4" xfId="6933" xr:uid="{1A761825-0F3F-4447-A139-5C5D3BA49FC1}"/>
    <cellStyle name="Normal 5 2 3 2 4 2" xfId="15187" xr:uid="{1A85C2F9-DAA8-433B-B35A-5B26C1CF0C08}"/>
    <cellStyle name="Normal 5 2 3 2 5" xfId="3821" xr:uid="{3D6F9F89-4830-41A4-BC48-8320DF602B27}"/>
    <cellStyle name="Normal 5 2 3 2 6" xfId="14539" xr:uid="{98E34AC9-CE8F-48E0-A791-5EFE5C39E221}"/>
    <cellStyle name="Normal 5 2 3 3" xfId="484" xr:uid="{75E3E50D-5A2D-47D1-B31C-80321CB04FBD}"/>
    <cellStyle name="Normal 5 2 3 3 2" xfId="2448" xr:uid="{B4A8AE68-1D8B-4E11-9A76-CFA9FB856650}"/>
    <cellStyle name="Normal 5 2 3 3 2 2" xfId="7300" xr:uid="{2D0E601C-2537-46D5-8B79-D6C2ACD3CB37}"/>
    <cellStyle name="Normal 5 2 3 3 2 2 2" xfId="15554" xr:uid="{F1EB297C-B749-47E6-8F04-EFBE3BA2D4FA}"/>
    <cellStyle name="Normal 5 2 3 3 2 3" xfId="5861" xr:uid="{DC3361BE-6625-424B-AAB4-1E5520EBCDA6}"/>
    <cellStyle name="Normal 5 2 3 3 2 4" xfId="14906" xr:uid="{9C300FA3-34BD-4EDE-8BB8-692A3E33905F}"/>
    <cellStyle name="Normal 5 2 3 3 3" xfId="6976" xr:uid="{1B38966E-44AE-4896-BE72-F3FDE090B50C}"/>
    <cellStyle name="Normal 5 2 3 3 3 2" xfId="15230" xr:uid="{B08F2775-62B5-4C92-80AF-68597A4C3B76}"/>
    <cellStyle name="Normal 5 2 3 3 4" xfId="3951" xr:uid="{FA53021E-CFDB-4A6B-8E86-35C68DEAE211}"/>
    <cellStyle name="Normal 5 2 3 3 5" xfId="14582" xr:uid="{16F7815E-2A72-4837-B7C2-2B4C247F7D99}"/>
    <cellStyle name="Normal 5 2 3 4" xfId="2384" xr:uid="{DD430F3D-3508-458C-B880-E20EE533FF46}"/>
    <cellStyle name="Normal 5 2 3 4 2" xfId="7240" xr:uid="{BD60AB31-D612-415D-A2B3-04C0322B5905}"/>
    <cellStyle name="Normal 5 2 3 4 2 2" xfId="15494" xr:uid="{5565184B-C8CA-4950-B8C5-9A89F79C274D}"/>
    <cellStyle name="Normal 5 2 3 4 3" xfId="5797" xr:uid="{11E7D9B0-6A98-4854-84DA-0836220D298C}"/>
    <cellStyle name="Normal 5 2 3 4 4" xfId="14846" xr:uid="{3D5630B1-52FC-40FE-83A1-75A8732706AF}"/>
    <cellStyle name="Normal 5 2 3 5" xfId="6916" xr:uid="{B147B194-B3CE-4265-B1BE-F51715020564}"/>
    <cellStyle name="Normal 5 2 3 5 2" xfId="15170" xr:uid="{3F1164D2-BD28-4B37-91FC-89CDE4D2AF89}"/>
    <cellStyle name="Normal 5 2 3 6" xfId="3804" xr:uid="{EC05460F-F6B8-406E-BE3B-330D5B255E2A}"/>
    <cellStyle name="Normal 5 2 3 7" xfId="14522" xr:uid="{B8A48C59-D2DC-4E8D-904F-FB1BFA003AF2}"/>
    <cellStyle name="Normal 5 2 4" xfId="351" xr:uid="{5F4656E9-B24F-412A-8AB0-D1CC15773ECE}"/>
    <cellStyle name="Normal 5 2 4 2" xfId="486" xr:uid="{10AAC166-00B4-4545-BC6D-DB00EDBEB6C2}"/>
    <cellStyle name="Normal 5 2 4 2 2" xfId="2450" xr:uid="{425C4FEC-2F99-4C02-88FC-D82DCDD42312}"/>
    <cellStyle name="Normal 5 2 4 2 2 2" xfId="7302" xr:uid="{D2EDA88B-AACF-43F7-8CEE-1B93470524F3}"/>
    <cellStyle name="Normal 5 2 4 2 2 2 2" xfId="15556" xr:uid="{D4BC9D74-A52B-46AD-ACC2-B90A8C1AF043}"/>
    <cellStyle name="Normal 5 2 4 2 2 3" xfId="5863" xr:uid="{4AD997AD-A37D-4A22-B61C-F3ECF53D8EF3}"/>
    <cellStyle name="Normal 5 2 4 2 2 4" xfId="14908" xr:uid="{7C366FF9-F512-4E51-911E-B7EF2E54CD1F}"/>
    <cellStyle name="Normal 5 2 4 2 3" xfId="6978" xr:uid="{4326E1CA-C84E-42F7-BB7D-6AE3E494A30E}"/>
    <cellStyle name="Normal 5 2 4 2 3 2" xfId="15232" xr:uid="{A32121C9-1195-401B-A0B0-C61165169073}"/>
    <cellStyle name="Normal 5 2 4 2 4" xfId="3953" xr:uid="{8B7425BD-92B8-4E2E-937F-FB3A8E856771}"/>
    <cellStyle name="Normal 5 2 4 2 5" xfId="14584" xr:uid="{B10EB638-5DA9-4270-AE0B-4411FAB9A5B4}"/>
    <cellStyle name="Normal 5 2 4 3" xfId="2398" xr:uid="{DC6766F8-CE12-4B11-9E2F-113CB4679EAE}"/>
    <cellStyle name="Normal 5 2 4 3 2" xfId="7254" xr:uid="{CC5AD0D8-605E-47D1-96CE-6A9128D3CB2C}"/>
    <cellStyle name="Normal 5 2 4 3 2 2" xfId="15508" xr:uid="{7FBEBB97-E552-42BA-A052-59B2EF2B225E}"/>
    <cellStyle name="Normal 5 2 4 3 3" xfId="5811" xr:uid="{7D9BA7E9-EA4B-4025-BE6D-8E5517DEAF1C}"/>
    <cellStyle name="Normal 5 2 4 3 4" xfId="14860" xr:uid="{02BC5AAE-A8DF-4929-A38F-44877F4CE155}"/>
    <cellStyle name="Normal 5 2 4 4" xfId="6930" xr:uid="{AB1C37E7-FC6B-4E66-A33E-57C5F361FA48}"/>
    <cellStyle name="Normal 5 2 4 4 2" xfId="15184" xr:uid="{7B642E17-7301-40C0-924F-E8BC19CC2C44}"/>
    <cellStyle name="Normal 5 2 4 5" xfId="3818" xr:uid="{8CDB4C16-848E-45F9-88FD-9DCC8A14236D}"/>
    <cellStyle name="Normal 5 2 4 6" xfId="14536" xr:uid="{A133F64C-F783-4CF1-ABA4-5210E4491210}"/>
    <cellStyle name="Normal 5 2 5" xfId="460" xr:uid="{E0A21CA1-1C2A-4CE0-A7B7-D1C1D2CAFFD0}"/>
    <cellStyle name="Normal 5 2 5 2" xfId="487" xr:uid="{7F171D51-F4D7-42B8-947A-A93DE856A2F2}"/>
    <cellStyle name="Normal 5 2 5 2 2" xfId="2451" xr:uid="{6AB6CB10-C901-4B22-980C-ECDB36EF5D7F}"/>
    <cellStyle name="Normal 5 2 5 2 2 2" xfId="7303" xr:uid="{BA7C2E54-BFDE-4CDB-85A3-3243BB5330DD}"/>
    <cellStyle name="Normal 5 2 5 2 2 2 2" xfId="15557" xr:uid="{C341D137-B839-45EE-9127-565CCC937A98}"/>
    <cellStyle name="Normal 5 2 5 2 2 3" xfId="5864" xr:uid="{3730A9B8-6FE0-4B11-BDE7-F0052D71DDEA}"/>
    <cellStyle name="Normal 5 2 5 2 2 4" xfId="14909" xr:uid="{B43CAB19-A02E-4F36-8721-F155FB7ECA15}"/>
    <cellStyle name="Normal 5 2 5 2 3" xfId="6979" xr:uid="{B8AF6FCC-788D-4D02-91DA-A1264F37AE5D}"/>
    <cellStyle name="Normal 5 2 5 2 3 2" xfId="15233" xr:uid="{B1C12B6D-DEA5-4D19-97C8-567D740679EC}"/>
    <cellStyle name="Normal 5 2 5 2 4" xfId="3954" xr:uid="{AD47634A-ABC8-4ABA-B484-E9AF792E84B9}"/>
    <cellStyle name="Normal 5 2 5 2 5" xfId="14585" xr:uid="{88C3EB09-B788-4536-9C50-61D1008177CD}"/>
    <cellStyle name="Normal 5 2 5 3" xfId="2434" xr:uid="{FD419D85-0F24-41C3-810E-9B5C96F7859F}"/>
    <cellStyle name="Normal 5 2 5 3 2" xfId="7288" xr:uid="{4F467B47-5E15-4403-A970-681D62AEDDC3}"/>
    <cellStyle name="Normal 5 2 5 3 2 2" xfId="15542" xr:uid="{1E46EDF0-517E-48DD-8CE7-538D816FD183}"/>
    <cellStyle name="Normal 5 2 5 3 3" xfId="5847" xr:uid="{01099E85-7FFC-4915-B40E-0D4B99DD8F93}"/>
    <cellStyle name="Normal 5 2 5 3 4" xfId="14894" xr:uid="{BBD50893-17E0-4412-AB1F-710590EAEB67}"/>
    <cellStyle name="Normal 5 2 5 4" xfId="6964" xr:uid="{2857AFD7-7246-4F00-A22F-AA91EC71DFEA}"/>
    <cellStyle name="Normal 5 2 5 4 2" xfId="15218" xr:uid="{22E3F27D-99CC-473B-A039-94F5273CE19C}"/>
    <cellStyle name="Normal 5 2 5 5" xfId="3927" xr:uid="{E20E9591-54BD-4A69-B834-93FD53721A64}"/>
    <cellStyle name="Normal 5 2 5 6" xfId="14570" xr:uid="{6C789D8E-C9D8-4CF5-9B80-C478F6198784}"/>
    <cellStyle name="Normal 5 2 6" xfId="479" xr:uid="{C5871523-3334-4E82-B6A5-CF76A022823B}"/>
    <cellStyle name="Normal 5 2 6 2" xfId="2443" xr:uid="{B6B4554E-FFC7-4272-9D0F-83031303D466}"/>
    <cellStyle name="Normal 5 2 6 2 2" xfId="7295" xr:uid="{79D523ED-5070-4318-B8F7-812F3D1FEE81}"/>
    <cellStyle name="Normal 5 2 6 2 2 2" xfId="15549" xr:uid="{015CD1E3-12C6-49DB-A906-93AD1F5AC536}"/>
    <cellStyle name="Normal 5 2 6 2 3" xfId="5856" xr:uid="{42523E42-F334-47CE-92AD-41DEC53723CB}"/>
    <cellStyle name="Normal 5 2 6 2 4" xfId="14901" xr:uid="{4970BE39-290B-44B7-9625-448945446542}"/>
    <cellStyle name="Normal 5 2 6 3" xfId="6971" xr:uid="{29304D1A-B278-4013-928F-4B3257D3E90F}"/>
    <cellStyle name="Normal 5 2 6 3 2" xfId="15225" xr:uid="{F0B9C235-4D07-48A5-B8DB-82B4B1FB2DF7}"/>
    <cellStyle name="Normal 5 2 6 4" xfId="3946" xr:uid="{D2B7AD6C-72EC-4B99-98BA-D965860B8D6A}"/>
    <cellStyle name="Normal 5 2 6 5" xfId="14577" xr:uid="{E79997FA-A8BE-4D86-B64D-3A3F1B289DEE}"/>
    <cellStyle name="Normal 5 2 7" xfId="2372" xr:uid="{B21AAE13-A9FC-4807-8B03-5E970E80325A}"/>
    <cellStyle name="Normal 5 2 7 2" xfId="7228" xr:uid="{336F9B3B-5B52-4EAF-BF3F-EE4853127EFD}"/>
    <cellStyle name="Normal 5 2 7 2 2" xfId="15482" xr:uid="{41DA7F94-7E7D-42BA-9DAE-97A8374AC11B}"/>
    <cellStyle name="Normal 5 2 7 3" xfId="5785" xr:uid="{321626EE-1D80-4FC2-9C70-603FD932958E}"/>
    <cellStyle name="Normal 5 2 7 4" xfId="14834" xr:uid="{C90B9042-0707-4324-AF12-14333EF61CA8}"/>
    <cellStyle name="Normal 5 2 8" xfId="6904" xr:uid="{8C008BDA-6608-45A1-9DBA-FE0ED39E9B4D}"/>
    <cellStyle name="Normal 5 2 8 2" xfId="15158" xr:uid="{9976DC26-4242-4107-9965-24A2D7A95EF6}"/>
    <cellStyle name="Normal 5 2 9" xfId="3792" xr:uid="{375364F5-0D30-4F48-A4DB-3D6ED004B88C}"/>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7306" xr:uid="{A346F32B-D51D-428F-B6DF-A2B513E08195}"/>
    <cellStyle name="Normal 5 3 2 2 2 2 2 2" xfId="15560" xr:uid="{33D480C2-82C0-4467-86FD-4ECC87FD9777}"/>
    <cellStyle name="Normal 5 3 2 2 2 2 3" xfId="5867" xr:uid="{3FA225E9-2A6E-4FA1-B689-75E127046EDB}"/>
    <cellStyle name="Normal 5 3 2 2 2 2 4" xfId="14912" xr:uid="{AF250616-CC14-4DCB-A940-18736D063453}"/>
    <cellStyle name="Normal 5 3 2 2 2 3" xfId="6982" xr:uid="{F1909DE7-C38C-4979-AA07-43969EDFD544}"/>
    <cellStyle name="Normal 5 3 2 2 2 3 2" xfId="15236" xr:uid="{C7D444DB-3D16-4ADC-ABF0-DCEDCE565E36}"/>
    <cellStyle name="Normal 5 3 2 2 2 4" xfId="3957" xr:uid="{D04223BF-9F1C-4F98-A4B7-34533F017E1E}"/>
    <cellStyle name="Normal 5 3 2 2 2 5" xfId="14588" xr:uid="{75ECAD22-63A5-4312-B73F-1CF8BCFDBF20}"/>
    <cellStyle name="Normal 5 3 2 2 3" xfId="2403" xr:uid="{11F6381F-F0A3-40B3-8D0C-EE7D1575BD27}"/>
    <cellStyle name="Normal 5 3 2 2 3 2" xfId="7259" xr:uid="{7139346D-266F-4611-9B86-AA1AAD692C4A}"/>
    <cellStyle name="Normal 5 3 2 2 3 2 2" xfId="15513" xr:uid="{6A589EE3-2056-40A3-AC3A-C1CEC5C21C39}"/>
    <cellStyle name="Normal 5 3 2 2 3 3" xfId="5816" xr:uid="{01E16114-978C-494F-9C0D-F71D5F703DC3}"/>
    <cellStyle name="Normal 5 3 2 2 3 4" xfId="14865" xr:uid="{11D84809-DC97-4A33-B637-2273262D90A8}"/>
    <cellStyle name="Normal 5 3 2 2 4" xfId="6935" xr:uid="{74EA1EC4-0A48-4312-B968-D769D628B5FF}"/>
    <cellStyle name="Normal 5 3 2 2 4 2" xfId="15189" xr:uid="{72AD1161-E9B2-442B-B9ED-EF54AC7CC727}"/>
    <cellStyle name="Normal 5 3 2 2 5" xfId="3823" xr:uid="{84D5EB46-72DB-43BE-BC42-0209D987B616}"/>
    <cellStyle name="Normal 5 3 2 2 6" xfId="14541" xr:uid="{334E2EF0-4F8B-41A8-BD84-EC6A22A58109}"/>
    <cellStyle name="Normal 5 3 2 3" xfId="489" xr:uid="{510BD2F5-1A3C-4FE9-B46F-0A29288C9F24}"/>
    <cellStyle name="Normal 5 3 2 3 2" xfId="2453" xr:uid="{8D5B6F15-A4FA-4D50-8090-75F13E5D3C3A}"/>
    <cellStyle name="Normal 5 3 2 3 2 2" xfId="7305" xr:uid="{167545A8-7BBE-4876-9D18-21083FCBB598}"/>
    <cellStyle name="Normal 5 3 2 3 2 2 2" xfId="15559" xr:uid="{B441BA0B-C131-49E2-8C3A-B0B180C22663}"/>
    <cellStyle name="Normal 5 3 2 3 2 3" xfId="5866" xr:uid="{4D8AE5D1-CF81-4E43-918D-18DCE48A4A9E}"/>
    <cellStyle name="Normal 5 3 2 3 2 4" xfId="14911" xr:uid="{D8E01359-12CE-4229-A612-1F9A04ECDEBD}"/>
    <cellStyle name="Normal 5 3 2 3 3" xfId="6981" xr:uid="{027644B0-48A3-40C7-ACD6-6D4B01559F2A}"/>
    <cellStyle name="Normal 5 3 2 3 3 2" xfId="15235" xr:uid="{41669097-B1DC-4731-AEFC-530786D27B18}"/>
    <cellStyle name="Normal 5 3 2 3 4" xfId="3956" xr:uid="{D99C5DEF-28E9-4FA3-9E54-9AB0E90BA00B}"/>
    <cellStyle name="Normal 5 3 2 3 5" xfId="14587" xr:uid="{2064AA43-9B1B-4BBE-B508-984E20067B67}"/>
    <cellStyle name="Normal 5 3 2 4" xfId="2386" xr:uid="{6B34FBAF-FE47-4916-9946-4216F0ADBC53}"/>
    <cellStyle name="Normal 5 3 2 4 2" xfId="7242" xr:uid="{0D008EC1-2062-434B-9CCB-D3747665E8AD}"/>
    <cellStyle name="Normal 5 3 2 4 2 2" xfId="15496" xr:uid="{95484D5C-B640-4482-9D60-3A18FFC9FEE4}"/>
    <cellStyle name="Normal 5 3 2 4 3" xfId="5799" xr:uid="{1BF9D96A-F2D6-4322-BB2A-668A0BCC3B8A}"/>
    <cellStyle name="Normal 5 3 2 4 4" xfId="14848" xr:uid="{E63B4DF9-2D84-4D75-A7B1-939ADD7F31D0}"/>
    <cellStyle name="Normal 5 3 2 5" xfId="6918" xr:uid="{B13394CA-6BAE-47F6-BEC4-C49913C5A37E}"/>
    <cellStyle name="Normal 5 3 2 5 2" xfId="15172" xr:uid="{E7729E58-68D8-40D2-9951-B828EFF2B225}"/>
    <cellStyle name="Normal 5 3 2 6" xfId="3806" xr:uid="{0C3E3A6B-423F-4B11-B1B1-05F210EDBA29}"/>
    <cellStyle name="Normal 5 3 2 7" xfId="14524" xr:uid="{D2C2CF6F-184E-4C90-B9EC-D639E6657AB8}"/>
    <cellStyle name="Normal 5 3 3" xfId="355" xr:uid="{24272E6D-E500-479D-A797-4819DB6D4974}"/>
    <cellStyle name="Normal 5 3 3 2" xfId="491" xr:uid="{0C9043B6-0F53-443C-9543-F8202412EF8C}"/>
    <cellStyle name="Normal 5 3 3 2 2" xfId="2455" xr:uid="{A839F011-8155-4610-B944-88FC89A052CB}"/>
    <cellStyle name="Normal 5 3 3 2 2 2" xfId="7307" xr:uid="{C6A6F58E-D0E0-461A-B3BE-E6B4B1F5F392}"/>
    <cellStyle name="Normal 5 3 3 2 2 2 2" xfId="15561" xr:uid="{9F60ADFD-6C5C-40B5-AF4E-6930FFCA011C}"/>
    <cellStyle name="Normal 5 3 3 2 2 3" xfId="5868" xr:uid="{8A846DAC-D68E-482A-A1A0-7A772DE76942}"/>
    <cellStyle name="Normal 5 3 3 2 2 4" xfId="14913" xr:uid="{8A4759E7-69F1-4FAF-AC9C-A8055B1D1A0D}"/>
    <cellStyle name="Normal 5 3 3 2 3" xfId="6983" xr:uid="{362C25B6-5DB5-4261-8952-BA3782754878}"/>
    <cellStyle name="Normal 5 3 3 2 3 2" xfId="15237" xr:uid="{6399EA19-A42A-4AD0-8B56-C0C58614B956}"/>
    <cellStyle name="Normal 5 3 3 2 4" xfId="3958" xr:uid="{E8A8FF54-81FD-4E97-BBFF-CD75B34E148B}"/>
    <cellStyle name="Normal 5 3 3 2 5" xfId="14589" xr:uid="{4BD9BBD5-1A1A-4953-AE32-CC2ADF91706B}"/>
    <cellStyle name="Normal 5 3 3 3" xfId="2402" xr:uid="{0006C7A7-1F23-4A7E-B08D-EF9D74135478}"/>
    <cellStyle name="Normal 5 3 3 3 2" xfId="7258" xr:uid="{94B9FDD1-A844-4E80-BE70-89B0AFDE00B0}"/>
    <cellStyle name="Normal 5 3 3 3 2 2" xfId="15512" xr:uid="{532C5F06-AF83-4C88-9754-45D9FB05E390}"/>
    <cellStyle name="Normal 5 3 3 3 3" xfId="5815" xr:uid="{FB2FEE76-5719-47B3-90F5-2F97095874B7}"/>
    <cellStyle name="Normal 5 3 3 3 4" xfId="14864" xr:uid="{E1E65540-3095-4002-A8F7-2E5B0789287C}"/>
    <cellStyle name="Normal 5 3 3 4" xfId="6934" xr:uid="{CD957D68-809C-42EA-A83E-3C20934579CF}"/>
    <cellStyle name="Normal 5 3 3 4 2" xfId="15188" xr:uid="{F451A450-E81A-4C4A-A011-B57F6A1BE6E4}"/>
    <cellStyle name="Normal 5 3 3 5" xfId="3822" xr:uid="{AEE4BE1C-4EE0-492C-8DF1-A68371869DE0}"/>
    <cellStyle name="Normal 5 3 3 6" xfId="14540" xr:uid="{7E42B219-9679-490D-962A-5B2C67596A08}"/>
    <cellStyle name="Normal 5 3 4" xfId="488" xr:uid="{BB6714A8-AD0C-4569-AAC6-3CCAC473E418}"/>
    <cellStyle name="Normal 5 3 4 2" xfId="2452" xr:uid="{14FA4D80-BBCB-490F-A69F-CBFEA24E0F6A}"/>
    <cellStyle name="Normal 5 3 4 2 2" xfId="7304" xr:uid="{BACE8F84-E269-448A-AA03-E3269ADD9E38}"/>
    <cellStyle name="Normal 5 3 4 2 2 2" xfId="15558" xr:uid="{39EFF53F-2CEA-4EC5-899E-87CF6F568B9F}"/>
    <cellStyle name="Normal 5 3 4 2 3" xfId="5865" xr:uid="{4708E1E5-C0FF-4536-AC02-A0BE15E58789}"/>
    <cellStyle name="Normal 5 3 4 2 4" xfId="14910" xr:uid="{ABE195AE-4330-487A-A2FE-0DD147832F4A}"/>
    <cellStyle name="Normal 5 3 4 3" xfId="6980" xr:uid="{3BEC980E-EE53-4B3E-9FFF-0485D87EB608}"/>
    <cellStyle name="Normal 5 3 4 3 2" xfId="15234" xr:uid="{89CFD1B7-239B-4D75-A54F-04C3C987639F}"/>
    <cellStyle name="Normal 5 3 4 4" xfId="3955" xr:uid="{77D16991-0EFD-4FD2-82EA-9EBA4C4234EC}"/>
    <cellStyle name="Normal 5 3 4 5" xfId="14586" xr:uid="{B6E4BB48-4052-46B1-A5A2-12891B188503}"/>
    <cellStyle name="Normal 5 3 5" xfId="2376" xr:uid="{9600F424-C7D2-448E-B443-7F436AD9666F}"/>
    <cellStyle name="Normal 5 3 5 2" xfId="7232" xr:uid="{70AF30A6-1890-4403-893A-CDAC4F9D1BEC}"/>
    <cellStyle name="Normal 5 3 5 2 2" xfId="15486" xr:uid="{2EB7AE13-60FD-48BA-808B-8BC470A07FD0}"/>
    <cellStyle name="Normal 5 3 5 3" xfId="5789" xr:uid="{8687D8D8-77F1-470C-AD4B-45026B1760AF}"/>
    <cellStyle name="Normal 5 3 5 4" xfId="14838" xr:uid="{CF4D19C8-D39E-427D-BFD3-ED3452DC6457}"/>
    <cellStyle name="Normal 5 3 6" xfId="6908" xr:uid="{8B3767AB-E895-4F33-99A1-A3D9A61B79C0}"/>
    <cellStyle name="Normal 5 3 6 2" xfId="15162" xr:uid="{968EBBFC-00D3-412C-98EC-D0038138A3B1}"/>
    <cellStyle name="Normal 5 3 7" xfId="3796" xr:uid="{75017D54-89A9-4D9A-AF34-2D3A88A7D7A4}"/>
    <cellStyle name="Normal 5 3 8" xfId="14514" xr:uid="{3DF68A66-5904-4737-B08F-464746110051}"/>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7309" xr:uid="{75404146-B14D-4BBE-AA07-D25A881519F6}"/>
    <cellStyle name="Normal 5 4 2 2 2 2 2" xfId="15563" xr:uid="{EB6D7000-10A9-438C-A76C-EFEAAF259996}"/>
    <cellStyle name="Normal 5 4 2 2 2 3" xfId="5870" xr:uid="{BCEC04D7-01D9-420D-AAB0-205053FB777A}"/>
    <cellStyle name="Normal 5 4 2 2 2 4" xfId="14915" xr:uid="{11A25824-E164-464F-AFF3-25995D0B09BD}"/>
    <cellStyle name="Normal 5 4 2 2 3" xfId="6985" xr:uid="{D4D30CB6-F08C-4295-861C-5EEE7694F4DD}"/>
    <cellStyle name="Normal 5 4 2 2 3 2" xfId="15239" xr:uid="{29C50C2E-0FDD-48E9-8D4F-7480C3588C08}"/>
    <cellStyle name="Normal 5 4 2 2 4" xfId="3960" xr:uid="{3BB19121-AF5F-4F95-8D2A-C48BB67100A0}"/>
    <cellStyle name="Normal 5 4 2 2 5" xfId="14591" xr:uid="{7D190D85-F357-4719-B154-B66BDE3C0F28}"/>
    <cellStyle name="Normal 5 4 2 3" xfId="2404" xr:uid="{A5782E46-95CE-4DD0-A4DB-E79600F80B79}"/>
    <cellStyle name="Normal 5 4 2 3 2" xfId="7260" xr:uid="{AABEF1A9-E523-4EAE-8041-06BFA1FC6D52}"/>
    <cellStyle name="Normal 5 4 2 3 2 2" xfId="15514" xr:uid="{D74BDD0A-7604-42EC-96B6-DDCD4223FCC4}"/>
    <cellStyle name="Normal 5 4 2 3 3" xfId="5817" xr:uid="{F4451BA7-FF06-4E93-A3C3-C8142150A457}"/>
    <cellStyle name="Normal 5 4 2 3 4" xfId="14866" xr:uid="{119DC80E-8F7F-4672-B4B6-6019163E5EAE}"/>
    <cellStyle name="Normal 5 4 2 4" xfId="6936" xr:uid="{46CEAC02-8277-4CE1-A000-44F21C1CB7C8}"/>
    <cellStyle name="Normal 5 4 2 4 2" xfId="15190" xr:uid="{358F7F47-F73A-4117-9915-8F05C7390AFC}"/>
    <cellStyle name="Normal 5 4 2 5" xfId="3824" xr:uid="{C9D94BA1-A480-49F0-B8BE-A6731D22B540}"/>
    <cellStyle name="Normal 5 4 2 6" xfId="14542" xr:uid="{E4DF460C-5F3B-4B75-A3CC-FBD5DF3E37F5}"/>
    <cellStyle name="Normal 5 4 3" xfId="492" xr:uid="{4F11EE93-4C8C-4722-8035-4AA391D8BCD5}"/>
    <cellStyle name="Normal 5 4 3 2" xfId="2456" xr:uid="{22B46F69-B45C-4514-A79A-ED096E69BEF8}"/>
    <cellStyle name="Normal 5 4 3 2 2" xfId="7308" xr:uid="{935A4EDF-2196-411A-A3FE-C294FD499D26}"/>
    <cellStyle name="Normal 5 4 3 2 2 2" xfId="15562" xr:uid="{7C6A6022-D3D5-4F2B-96F2-282D27675167}"/>
    <cellStyle name="Normal 5 4 3 2 3" xfId="5869" xr:uid="{AB84D342-2A2E-49E2-A56A-71C719BA5A7E}"/>
    <cellStyle name="Normal 5 4 3 2 4" xfId="14914" xr:uid="{71665A1D-064A-4E74-AE95-535EDB0E99F4}"/>
    <cellStyle name="Normal 5 4 3 3" xfId="6984" xr:uid="{0729D66C-58D9-4223-B661-67C486A18906}"/>
    <cellStyle name="Normal 5 4 3 3 2" xfId="15238" xr:uid="{B3516AA0-57BB-4CFC-A164-5F39FA159EF6}"/>
    <cellStyle name="Normal 5 4 3 4" xfId="3959" xr:uid="{62598980-A6BD-4A26-A516-26479B556E3D}"/>
    <cellStyle name="Normal 5 4 3 5" xfId="14590" xr:uid="{30D8B869-C570-4574-9189-3E57CFC74523}"/>
    <cellStyle name="Normal 5 4 4" xfId="2383" xr:uid="{DABDFEEE-78BC-46CD-864A-22E6FFD2B914}"/>
    <cellStyle name="Normal 5 4 4 2" xfId="7239" xr:uid="{D33F3EE5-D47F-4705-837E-81C6610E289F}"/>
    <cellStyle name="Normal 5 4 4 2 2" xfId="15493" xr:uid="{46BC42F8-6616-4AA5-966B-386E514D3E8F}"/>
    <cellStyle name="Normal 5 4 4 3" xfId="5796" xr:uid="{F4076A8D-C5B4-4C39-A67F-352B977F51B6}"/>
    <cellStyle name="Normal 5 4 4 4" xfId="14845" xr:uid="{3EC0C94C-CEE5-4602-954E-5ED11996C11A}"/>
    <cellStyle name="Normal 5 4 5" xfId="6915" xr:uid="{FFFA2561-88A4-4A0C-B64D-E673DFE3BE1E}"/>
    <cellStyle name="Normal 5 4 5 2" xfId="15169" xr:uid="{7D4AC6DD-E9A7-4BB4-A576-1FFAC104DCFE}"/>
    <cellStyle name="Normal 5 4 6" xfId="3803" xr:uid="{2E451AE7-6AC9-4C4F-85F4-F91419CA8F17}"/>
    <cellStyle name="Normal 5 4 7" xfId="14521" xr:uid="{2CCF54B4-FB3B-4376-8D69-63DBE1911E5A}"/>
    <cellStyle name="Normal 5 5" xfId="350" xr:uid="{6786BC1E-1455-40A5-97D0-3F54E6BA537D}"/>
    <cellStyle name="Normal 5 5 2" xfId="494" xr:uid="{8525BBB9-A6CA-45BB-A7F6-037F1A75AB04}"/>
    <cellStyle name="Normal 5 5 2 2" xfId="2458" xr:uid="{A81FD36E-A34D-4E54-AB9E-486B84AA294C}"/>
    <cellStyle name="Normal 5 5 2 2 2" xfId="7310" xr:uid="{8F11671B-898A-43B7-8F3E-4E7BC15AB204}"/>
    <cellStyle name="Normal 5 5 2 2 2 2" xfId="15564" xr:uid="{9650F023-C037-4B58-9B19-F54629033B7B}"/>
    <cellStyle name="Normal 5 5 2 2 3" xfId="5871" xr:uid="{23AFF1D2-AA67-441F-B4EE-24EF785A9B19}"/>
    <cellStyle name="Normal 5 5 2 2 4" xfId="14916" xr:uid="{37397AD1-04EC-4379-9331-CBD9D52D30BC}"/>
    <cellStyle name="Normal 5 5 2 3" xfId="6986" xr:uid="{FD852062-F7BD-4D51-BE8D-4F7E9262D263}"/>
    <cellStyle name="Normal 5 5 2 3 2" xfId="15240" xr:uid="{F4212930-5DA1-4137-A988-3B0B66A4F462}"/>
    <cellStyle name="Normal 5 5 2 4" xfId="3961" xr:uid="{2F5BEF09-3A27-4E74-888A-8528043F67B4}"/>
    <cellStyle name="Normal 5 5 2 5" xfId="14592" xr:uid="{55B7D261-65ED-4619-8030-29A2A60345EC}"/>
    <cellStyle name="Normal 5 5 3" xfId="2397" xr:uid="{B6D7FEEC-5122-4C2A-81D6-D39E970F83D8}"/>
    <cellStyle name="Normal 5 5 3 2" xfId="7253" xr:uid="{7C370DEA-C87C-45B5-BD64-2E351EB38478}"/>
    <cellStyle name="Normal 5 5 3 2 2" xfId="15507" xr:uid="{18E233A9-45C0-4D6F-8832-589A3DF9972B}"/>
    <cellStyle name="Normal 5 5 3 3" xfId="5810" xr:uid="{7FF136C0-521F-4638-810E-307AD9F47F12}"/>
    <cellStyle name="Normal 5 5 3 4" xfId="14859" xr:uid="{485D4308-D92C-4D91-8444-597FD0EA25F7}"/>
    <cellStyle name="Normal 5 5 4" xfId="6929" xr:uid="{4C448EDB-72E9-43E4-A4B3-79C3E7E66AEF}"/>
    <cellStyle name="Normal 5 5 4 2" xfId="15183" xr:uid="{BC097083-57EC-4670-B139-6423E2A36A37}"/>
    <cellStyle name="Normal 5 5 5" xfId="3817" xr:uid="{27E883EA-FBA8-4FD6-A5F4-7F588963C622}"/>
    <cellStyle name="Normal 5 5 6" xfId="14535" xr:uid="{E16E605B-2612-46B8-89FE-FF4EE728A7A4}"/>
    <cellStyle name="Normal 5 6" xfId="394" xr:uid="{B590EA6B-DD12-45C5-B516-81E383565FBB}"/>
    <cellStyle name="Normal 5 7" xfId="478" xr:uid="{475C9D31-9E94-4DD8-81FD-CC89BFEAFFF6}"/>
    <cellStyle name="Normal 5 7 2" xfId="2442" xr:uid="{F7222854-BDF0-43DF-B447-F1A8DDD0585A}"/>
    <cellStyle name="Normal 5 7 2 2" xfId="7294" xr:uid="{9BCE724B-C97E-4D83-992A-03FA25B2A666}"/>
    <cellStyle name="Normal 5 7 2 2 2" xfId="15548" xr:uid="{F42B7DF1-0361-41F8-8E8B-73239122952D}"/>
    <cellStyle name="Normal 5 7 2 3" xfId="5855" xr:uid="{325012F2-B232-4AC2-B24A-20060F064C13}"/>
    <cellStyle name="Normal 5 7 2 4" xfId="14900" xr:uid="{9D6A4EE5-1141-4266-9F7C-828EED722241}"/>
    <cellStyle name="Normal 5 7 3" xfId="6970" xr:uid="{D87CC8F5-B839-4C62-9501-947E25DAE19C}"/>
    <cellStyle name="Normal 5 7 3 2" xfId="15224" xr:uid="{0B4EAD48-3353-47A8-8025-0F170CE2C09F}"/>
    <cellStyle name="Normal 5 7 4" xfId="3945" xr:uid="{71729B0D-3B8F-4E95-82CB-2B86AA69474F}"/>
    <cellStyle name="Normal 5 7 5" xfId="14576" xr:uid="{E5BEEFCD-B4D5-46CF-B2DA-1ABC1879AAAA}"/>
    <cellStyle name="Normal 5 8" xfId="316" xr:uid="{01432787-077E-493D-BA97-A69E1BBB1CC9}"/>
    <cellStyle name="Normal 5 8 2" xfId="2370" xr:uid="{3FD3EF8A-6D81-49F0-A3B2-E1DC60683CB9}"/>
    <cellStyle name="Normal 5 8 2 2" xfId="7226" xr:uid="{8B08356A-215C-44AB-9E43-B5C683FD0EED}"/>
    <cellStyle name="Normal 5 8 2 2 2" xfId="15480" xr:uid="{E623BFDB-E746-48BB-8BBD-835E6CC976C3}"/>
    <cellStyle name="Normal 5 8 2 3" xfId="5783" xr:uid="{411DC69A-B551-4083-BB15-0F767FA2C73E}"/>
    <cellStyle name="Normal 5 8 2 4" xfId="14832" xr:uid="{EF0CD525-A226-48DF-B1A4-1CE538DC7985}"/>
    <cellStyle name="Normal 5 8 3" xfId="6902" xr:uid="{3A2D8B69-5A5C-4EC5-83A8-AD56AB6E82F3}"/>
    <cellStyle name="Normal 5 8 3 2" xfId="15156" xr:uid="{C308039E-1D83-4563-B186-6FB23A1E38BE}"/>
    <cellStyle name="Normal 5 8 4" xfId="3783" xr:uid="{02D7A870-724D-44B9-9E84-BDD7DDB4A963}"/>
    <cellStyle name="Normal 5 8 5" xfId="14508" xr:uid="{638CAB4E-5A20-4ABD-808C-893E0849087C}"/>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7312" xr:uid="{503E52AC-0B31-42D0-A862-6B767FA3110A}"/>
    <cellStyle name="Normal 6 10 2 2 2 2" xfId="15566" xr:uid="{14BF1D4C-66BD-4705-A19F-6E38C62AFCAB}"/>
    <cellStyle name="Normal 6 10 2 2 3" xfId="5873" xr:uid="{1679F2F9-4DBD-48F9-ABC8-03B98C678407}"/>
    <cellStyle name="Normal 6 10 2 2 4" xfId="14918" xr:uid="{5340C425-7A10-4419-B2BF-C90EDBD61ABD}"/>
    <cellStyle name="Normal 6 10 2 3" xfId="6988" xr:uid="{596BD006-EB48-44B0-93A2-16CD142FC81E}"/>
    <cellStyle name="Normal 6 10 2 3 2" xfId="15242" xr:uid="{8EE3BB44-9BB8-4311-A537-FE6D664AF9C4}"/>
    <cellStyle name="Normal 6 10 2 4" xfId="3963" xr:uid="{6CD47EB3-D08A-4935-9793-47BB76572246}"/>
    <cellStyle name="Normal 6 10 2 5" xfId="14594" xr:uid="{7E1B0C62-0D85-4635-AD42-7879D2E24737}"/>
    <cellStyle name="Normal 6 10 3" xfId="2435" xr:uid="{E7FD141C-73A0-4966-9082-2CA281E63130}"/>
    <cellStyle name="Normal 6 10 3 2" xfId="7289" xr:uid="{809ACCB6-3EBB-46ED-96A0-21CF795F3B7C}"/>
    <cellStyle name="Normal 6 10 3 2 2" xfId="15543" xr:uid="{A3EEE872-D2BF-403D-9C63-ECDD2F5F918E}"/>
    <cellStyle name="Normal 6 10 3 3" xfId="5848" xr:uid="{5BE9513B-D394-4B0C-8A19-19714164B980}"/>
    <cellStyle name="Normal 6 10 3 4" xfId="14895" xr:uid="{162676C5-4F3F-4445-ADEC-C81C8E3C0D27}"/>
    <cellStyle name="Normal 6 10 4" xfId="6965" xr:uid="{D747BB5A-1110-4D1E-9B15-932F57BC3D9D}"/>
    <cellStyle name="Normal 6 10 4 2" xfId="15219" xr:uid="{39B2E7EE-5666-4AC7-A925-948C62C297A0}"/>
    <cellStyle name="Normal 6 10 5" xfId="3928" xr:uid="{97270F1D-FA33-4471-ADEE-44815FC2E88F}"/>
    <cellStyle name="Normal 6 10 6" xfId="14571" xr:uid="{93EDFF0A-4A9E-4822-A9AA-846EB8577E2E}"/>
    <cellStyle name="Normal 6 11" xfId="495" xr:uid="{3A2A6A38-1AA3-48E5-ACF0-CF0AD363C96F}"/>
    <cellStyle name="Normal 6 11 2" xfId="2459" xr:uid="{0764EF6D-635A-46EF-8E98-2ED4D4A33BCD}"/>
    <cellStyle name="Normal 6 11 2 2" xfId="7311" xr:uid="{8FDC75E1-AF4F-4FDA-AC4A-9A2875517356}"/>
    <cellStyle name="Normal 6 11 2 2 2" xfId="15565" xr:uid="{177045D5-364F-4B45-B666-BD1CCA5AE601}"/>
    <cellStyle name="Normal 6 11 2 3" xfId="5872" xr:uid="{87AD12EB-9CBE-4910-B77B-AC72FF88D314}"/>
    <cellStyle name="Normal 6 11 2 4" xfId="14917" xr:uid="{78FC81F5-66CA-49FF-A798-022A0E1E1311}"/>
    <cellStyle name="Normal 6 11 3" xfId="6987" xr:uid="{76A7B6A0-C358-4947-92DC-766E7CC9F34A}"/>
    <cellStyle name="Normal 6 11 3 2" xfId="15241" xr:uid="{5F21D26F-EAE6-4693-91B0-1A0E9C32D328}"/>
    <cellStyle name="Normal 6 11 4" xfId="3962" xr:uid="{84DCA354-CD4E-46D0-AEEE-E0C05F684009}"/>
    <cellStyle name="Normal 6 11 5" xfId="14593" xr:uid="{981D9C7C-FF43-4B7F-AD1B-B1F42F1E7E54}"/>
    <cellStyle name="Normal 6 12" xfId="2366" xr:uid="{EBEFF05F-094F-4AC0-B26C-6232D9D2FAC1}"/>
    <cellStyle name="Normal 6 12 2" xfId="7225" xr:uid="{5B0EA32C-8445-47CC-B492-BDE60A38EA06}"/>
    <cellStyle name="Normal 6 12 2 2" xfId="15479" xr:uid="{0049CF97-C26B-4585-B949-47CFF4FF5D1F}"/>
    <cellStyle name="Normal 6 12 3" xfId="5779" xr:uid="{EF0B670C-512F-422C-BD36-074A18DEF9EF}"/>
    <cellStyle name="Normal 6 12 4" xfId="14831" xr:uid="{EF98807F-FA80-4090-B5C8-52099E1A817D}"/>
    <cellStyle name="Normal 6 13" xfId="6901" xr:uid="{8EAAF802-D3EA-479B-909A-5CC539B01C15}"/>
    <cellStyle name="Normal 6 13 2" xfId="15155" xr:uid="{1B5448B2-617D-4BBF-B080-62DB2293718C}"/>
    <cellStyle name="Normal 6 14" xfId="3668" xr:uid="{A58C3F8C-9B50-46C8-B987-5BA316A0641A}"/>
    <cellStyle name="Normal 6 15" xfId="14507" xr:uid="{A2002877-AD20-419A-8856-7A2CB60C7D76}"/>
    <cellStyle name="Normal 6 2" xfId="326" xr:uid="{291B51E6-BA2A-42E7-A45F-939EAD3B1EC9}"/>
    <cellStyle name="Normal 6 2 10" xfId="14511" xr:uid="{51F8FB4C-E217-4845-8DDB-FFE5A8D8C461}"/>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7316" xr:uid="{CF4E3D44-4FE5-421B-9528-FB87C4CBCDC5}"/>
    <cellStyle name="Normal 6 2 2 2 2 2 2 2 2" xfId="15570" xr:uid="{A0F13109-78B1-48A8-AD48-6536E4EA4C22}"/>
    <cellStyle name="Normal 6 2 2 2 2 2 2 3" xfId="5877" xr:uid="{782E37DC-55E8-4DC3-BDCF-C8A5D866D4EA}"/>
    <cellStyle name="Normal 6 2 2 2 2 2 2 4" xfId="14922" xr:uid="{DC6E0633-5243-4AE0-A800-75A6019631DE}"/>
    <cellStyle name="Normal 6 2 2 2 2 2 3" xfId="6992" xr:uid="{9683D973-A321-4FD6-B32C-E74A5AA6D912}"/>
    <cellStyle name="Normal 6 2 2 2 2 2 3 2" xfId="15246" xr:uid="{46181943-35F6-4EB9-9454-4383E1566C59}"/>
    <cellStyle name="Normal 6 2 2 2 2 2 4" xfId="3967" xr:uid="{8424875B-501A-4FC2-9649-7A00CC92966C}"/>
    <cellStyle name="Normal 6 2 2 2 2 2 5" xfId="14598" xr:uid="{96EC9DB2-96A9-4B22-8851-9CAFE2CFDA96}"/>
    <cellStyle name="Normal 6 2 2 2 2 3" xfId="2408" xr:uid="{74BD9786-392E-4444-BFCE-34A9E3DFD8CF}"/>
    <cellStyle name="Normal 6 2 2 2 2 3 2" xfId="7264" xr:uid="{4003F282-D17B-4049-A959-6E05E1DFC462}"/>
    <cellStyle name="Normal 6 2 2 2 2 3 2 2" xfId="15518" xr:uid="{E2C6A10B-7EB7-43F6-AF89-837643BE4007}"/>
    <cellStyle name="Normal 6 2 2 2 2 3 3" xfId="5821" xr:uid="{0A47449D-B39D-4736-A232-DF986744E968}"/>
    <cellStyle name="Normal 6 2 2 2 2 3 4" xfId="14870" xr:uid="{F4515DD2-4F75-4FDF-BC1B-1D640990CCF0}"/>
    <cellStyle name="Normal 6 2 2 2 2 4" xfId="6940" xr:uid="{1D862221-A146-4098-99E2-8C18275D0224}"/>
    <cellStyle name="Normal 6 2 2 2 2 4 2" xfId="15194" xr:uid="{5C87AA3F-0409-4FF0-BC52-6AE01313FB3F}"/>
    <cellStyle name="Normal 6 2 2 2 2 5" xfId="3828" xr:uid="{8C5E6A61-DA89-42F5-9225-8FCCB0673023}"/>
    <cellStyle name="Normal 6 2 2 2 2 6" xfId="14546" xr:uid="{581EA18F-FD71-40B7-9467-A4D3E63C09F2}"/>
    <cellStyle name="Normal 6 2 2 2 3" xfId="499" xr:uid="{40C8B826-AC28-4D97-AB30-609250CFAB62}"/>
    <cellStyle name="Normal 6 2 2 2 3 2" xfId="2463" xr:uid="{0F6DFA82-1BAB-4FA1-83FB-9CF7191ACD01}"/>
    <cellStyle name="Normal 6 2 2 2 3 2 2" xfId="7315" xr:uid="{3B64A051-51EE-4124-B770-A41D8982946F}"/>
    <cellStyle name="Normal 6 2 2 2 3 2 2 2" xfId="15569" xr:uid="{3E43A48E-CCC7-4A1A-A818-7A78265F1819}"/>
    <cellStyle name="Normal 6 2 2 2 3 2 3" xfId="5876" xr:uid="{37C9CD34-7F4C-4241-BBC9-94545492C7C8}"/>
    <cellStyle name="Normal 6 2 2 2 3 2 4" xfId="14921" xr:uid="{3948D40D-14C9-4115-B971-064367ED2A8C}"/>
    <cellStyle name="Normal 6 2 2 2 3 3" xfId="6991" xr:uid="{E6611B20-58AB-420F-8FED-595C0934C414}"/>
    <cellStyle name="Normal 6 2 2 2 3 3 2" xfId="15245" xr:uid="{EA721E19-C910-4C52-829A-AD43A5D9D3B5}"/>
    <cellStyle name="Normal 6 2 2 2 3 4" xfId="3966" xr:uid="{94A0E7C1-3DB0-43CD-A57C-E816B5D48D11}"/>
    <cellStyle name="Normal 6 2 2 2 3 5" xfId="14597" xr:uid="{A8A774DE-A4F4-428E-8CBD-66D3C31A86B2}"/>
    <cellStyle name="Normal 6 2 2 2 4" xfId="2389" xr:uid="{89D67BC5-BEA9-475D-90BC-8AA6010D4AD5}"/>
    <cellStyle name="Normal 6 2 2 2 4 2" xfId="7245" xr:uid="{50AE5A7F-7B94-41C5-9FD4-2D84D3852C21}"/>
    <cellStyle name="Normal 6 2 2 2 4 2 2" xfId="15499" xr:uid="{8A24EA10-5DE3-4DF3-BE49-32B2445B3960}"/>
    <cellStyle name="Normal 6 2 2 2 4 3" xfId="5802" xr:uid="{5860A1CA-F231-4F2E-9F90-2039F4A97ED4}"/>
    <cellStyle name="Normal 6 2 2 2 4 4" xfId="14851" xr:uid="{EC72FA13-8EEA-455E-A58B-EAC45D902DD1}"/>
    <cellStyle name="Normal 6 2 2 2 5" xfId="6921" xr:uid="{DE6E29D1-B721-4E60-B49C-983F52D86BCC}"/>
    <cellStyle name="Normal 6 2 2 2 5 2" xfId="15175" xr:uid="{B83784B8-8D83-4C9C-A33F-2439E201EB3E}"/>
    <cellStyle name="Normal 6 2 2 2 6" xfId="3809" xr:uid="{D9BC3719-174C-4F81-8D59-0CA7570AC20E}"/>
    <cellStyle name="Normal 6 2 2 2 7" xfId="14527" xr:uid="{EEF671ED-DE5E-47E7-854A-62CA75A7760E}"/>
    <cellStyle name="Normal 6 2 2 3" xfId="360" xr:uid="{A06C7EB0-F4FB-4C68-B782-0F983503FAA0}"/>
    <cellStyle name="Normal 6 2 2 3 2" xfId="501" xr:uid="{96CF31BA-9C02-4CCD-9952-D06EB8422824}"/>
    <cellStyle name="Normal 6 2 2 3 2 2" xfId="2465" xr:uid="{745A67B5-1D5B-4C93-8C8F-C49C6A34FB2B}"/>
    <cellStyle name="Normal 6 2 2 3 2 2 2" xfId="7317" xr:uid="{5626C5A7-B403-4CAD-8552-EAC58FB40A53}"/>
    <cellStyle name="Normal 6 2 2 3 2 2 2 2" xfId="15571" xr:uid="{A0ED3A42-8342-4F23-804B-7BD3BEF35560}"/>
    <cellStyle name="Normal 6 2 2 3 2 2 3" xfId="5878" xr:uid="{213F7B12-F7E7-43DE-A2BE-E3B8C2D65F5A}"/>
    <cellStyle name="Normal 6 2 2 3 2 2 4" xfId="14923" xr:uid="{2E144651-0443-4579-A293-8BC5FFB73B64}"/>
    <cellStyle name="Normal 6 2 2 3 2 3" xfId="6993" xr:uid="{122F9EB0-78AB-4D0A-B60F-06DE5BB957E0}"/>
    <cellStyle name="Normal 6 2 2 3 2 3 2" xfId="15247" xr:uid="{160B1DB6-9305-4765-856C-90E47867D6CB}"/>
    <cellStyle name="Normal 6 2 2 3 2 4" xfId="3968" xr:uid="{5E7D1756-CF60-4AC5-9247-42190779FA58}"/>
    <cellStyle name="Normal 6 2 2 3 2 5" xfId="14599" xr:uid="{F3094D3E-2DF3-47C2-94DA-9E61A4AB30F2}"/>
    <cellStyle name="Normal 6 2 2 3 3" xfId="2407" xr:uid="{F97C380C-3BA5-4B6B-B600-32E4B00D2B83}"/>
    <cellStyle name="Normal 6 2 2 3 3 2" xfId="7263" xr:uid="{18AC6D62-E69D-4375-A51E-AA77520FB102}"/>
    <cellStyle name="Normal 6 2 2 3 3 2 2" xfId="15517" xr:uid="{AF98BCFD-E49A-4501-ABB6-594156B37ED8}"/>
    <cellStyle name="Normal 6 2 2 3 3 3" xfId="5820" xr:uid="{FB56800A-54F4-4014-8961-D05ECE1C7080}"/>
    <cellStyle name="Normal 6 2 2 3 3 4" xfId="14869" xr:uid="{B24E1DF2-0A9B-402A-97C1-6387B2C7847B}"/>
    <cellStyle name="Normal 6 2 2 3 4" xfId="6939" xr:uid="{6F850396-56E0-417C-A100-D9EAD99C96C0}"/>
    <cellStyle name="Normal 6 2 2 3 4 2" xfId="15193" xr:uid="{3BBB7AF8-5B49-4DB2-979B-95EFE2CB4C4B}"/>
    <cellStyle name="Normal 6 2 2 3 5" xfId="3827" xr:uid="{64FDC695-A8C1-4D64-AB0B-DEB7DC63351D}"/>
    <cellStyle name="Normal 6 2 2 3 6" xfId="14545" xr:uid="{F59536B4-E60E-4202-BA4D-5154330C238B}"/>
    <cellStyle name="Normal 6 2 2 4" xfId="498" xr:uid="{96503A98-FA06-4309-87FF-1CCC8ABB5B89}"/>
    <cellStyle name="Normal 6 2 2 4 2" xfId="2462" xr:uid="{D88B7032-65A4-4A5E-AF87-12687CBAA14F}"/>
    <cellStyle name="Normal 6 2 2 4 2 2" xfId="7314" xr:uid="{910E9828-4A97-4486-A127-C7353CFE8B38}"/>
    <cellStyle name="Normal 6 2 2 4 2 2 2" xfId="15568" xr:uid="{38B745E0-C36C-49A0-A922-01328A0C8434}"/>
    <cellStyle name="Normal 6 2 2 4 2 3" xfId="5875" xr:uid="{4A5C9619-1F84-4EB5-85EF-2B5F6B86520B}"/>
    <cellStyle name="Normal 6 2 2 4 2 4" xfId="14920" xr:uid="{4E6B5541-EDD3-4F24-9FB1-AFB6E7E1692B}"/>
    <cellStyle name="Normal 6 2 2 4 3" xfId="6990" xr:uid="{62AAC184-1BF0-4E45-A446-7FD604203EEE}"/>
    <cellStyle name="Normal 6 2 2 4 3 2" xfId="15244" xr:uid="{B4E8E172-F560-4108-84B7-74930D776138}"/>
    <cellStyle name="Normal 6 2 2 4 4" xfId="3965" xr:uid="{0308F103-2AC4-45AB-B661-13C2A7385339}"/>
    <cellStyle name="Normal 6 2 2 4 5" xfId="14596" xr:uid="{C3F05281-83B1-4A39-92A2-75B5684767C7}"/>
    <cellStyle name="Normal 6 2 2 5" xfId="2380" xr:uid="{CEB843AA-33DE-4BDA-9831-8EA84E9A4122}"/>
    <cellStyle name="Normal 6 2 2 5 2" xfId="7236" xr:uid="{6C6EEDE7-DA72-49B2-BBA2-99104C563B4C}"/>
    <cellStyle name="Normal 6 2 2 5 2 2" xfId="15490" xr:uid="{7FD7F061-7105-447F-AC4B-1628AA6F48CA}"/>
    <cellStyle name="Normal 6 2 2 5 3" xfId="5793" xr:uid="{97F96FAE-7CA0-44C9-B69F-118104D0D667}"/>
    <cellStyle name="Normal 6 2 2 5 4" xfId="14842" xr:uid="{B33DC33A-9D0D-4DB0-9777-A7F1A72103B1}"/>
    <cellStyle name="Normal 6 2 2 6" xfId="6912" xr:uid="{89C66F52-F6E6-4F8E-99EB-8B49125878FB}"/>
    <cellStyle name="Normal 6 2 2 6 2" xfId="15166" xr:uid="{40B73922-52BF-4348-AD4F-655BD0A47876}"/>
    <cellStyle name="Normal 6 2 2 7" xfId="3800" xr:uid="{7EE8F67E-A3C3-400C-AD3F-FCDD353E95AA}"/>
    <cellStyle name="Normal 6 2 2 8" xfId="14518" xr:uid="{0BBF23B0-D069-4F64-A81C-D0F76239815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7319" xr:uid="{04BA13D1-2C27-42D2-8E75-32B13793BBDE}"/>
    <cellStyle name="Normal 6 2 3 2 2 2 2 2" xfId="15573" xr:uid="{0706799D-6F44-4F5C-BC36-E6D2F8838072}"/>
    <cellStyle name="Normal 6 2 3 2 2 2 3" xfId="5880" xr:uid="{F0708040-820F-41B6-A836-7C25420E9782}"/>
    <cellStyle name="Normal 6 2 3 2 2 2 4" xfId="14925" xr:uid="{F91B8D09-3C26-4847-A1FB-3009C103973D}"/>
    <cellStyle name="Normal 6 2 3 2 2 3" xfId="6995" xr:uid="{7FB84144-9F87-4FF4-AEAB-EDE93A9C01BD}"/>
    <cellStyle name="Normal 6 2 3 2 2 3 2" xfId="15249" xr:uid="{3B78111E-A3C4-430D-853D-AA98ACE003D0}"/>
    <cellStyle name="Normal 6 2 3 2 2 4" xfId="3970" xr:uid="{92EBCF0C-4997-49C5-985A-2771C7A2E645}"/>
    <cellStyle name="Normal 6 2 3 2 2 5" xfId="14601" xr:uid="{B544E044-A0F8-4CA4-B388-5051C3CCBE33}"/>
    <cellStyle name="Normal 6 2 3 2 3" xfId="2409" xr:uid="{193D404D-5FE2-4DBF-8E4E-6E79F0AC516F}"/>
    <cellStyle name="Normal 6 2 3 2 3 2" xfId="7265" xr:uid="{94AE00E0-F20E-4F0D-8318-8DCE99912A01}"/>
    <cellStyle name="Normal 6 2 3 2 3 2 2" xfId="15519" xr:uid="{7A641186-D05B-4C99-8A72-EDAA36D7CDE7}"/>
    <cellStyle name="Normal 6 2 3 2 3 3" xfId="5822" xr:uid="{B7EB74C7-0106-4B35-9FE8-412627BD776E}"/>
    <cellStyle name="Normal 6 2 3 2 3 4" xfId="14871" xr:uid="{28DA1ECA-1317-45A2-90CE-9B591A306182}"/>
    <cellStyle name="Normal 6 2 3 2 4" xfId="6941" xr:uid="{00C87B2C-C256-4BC2-9619-1B547E03026F}"/>
    <cellStyle name="Normal 6 2 3 2 4 2" xfId="15195" xr:uid="{D86AC9F1-95AB-4F58-B9D3-43E6E8E123DA}"/>
    <cellStyle name="Normal 6 2 3 2 5" xfId="3829" xr:uid="{3F3E8C12-ADC7-4CC7-88AD-2CE668B08328}"/>
    <cellStyle name="Normal 6 2 3 2 6" xfId="14547" xr:uid="{B07AA870-82A6-40CC-B09D-BFCF342AE0F6}"/>
    <cellStyle name="Normal 6 2 3 3" xfId="502" xr:uid="{18DED862-82D7-4107-A927-3AA28763B665}"/>
    <cellStyle name="Normal 6 2 3 3 2" xfId="2466" xr:uid="{32213AAB-8835-4536-B20E-36EE33CA9F0B}"/>
    <cellStyle name="Normal 6 2 3 3 2 2" xfId="7318" xr:uid="{1A2AD1AE-6D72-4947-9115-4C6259DB05B6}"/>
    <cellStyle name="Normal 6 2 3 3 2 2 2" xfId="15572" xr:uid="{EF75DC51-F285-43DE-B5C3-F0CA141E8019}"/>
    <cellStyle name="Normal 6 2 3 3 2 3" xfId="5879" xr:uid="{D2D1BEEC-618A-4F71-AC0C-396EFD7C6522}"/>
    <cellStyle name="Normal 6 2 3 3 2 4" xfId="14924" xr:uid="{476ABD6B-5759-4979-A400-33B94C3C017E}"/>
    <cellStyle name="Normal 6 2 3 3 3" xfId="6994" xr:uid="{B826C895-E10C-4F15-BD6A-A4653BFED3F7}"/>
    <cellStyle name="Normal 6 2 3 3 3 2" xfId="15248" xr:uid="{7259C7B2-96E6-439F-AF85-B1665EEF49D8}"/>
    <cellStyle name="Normal 6 2 3 3 4" xfId="3969" xr:uid="{C8B4FB80-60C8-4D4D-B26A-C05D8D301FCF}"/>
    <cellStyle name="Normal 6 2 3 3 5" xfId="14600" xr:uid="{341DA55C-833A-4645-AD80-091A34CD4253}"/>
    <cellStyle name="Normal 6 2 3 4" xfId="2388" xr:uid="{1F625991-51B3-4DD9-B00D-57526DB3FD7B}"/>
    <cellStyle name="Normal 6 2 3 4 2" xfId="7244" xr:uid="{6E7C0AB3-4AA5-4678-A598-1DBF1E399244}"/>
    <cellStyle name="Normal 6 2 3 4 2 2" xfId="15498" xr:uid="{29687698-CABD-4506-8B65-584E198FEDCE}"/>
    <cellStyle name="Normal 6 2 3 4 3" xfId="5801" xr:uid="{82E9F651-6E2A-4A52-B714-4A74E4FE2E7B}"/>
    <cellStyle name="Normal 6 2 3 4 4" xfId="14850" xr:uid="{727B32D3-1A0C-402C-88AF-275232F5C552}"/>
    <cellStyle name="Normal 6 2 3 5" xfId="6920" xr:uid="{E47C376D-8909-4194-8D16-99878597AFC6}"/>
    <cellStyle name="Normal 6 2 3 5 2" xfId="15174" xr:uid="{7065AC1C-7AD6-4250-A62F-CD126A9A0D7F}"/>
    <cellStyle name="Normal 6 2 3 6" xfId="3808" xr:uid="{2710A55E-92D5-4D7F-AED6-29B6FEDD4358}"/>
    <cellStyle name="Normal 6 2 3 7" xfId="14526" xr:uid="{FB9AC277-C1FD-4C95-A10E-5480BB4BFDA3}"/>
    <cellStyle name="Normal 6 2 4" xfId="359" xr:uid="{B12A5A68-4547-4DE8-BC23-2C9B8588B93E}"/>
    <cellStyle name="Normal 6 2 4 2" xfId="504" xr:uid="{9DE5B1A4-F004-431C-9E48-BB76AB2A7780}"/>
    <cellStyle name="Normal 6 2 4 2 2" xfId="2468" xr:uid="{20D2A1B0-87C4-44E4-B67A-86F7FBD6F3AF}"/>
    <cellStyle name="Normal 6 2 4 2 2 2" xfId="7320" xr:uid="{F0314349-4557-4FDB-9E4A-E8B092FAC211}"/>
    <cellStyle name="Normal 6 2 4 2 2 2 2" xfId="15574" xr:uid="{566B241E-FEE3-4577-AAF8-7731D7CB9B0D}"/>
    <cellStyle name="Normal 6 2 4 2 2 3" xfId="5881" xr:uid="{F4C4A086-A157-4E3F-ABD2-0F853215813D}"/>
    <cellStyle name="Normal 6 2 4 2 2 4" xfId="14926" xr:uid="{35A5E275-1C9C-4463-8F0B-E2FFF56D23F9}"/>
    <cellStyle name="Normal 6 2 4 2 3" xfId="6996" xr:uid="{8020E9AA-B086-496D-8068-EF5113B8D6A8}"/>
    <cellStyle name="Normal 6 2 4 2 3 2" xfId="15250" xr:uid="{57425DBC-1829-4E5A-83E3-1F3041B97159}"/>
    <cellStyle name="Normal 6 2 4 2 4" xfId="3971" xr:uid="{6CA8B67C-CB38-4D1C-A670-B98AD223C9C9}"/>
    <cellStyle name="Normal 6 2 4 2 5" xfId="14602" xr:uid="{73967BA0-1973-4EF0-83BA-73A579BA6E15}"/>
    <cellStyle name="Normal 6 2 4 3" xfId="2406" xr:uid="{FBDC6F04-8149-4A8C-B152-55E3BCB0D915}"/>
    <cellStyle name="Normal 6 2 4 3 2" xfId="7262" xr:uid="{2EDB1449-D69A-4449-B69A-D3281F4F8C1E}"/>
    <cellStyle name="Normal 6 2 4 3 2 2" xfId="15516" xr:uid="{9A5EBDFA-0270-4CB5-9A9D-75024E9F22C4}"/>
    <cellStyle name="Normal 6 2 4 3 3" xfId="5819" xr:uid="{98B8C44E-5689-46BC-B26D-70454A720F6A}"/>
    <cellStyle name="Normal 6 2 4 3 4" xfId="14868" xr:uid="{CB160FA8-3264-47BD-9FB0-EECFE8A59FC8}"/>
    <cellStyle name="Normal 6 2 4 4" xfId="6938" xr:uid="{AF6E277B-372A-42BF-96F1-88454B08D6C2}"/>
    <cellStyle name="Normal 6 2 4 4 2" xfId="15192" xr:uid="{7F41DE30-3968-4E14-A955-AB4A8C2EB767}"/>
    <cellStyle name="Normal 6 2 4 5" xfId="3826" xr:uid="{42498C35-B49B-407E-A9B5-F68864B89749}"/>
    <cellStyle name="Normal 6 2 4 6" xfId="14544" xr:uid="{56B9FF44-F127-4F4B-8DC3-AE840383AB88}"/>
    <cellStyle name="Normal 6 2 5" xfId="462" xr:uid="{832E20EF-75D1-4E76-AE9A-8C5615B00C8C}"/>
    <cellStyle name="Normal 6 2 5 2" xfId="505" xr:uid="{2578C940-9BBF-4070-AB23-EC0E9D597F56}"/>
    <cellStyle name="Normal 6 2 5 2 2" xfId="2469" xr:uid="{47B2D855-ACF3-4EA3-AB33-4716D37B5188}"/>
    <cellStyle name="Normal 6 2 5 2 2 2" xfId="7321" xr:uid="{797DC6C3-11FC-4A66-B08E-513AC6282F2A}"/>
    <cellStyle name="Normal 6 2 5 2 2 2 2" xfId="15575" xr:uid="{B332849D-FF92-4C49-A277-B08B71C09CB4}"/>
    <cellStyle name="Normal 6 2 5 2 2 3" xfId="5882" xr:uid="{B204DDD7-8EFC-4F70-B2F3-8BADDC6E1811}"/>
    <cellStyle name="Normal 6 2 5 2 2 4" xfId="14927" xr:uid="{419DB104-4D01-49CF-A991-213AD9A8DD7A}"/>
    <cellStyle name="Normal 6 2 5 2 3" xfId="6997" xr:uid="{40EFB4A8-6129-4E90-8087-527B02726F29}"/>
    <cellStyle name="Normal 6 2 5 2 3 2" xfId="15251" xr:uid="{5A7188A9-819D-49C1-BF94-2EB24F00473A}"/>
    <cellStyle name="Normal 6 2 5 2 4" xfId="3972" xr:uid="{0412ED96-0D66-444C-8B14-A9E3FA360782}"/>
    <cellStyle name="Normal 6 2 5 2 5" xfId="14603" xr:uid="{BAE62321-B64E-4434-A151-7F2F071C91A6}"/>
    <cellStyle name="Normal 6 2 5 3" xfId="2436" xr:uid="{0122676D-F525-46F6-9F44-6A6CF7D0E0F8}"/>
    <cellStyle name="Normal 6 2 5 3 2" xfId="7290" xr:uid="{02AC49C5-6611-4B1E-AD11-67FC403D3BFE}"/>
    <cellStyle name="Normal 6 2 5 3 2 2" xfId="15544" xr:uid="{420382DC-175B-42BB-9152-4BF3EF72DC2D}"/>
    <cellStyle name="Normal 6 2 5 3 3" xfId="5849" xr:uid="{F6FC1797-1F18-4659-9927-13A2BE7D9779}"/>
    <cellStyle name="Normal 6 2 5 3 4" xfId="14896" xr:uid="{9B765B3B-9695-4B98-AE26-5B772480865D}"/>
    <cellStyle name="Normal 6 2 5 4" xfId="6966" xr:uid="{BA302A5B-CE38-4D06-AC8A-B8B45C2D0C24}"/>
    <cellStyle name="Normal 6 2 5 4 2" xfId="15220" xr:uid="{0DBF4DAB-A61F-4242-A4E4-DDD0D3FAB993}"/>
    <cellStyle name="Normal 6 2 5 5" xfId="3929" xr:uid="{ED95735A-3DA6-42C1-951E-AD810AC1350D}"/>
    <cellStyle name="Normal 6 2 5 6" xfId="14572" xr:uid="{80AC6761-1307-487D-8BBE-2192440C4308}"/>
    <cellStyle name="Normal 6 2 6" xfId="497" xr:uid="{07CB5249-6332-4965-98A7-F50F15256EE3}"/>
    <cellStyle name="Normal 6 2 6 2" xfId="2461" xr:uid="{4CC7D52B-EA33-43ED-8545-E51F1940C147}"/>
    <cellStyle name="Normal 6 2 6 2 2" xfId="7313" xr:uid="{6CE577C9-61F9-4E94-BB83-EFABEFFA8B42}"/>
    <cellStyle name="Normal 6 2 6 2 2 2" xfId="15567" xr:uid="{3BA8E8FD-B07B-4CCC-9E6E-A1FD335CC094}"/>
    <cellStyle name="Normal 6 2 6 2 3" xfId="5874" xr:uid="{90FDE7D5-3CA2-46B5-B53F-ACADDFB2EC37}"/>
    <cellStyle name="Normal 6 2 6 2 4" xfId="14919" xr:uid="{29A991CE-8EE7-4FBC-A82C-3EE835B80819}"/>
    <cellStyle name="Normal 6 2 6 3" xfId="6989" xr:uid="{79A43909-25B0-4EEB-99DC-F127AB1C4902}"/>
    <cellStyle name="Normal 6 2 6 3 2" xfId="15243" xr:uid="{8787F584-063C-445C-8D5F-948028F8D79D}"/>
    <cellStyle name="Normal 6 2 6 4" xfId="3964" xr:uid="{21A9485A-FE40-47B2-B1F1-4FE4231855AD}"/>
    <cellStyle name="Normal 6 2 6 5" xfId="14595" xr:uid="{3FF681CC-A40C-4570-BBFE-65D4C358A2D5}"/>
    <cellStyle name="Normal 6 2 7" xfId="2373" xr:uid="{6E0F78EE-D0CD-431A-96E0-2929ADBAF8B2}"/>
    <cellStyle name="Normal 6 2 7 2" xfId="7229" xr:uid="{8789B4E5-03C9-474C-8A0E-8A250F425792}"/>
    <cellStyle name="Normal 6 2 7 2 2" xfId="15483" xr:uid="{D57E3EDF-5D04-40D9-BBDF-9DB4BCC9EA6C}"/>
    <cellStyle name="Normal 6 2 7 3" xfId="5786" xr:uid="{DAB538A9-A13B-49C0-89ED-6339D6A2EDEF}"/>
    <cellStyle name="Normal 6 2 7 4" xfId="14835" xr:uid="{B8AFF028-8871-4AB4-8337-67D10EAD718E}"/>
    <cellStyle name="Normal 6 2 8" xfId="6905" xr:uid="{28FC6DF0-9D73-40A0-A52E-54FC54765078}"/>
    <cellStyle name="Normal 6 2 8 2" xfId="15159" xr:uid="{913CFD9E-824E-436F-A348-A09DFFDEC6C9}"/>
    <cellStyle name="Normal 6 2 9" xfId="3793" xr:uid="{6A79F92E-6725-4B2E-9131-D714760E879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7325" xr:uid="{53658799-2B69-4D06-AB8E-1BEEF8C29C92}"/>
    <cellStyle name="Normal 6 3 2 2 2 2 2 2 2" xfId="15579" xr:uid="{B29CCD7D-FDCC-496C-BFA8-17CDB42B30DD}"/>
    <cellStyle name="Normal 6 3 2 2 2 2 2 3" xfId="5886" xr:uid="{A0684BA7-D9AB-47CA-ADA3-606AF03A196C}"/>
    <cellStyle name="Normal 6 3 2 2 2 2 2 4" xfId="14931" xr:uid="{CB9A68E6-A5A4-4393-9A8A-A0F2CBEF8983}"/>
    <cellStyle name="Normal 6 3 2 2 2 2 3" xfId="7001" xr:uid="{E499D038-4429-4AF2-A59F-74C8AE114AA0}"/>
    <cellStyle name="Normal 6 3 2 2 2 2 3 2" xfId="15255" xr:uid="{C2BF7DFF-92BC-45F2-8088-0492F5574F4F}"/>
    <cellStyle name="Normal 6 3 2 2 2 2 4" xfId="3976" xr:uid="{FE9A5B9D-7248-47B9-84B0-B35E7205E7B2}"/>
    <cellStyle name="Normal 6 3 2 2 2 2 5" xfId="14607" xr:uid="{CC37E380-BA74-4408-ABCE-4DC50462F09B}"/>
    <cellStyle name="Normal 6 3 2 2 2 3" xfId="2412" xr:uid="{94183E26-5AC9-4FB7-9E2C-6D0618E5988D}"/>
    <cellStyle name="Normal 6 3 2 2 2 3 2" xfId="7268" xr:uid="{5341FF91-78A3-4920-92A8-BEC47C9722A4}"/>
    <cellStyle name="Normal 6 3 2 2 2 3 2 2" xfId="15522" xr:uid="{A2A16E8F-CC85-439C-8E78-E8AD68264D8B}"/>
    <cellStyle name="Normal 6 3 2 2 2 3 3" xfId="5825" xr:uid="{D96DC7C8-6DD2-436B-9B39-81F6F53CA1B6}"/>
    <cellStyle name="Normal 6 3 2 2 2 3 4" xfId="14874" xr:uid="{72845CA4-C922-4481-A69D-B1A2D7EB0A05}"/>
    <cellStyle name="Normal 6 3 2 2 2 4" xfId="6944" xr:uid="{9DA0A911-0931-4D65-80D8-155C6B095AF8}"/>
    <cellStyle name="Normal 6 3 2 2 2 4 2" xfId="15198" xr:uid="{C9F41441-023F-4016-AE80-66DB6E263C4C}"/>
    <cellStyle name="Normal 6 3 2 2 2 5" xfId="3832" xr:uid="{4FAD0AB9-A844-4B57-B7EB-BA95330C99A0}"/>
    <cellStyle name="Normal 6 3 2 2 2 6" xfId="14550" xr:uid="{65AD3A90-87AF-49AA-BEF8-00BD1A6D3FE6}"/>
    <cellStyle name="Normal 6 3 2 2 3" xfId="508" xr:uid="{8A823C7D-7991-4ECD-9D0A-C95B331DF16C}"/>
    <cellStyle name="Normal 6 3 2 2 3 2" xfId="2472" xr:uid="{DFCAD376-28A2-411B-9975-09F4A4E95AB2}"/>
    <cellStyle name="Normal 6 3 2 2 3 2 2" xfId="7324" xr:uid="{771421EB-4AE8-4D85-947D-7BA48D9A244B}"/>
    <cellStyle name="Normal 6 3 2 2 3 2 2 2" xfId="15578" xr:uid="{DD7F0353-3549-4559-8C13-CAB603324662}"/>
    <cellStyle name="Normal 6 3 2 2 3 2 3" xfId="5885" xr:uid="{B711534F-3F0F-4360-85CC-78160951A971}"/>
    <cellStyle name="Normal 6 3 2 2 3 2 4" xfId="14930" xr:uid="{7892C1D4-BF0B-41C4-8847-F68F9FDE28B3}"/>
    <cellStyle name="Normal 6 3 2 2 3 3" xfId="7000" xr:uid="{13813DE5-10D7-4528-A9FD-16D022763982}"/>
    <cellStyle name="Normal 6 3 2 2 3 3 2" xfId="15254" xr:uid="{4F2DCB2C-4E1B-42C8-A75D-7C9862938816}"/>
    <cellStyle name="Normal 6 3 2 2 3 4" xfId="3975" xr:uid="{F209F95F-098D-45CC-9F88-6D0E29DBC11E}"/>
    <cellStyle name="Normal 6 3 2 2 3 5" xfId="14606" xr:uid="{C26F3A41-77EE-4B2B-B2FF-C423BC2B5942}"/>
    <cellStyle name="Normal 6 3 2 2 4" xfId="2391" xr:uid="{1E9F228C-870D-45D1-95DC-CC7E3796AEA0}"/>
    <cellStyle name="Normal 6 3 2 2 4 2" xfId="7247" xr:uid="{D263E946-C584-4D30-8594-D429B6DD50A2}"/>
    <cellStyle name="Normal 6 3 2 2 4 2 2" xfId="15501" xr:uid="{CCFC5384-0853-4BEC-971F-95D650D3D939}"/>
    <cellStyle name="Normal 6 3 2 2 4 3" xfId="5804" xr:uid="{C663DC1A-3E1D-47A2-B81C-A8B96595EE1C}"/>
    <cellStyle name="Normal 6 3 2 2 4 4" xfId="14853" xr:uid="{DDD4F5B6-7B47-40F6-84A5-918A56EB9D37}"/>
    <cellStyle name="Normal 6 3 2 2 5" xfId="6923" xr:uid="{463006D7-F271-4D72-AD5C-AE91E0062B11}"/>
    <cellStyle name="Normal 6 3 2 2 5 2" xfId="15177" xr:uid="{39161D33-EB47-4B20-8F10-9BACB1DEC280}"/>
    <cellStyle name="Normal 6 3 2 2 6" xfId="3811" xr:uid="{3D636FB5-04B7-4138-8DDF-EDCA7592186E}"/>
    <cellStyle name="Normal 6 3 2 2 7" xfId="14529" xr:uid="{3D466D59-6163-4179-982D-66FCEDF3E2EF}"/>
    <cellStyle name="Normal 6 3 2 3" xfId="364" xr:uid="{3C3350DF-CFEB-43B3-B2BE-92D38DFB8A8C}"/>
    <cellStyle name="Normal 6 3 2 3 2" xfId="510" xr:uid="{420A7F7E-505B-4AA7-924A-328CA7D78224}"/>
    <cellStyle name="Normal 6 3 2 3 2 2" xfId="2474" xr:uid="{85F8432D-C622-438D-B3D5-A9D1727AB8B0}"/>
    <cellStyle name="Normal 6 3 2 3 2 2 2" xfId="7326" xr:uid="{73AA15D9-754B-4D11-93B5-7A1A8FDFE237}"/>
    <cellStyle name="Normal 6 3 2 3 2 2 2 2" xfId="15580" xr:uid="{10F055B0-F261-47F6-80E9-2BB425F72C1D}"/>
    <cellStyle name="Normal 6 3 2 3 2 2 3" xfId="5887" xr:uid="{12BC2174-4B3D-4363-9A33-4926BCDAABF3}"/>
    <cellStyle name="Normal 6 3 2 3 2 2 4" xfId="14932" xr:uid="{7F35D394-4483-478F-BAA0-A6CA667ECA59}"/>
    <cellStyle name="Normal 6 3 2 3 2 3" xfId="7002" xr:uid="{B721C2B3-A24A-4F70-9171-D21754A121B8}"/>
    <cellStyle name="Normal 6 3 2 3 2 3 2" xfId="15256" xr:uid="{8546B595-BBAC-4DF4-949C-2E1EECE8DDFC}"/>
    <cellStyle name="Normal 6 3 2 3 2 4" xfId="3977" xr:uid="{BD4F5FC2-3EA7-48DC-954F-A9691F835BC9}"/>
    <cellStyle name="Normal 6 3 2 3 2 5" xfId="14608" xr:uid="{CC4893B6-8209-46A8-AE66-691602C66468}"/>
    <cellStyle name="Normal 6 3 2 3 3" xfId="2411" xr:uid="{EC0BEE4E-B579-475B-BF4D-16979388E765}"/>
    <cellStyle name="Normal 6 3 2 3 3 2" xfId="7267" xr:uid="{3166596F-4BB7-4191-B550-C69BF77CA3A5}"/>
    <cellStyle name="Normal 6 3 2 3 3 2 2" xfId="15521" xr:uid="{BE6CE820-85D7-463F-8848-D3992661569E}"/>
    <cellStyle name="Normal 6 3 2 3 3 3" xfId="5824" xr:uid="{BAF43E6A-9BAC-4B8B-9557-CB41650C717E}"/>
    <cellStyle name="Normal 6 3 2 3 3 4" xfId="14873" xr:uid="{9B74ABC8-EA35-43B8-BF94-A019591CD077}"/>
    <cellStyle name="Normal 6 3 2 3 4" xfId="6943" xr:uid="{51F45D9B-2D1B-416D-A67E-9826E9797D7E}"/>
    <cellStyle name="Normal 6 3 2 3 4 2" xfId="15197" xr:uid="{744A180D-E8F8-4D9D-8FD8-8CF977CD9B13}"/>
    <cellStyle name="Normal 6 3 2 3 5" xfId="3831" xr:uid="{9EF846AF-F062-44D9-9945-BCCD3EEFD9E9}"/>
    <cellStyle name="Normal 6 3 2 3 6" xfId="14549" xr:uid="{CD2978CC-8BF8-4A92-B4F1-1A9BEF4B6462}"/>
    <cellStyle name="Normal 6 3 2 4" xfId="507" xr:uid="{84446E88-1427-4D8E-A75F-7834A03FCCF2}"/>
    <cellStyle name="Normal 6 3 2 4 2" xfId="2471" xr:uid="{65ACB2C5-C577-4480-A4A2-585269914BD9}"/>
    <cellStyle name="Normal 6 3 2 4 2 2" xfId="7323" xr:uid="{EAEE1C4A-1E36-4D3B-998F-75CCCD613D91}"/>
    <cellStyle name="Normal 6 3 2 4 2 2 2" xfId="15577" xr:uid="{D941A17F-0EB0-478E-9B50-370B74D8EDAF}"/>
    <cellStyle name="Normal 6 3 2 4 2 3" xfId="5884" xr:uid="{71D3F0CD-14A8-48E7-B3F2-CA562C5A9468}"/>
    <cellStyle name="Normal 6 3 2 4 2 4" xfId="14929" xr:uid="{EBA9AF67-DAB5-4232-A114-73689AA1DEC9}"/>
    <cellStyle name="Normal 6 3 2 4 3" xfId="6999" xr:uid="{E9FC8125-4D25-48D1-8E0F-F25DE8AAAD41}"/>
    <cellStyle name="Normal 6 3 2 4 3 2" xfId="15253" xr:uid="{DAA50B43-511F-477D-9579-0C17EAD340AE}"/>
    <cellStyle name="Normal 6 3 2 4 4" xfId="3974" xr:uid="{9A7DB510-54F3-4026-B6EB-F8E934B98913}"/>
    <cellStyle name="Normal 6 3 2 4 5" xfId="14605" xr:uid="{E1219C09-DCB8-430E-9EE0-232089E11D32}"/>
    <cellStyle name="Normal 6 3 2 5" xfId="2382" xr:uid="{EB414B00-103C-42BC-B36A-1A8CBFB0AFF1}"/>
    <cellStyle name="Normal 6 3 2 5 2" xfId="7238" xr:uid="{79E32EED-DAA3-4F66-BF26-3DED36AAAD1E}"/>
    <cellStyle name="Normal 6 3 2 5 2 2" xfId="15492" xr:uid="{2094C7C1-363E-43C1-A72F-B0EF2634417E}"/>
    <cellStyle name="Normal 6 3 2 5 3" xfId="5795" xr:uid="{7A9E01DD-6B5C-4234-8B2F-B131E25AF60C}"/>
    <cellStyle name="Normal 6 3 2 5 4" xfId="14844" xr:uid="{6C4388C6-20A2-4D16-BAF8-2C96EBA622DD}"/>
    <cellStyle name="Normal 6 3 2 6" xfId="6914" xr:uid="{52841829-1D81-48F0-A9CA-BA70D3680807}"/>
    <cellStyle name="Normal 6 3 2 6 2" xfId="15168" xr:uid="{5EE44930-53D1-4575-BBE8-0D4CED75A25B}"/>
    <cellStyle name="Normal 6 3 2 7" xfId="3802" xr:uid="{28DBDF6E-3084-4C9B-9DF4-3FA33D4BEDD0}"/>
    <cellStyle name="Normal 6 3 2 8" xfId="14520" xr:uid="{B0D59A60-FEFA-44C0-85A4-DA8E8E9E50CC}"/>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7328" xr:uid="{BD0F15F8-0413-4A1B-AFD4-E5C24050A8D7}"/>
    <cellStyle name="Normal 6 3 3 2 2 2 2 2" xfId="15582" xr:uid="{3326AE5F-3E8C-4255-8ECD-DCFB23893408}"/>
    <cellStyle name="Normal 6 3 3 2 2 2 3" xfId="5889" xr:uid="{D768FFEF-9306-467F-B85C-2D1BC7A443F2}"/>
    <cellStyle name="Normal 6 3 3 2 2 2 4" xfId="14934" xr:uid="{78857EF0-61D4-4E80-BF2B-4BF8788784F8}"/>
    <cellStyle name="Normal 6 3 3 2 2 3" xfId="7004" xr:uid="{045F1668-79C4-41BF-8F80-3BDA0F6CE291}"/>
    <cellStyle name="Normal 6 3 3 2 2 3 2" xfId="15258" xr:uid="{6971DB47-3A64-466A-B0AD-D0586A2711F8}"/>
    <cellStyle name="Normal 6 3 3 2 2 4" xfId="3979" xr:uid="{1C3B7E0D-DCAA-4FD3-B219-91C0AF205F3E}"/>
    <cellStyle name="Normal 6 3 3 2 2 5" xfId="14610" xr:uid="{A94A0AF3-D9A5-4E46-A1A7-8E99507C37A5}"/>
    <cellStyle name="Normal 6 3 3 2 3" xfId="2413" xr:uid="{1FCD6D12-2B6F-4137-AF2F-29BEC1252D06}"/>
    <cellStyle name="Normal 6 3 3 2 3 2" xfId="7269" xr:uid="{E8770D76-5342-4B02-8D2F-35FED566396C}"/>
    <cellStyle name="Normal 6 3 3 2 3 2 2" xfId="15523" xr:uid="{7946A727-AC89-4577-9C37-568101CCB960}"/>
    <cellStyle name="Normal 6 3 3 2 3 3" xfId="5826" xr:uid="{DEED74C7-987C-4C04-B8BB-86888B23A9FE}"/>
    <cellStyle name="Normal 6 3 3 2 3 4" xfId="14875" xr:uid="{7208227E-69C9-4265-8EC6-EE8B544D2E0B}"/>
    <cellStyle name="Normal 6 3 3 2 4" xfId="6945" xr:uid="{7CB0142A-B7BD-4F62-BC79-DEE0A4BEAF9B}"/>
    <cellStyle name="Normal 6 3 3 2 4 2" xfId="15199" xr:uid="{5F33721F-2385-4399-B4C1-B86B09EC6EB1}"/>
    <cellStyle name="Normal 6 3 3 2 5" xfId="3833" xr:uid="{CEDE66A0-3AFD-4C34-AC16-72FB836194D0}"/>
    <cellStyle name="Normal 6 3 3 2 6" xfId="14551" xr:uid="{EE892504-FC34-4BBF-8C07-835C47861363}"/>
    <cellStyle name="Normal 6 3 3 3" xfId="511" xr:uid="{EA019976-4D61-4887-BD4C-AE32961B1BD9}"/>
    <cellStyle name="Normal 6 3 3 3 2" xfId="2475" xr:uid="{893441EB-22FC-4BEC-A0E2-456E45BDEA4F}"/>
    <cellStyle name="Normal 6 3 3 3 2 2" xfId="7327" xr:uid="{05E203EE-F0EE-4F13-850A-91D5C0380C3B}"/>
    <cellStyle name="Normal 6 3 3 3 2 2 2" xfId="15581" xr:uid="{2D68BC86-7A64-45A5-89EE-CF625AEB4733}"/>
    <cellStyle name="Normal 6 3 3 3 2 3" xfId="5888" xr:uid="{9C514A03-1BAF-47AC-95A8-1C9D775D6FD9}"/>
    <cellStyle name="Normal 6 3 3 3 2 4" xfId="14933" xr:uid="{680196BE-0942-4073-8929-3AB129118D89}"/>
    <cellStyle name="Normal 6 3 3 3 3" xfId="7003" xr:uid="{2BDCA248-0035-454C-8B28-836B2211D92E}"/>
    <cellStyle name="Normal 6 3 3 3 3 2" xfId="15257" xr:uid="{1AA901E0-35CA-415B-BCDF-39647678CB5E}"/>
    <cellStyle name="Normal 6 3 3 3 4" xfId="3978" xr:uid="{5BFD37C3-B48D-4F3A-BEB4-BC2B116336C4}"/>
    <cellStyle name="Normal 6 3 3 3 5" xfId="14609" xr:uid="{80B2E5DA-B9A6-4C38-B790-AA6B68F81F50}"/>
    <cellStyle name="Normal 6 3 3 4" xfId="2390" xr:uid="{114C17B1-4C4E-4EB2-BB8C-BC13415F7434}"/>
    <cellStyle name="Normal 6 3 3 4 2" xfId="7246" xr:uid="{2AC4CB71-B693-416C-9AC1-716E9F2D2A91}"/>
    <cellStyle name="Normal 6 3 3 4 2 2" xfId="15500" xr:uid="{8177FFD6-1F82-471A-9552-97CE0E46E876}"/>
    <cellStyle name="Normal 6 3 3 4 3" xfId="5803" xr:uid="{4158448B-F075-4466-9554-12DFBB6505C0}"/>
    <cellStyle name="Normal 6 3 3 4 4" xfId="14852" xr:uid="{498375C6-FC52-426F-83AC-2BC1074461D9}"/>
    <cellStyle name="Normal 6 3 3 5" xfId="6922" xr:uid="{5E509DD2-8071-458B-8E00-769F62451EDD}"/>
    <cellStyle name="Normal 6 3 3 5 2" xfId="15176" xr:uid="{8B39EDF7-E73F-4471-AF70-3DB65C947B56}"/>
    <cellStyle name="Normal 6 3 3 6" xfId="3810" xr:uid="{B5DC377F-3742-4F6B-92B7-F2E8A5F022E8}"/>
    <cellStyle name="Normal 6 3 3 7" xfId="14528" xr:uid="{952DC691-16A0-4C6E-AD9E-96FE60D5FA97}"/>
    <cellStyle name="Normal 6 3 4" xfId="363" xr:uid="{462DC147-F652-4769-AB6D-6317046FF139}"/>
    <cellStyle name="Normal 6 3 4 2" xfId="513" xr:uid="{2FE0EEE6-A4A3-4483-BD07-DF19DD09F1EA}"/>
    <cellStyle name="Normal 6 3 4 2 2" xfId="2477" xr:uid="{679398A9-B6C8-4C3E-B839-5A62927BB31B}"/>
    <cellStyle name="Normal 6 3 4 2 2 2" xfId="7329" xr:uid="{BBAABE0A-C229-4046-8163-77225BF04C77}"/>
    <cellStyle name="Normal 6 3 4 2 2 2 2" xfId="15583" xr:uid="{9C071DDA-67FA-451D-8767-C68955790BFC}"/>
    <cellStyle name="Normal 6 3 4 2 2 3" xfId="5890" xr:uid="{83B0BB4A-7835-4FFB-B9CD-8CD20E817CE2}"/>
    <cellStyle name="Normal 6 3 4 2 2 4" xfId="14935" xr:uid="{3160D79A-A54A-468C-B26A-8465CC7786C4}"/>
    <cellStyle name="Normal 6 3 4 2 3" xfId="7005" xr:uid="{6DEAD17A-2C27-4E20-88D2-D1FD5A8F6406}"/>
    <cellStyle name="Normal 6 3 4 2 3 2" xfId="15259" xr:uid="{FF3056F8-2BA0-4B5F-96F3-DCFF55D39F2E}"/>
    <cellStyle name="Normal 6 3 4 2 4" xfId="3980" xr:uid="{A5F7AD38-B1BF-4722-B495-B36D01883044}"/>
    <cellStyle name="Normal 6 3 4 2 5" xfId="14611" xr:uid="{61FAB3AC-81D5-4BBE-8A33-5A39B9769483}"/>
    <cellStyle name="Normal 6 3 4 3" xfId="2410" xr:uid="{53BDAFF7-35C6-4B02-9FE2-E6C7FB89B966}"/>
    <cellStyle name="Normal 6 3 4 3 2" xfId="7266" xr:uid="{00D7A1C4-224A-4CA4-B16A-0A137DFE7A1D}"/>
    <cellStyle name="Normal 6 3 4 3 2 2" xfId="15520" xr:uid="{AB9771B6-A10D-46B2-AE63-9BA3981A6C41}"/>
    <cellStyle name="Normal 6 3 4 3 3" xfId="5823" xr:uid="{CEB0C3E5-48A3-4E0C-9A5C-3C793B2D3AFE}"/>
    <cellStyle name="Normal 6 3 4 3 4" xfId="14872" xr:uid="{42844C31-81C5-416C-8331-D091E4DF2063}"/>
    <cellStyle name="Normal 6 3 4 4" xfId="6942" xr:uid="{BE5838EF-9D7A-47D9-B304-23C452AF1464}"/>
    <cellStyle name="Normal 6 3 4 4 2" xfId="15196" xr:uid="{96243D42-D58E-4EC1-9F18-F1B982F27F49}"/>
    <cellStyle name="Normal 6 3 4 5" xfId="3830" xr:uid="{E5664D18-D7CF-4830-8CEF-F2D880604A44}"/>
    <cellStyle name="Normal 6 3 4 6" xfId="14548" xr:uid="{E65B184D-FF73-49CD-886D-644D6854C02F}"/>
    <cellStyle name="Normal 6 3 5" xfId="506" xr:uid="{AA3C4D4C-E5C6-4D80-A25E-FC112FF274F0}"/>
    <cellStyle name="Normal 6 3 5 2" xfId="2470" xr:uid="{49729B85-FAFC-4467-90FF-EABD1538EB01}"/>
    <cellStyle name="Normal 6 3 5 2 2" xfId="7322" xr:uid="{658A6D92-AE04-451C-BF91-344B62DF1232}"/>
    <cellStyle name="Normal 6 3 5 2 2 2" xfId="15576" xr:uid="{0B8FB10A-AA13-49E5-9B0E-52CA713F12E6}"/>
    <cellStyle name="Normal 6 3 5 2 3" xfId="5883" xr:uid="{F1FC7F35-BBBA-455A-B244-8442B29B2090}"/>
    <cellStyle name="Normal 6 3 5 2 4" xfId="14928" xr:uid="{B115C638-CCFD-421E-803F-F7C1FE234E9A}"/>
    <cellStyle name="Normal 6 3 5 3" xfId="6998" xr:uid="{FD998C65-F1B1-42A9-B269-F1A1B3775C09}"/>
    <cellStyle name="Normal 6 3 5 3 2" xfId="15252" xr:uid="{EE759E1A-4BF1-49C3-ABF9-879F7994E37F}"/>
    <cellStyle name="Normal 6 3 5 4" xfId="3973" xr:uid="{AC7938AE-C3A1-4E74-8B81-E144FF6F1514}"/>
    <cellStyle name="Normal 6 3 5 5" xfId="14604" xr:uid="{E7F486C6-C063-4320-A4A3-BB9D6CB235AA}"/>
    <cellStyle name="Normal 6 3 6" xfId="2375" xr:uid="{A7294F53-EA7B-44E7-A974-2C1F1EDBBEAC}"/>
    <cellStyle name="Normal 6 3 6 2" xfId="7231" xr:uid="{715ACE93-4730-486A-B444-F46955A76C23}"/>
    <cellStyle name="Normal 6 3 6 2 2" xfId="15485" xr:uid="{6CBD8FB8-B811-4768-91D3-065C87EF714A}"/>
    <cellStyle name="Normal 6 3 6 3" xfId="5788" xr:uid="{E4DAD801-1947-4B4F-9983-5E7CD8B96598}"/>
    <cellStyle name="Normal 6 3 6 4" xfId="14837" xr:uid="{E43E3E1F-E630-4AF1-BA02-B3EC0D6E7184}"/>
    <cellStyle name="Normal 6 3 7" xfId="6907" xr:uid="{1C6CAB8F-2C06-47E9-ABD7-F03DBA7F70CC}"/>
    <cellStyle name="Normal 6 3 7 2" xfId="15161" xr:uid="{A86CC86D-AE7D-4F66-9B02-E448EE32B036}"/>
    <cellStyle name="Normal 6 3 8" xfId="3795" xr:uid="{127097DD-754D-47F0-8B8D-42356C641292}"/>
    <cellStyle name="Normal 6 3 9" xfId="14513" xr:uid="{37A62DBD-8919-4B84-BC54-EBFCAFBDF8FD}"/>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7332" xr:uid="{FE834218-84ED-4997-B2FF-24558EB7DB09}"/>
    <cellStyle name="Normal 6 4 2 2 2 2 2 2" xfId="15586" xr:uid="{5D0223F5-2C1C-4DAC-9412-38E1E2FCDAB5}"/>
    <cellStyle name="Normal 6 4 2 2 2 2 3" xfId="5893" xr:uid="{069DDB8E-7983-45E1-8446-51C83517C678}"/>
    <cellStyle name="Normal 6 4 2 2 2 2 4" xfId="14938" xr:uid="{42744C3F-8E24-4491-BA83-C4AD07CA4668}"/>
    <cellStyle name="Normal 6 4 2 2 2 3" xfId="7008" xr:uid="{CEDFA7B5-1D54-4976-BAC9-6F33E9A63003}"/>
    <cellStyle name="Normal 6 4 2 2 2 3 2" xfId="15262" xr:uid="{9411A0E3-0909-42AF-8F6E-B6FBBCF64994}"/>
    <cellStyle name="Normal 6 4 2 2 2 4" xfId="3983" xr:uid="{C4FFF2CD-BEAE-483D-8E52-A35E9607D502}"/>
    <cellStyle name="Normal 6 4 2 2 2 5" xfId="14614" xr:uid="{C686F42A-074E-49BF-87A7-E55A2E7A2479}"/>
    <cellStyle name="Normal 6 4 2 2 3" xfId="2415" xr:uid="{EFE7F354-E635-4A82-89F6-52DDC092FAF7}"/>
    <cellStyle name="Normal 6 4 2 2 3 2" xfId="7271" xr:uid="{55B59114-1C59-4EB3-AAA1-514E525A13D6}"/>
    <cellStyle name="Normal 6 4 2 2 3 2 2" xfId="15525" xr:uid="{2AAA3C8C-413C-470D-A052-260DA30E1102}"/>
    <cellStyle name="Normal 6 4 2 2 3 3" xfId="5828" xr:uid="{C716C2BB-94F7-4AFD-9A07-927B8DFBDCC0}"/>
    <cellStyle name="Normal 6 4 2 2 3 4" xfId="14877" xr:uid="{794BCDEB-37B1-48F2-B735-B69942E05791}"/>
    <cellStyle name="Normal 6 4 2 2 4" xfId="6947" xr:uid="{AFF8EBF6-C44D-418F-9D59-63FEA2C742AE}"/>
    <cellStyle name="Normal 6 4 2 2 4 2" xfId="15201" xr:uid="{830B2A8B-3B8E-46C9-A81E-06414E34101C}"/>
    <cellStyle name="Normal 6 4 2 2 5" xfId="3835" xr:uid="{F9DC3E08-34A7-4110-8510-472512593FAD}"/>
    <cellStyle name="Normal 6 4 2 2 6" xfId="14553" xr:uid="{2C7FE6B9-020E-49CF-B248-32E19FB60B98}"/>
    <cellStyle name="Normal 6 4 2 3" xfId="515" xr:uid="{0A0EB32C-9796-4F37-A16A-37FC5144D4AB}"/>
    <cellStyle name="Normal 6 4 2 3 2" xfId="2479" xr:uid="{DFA1A477-02FE-4B37-A437-4CCF58EFDB7D}"/>
    <cellStyle name="Normal 6 4 2 3 2 2" xfId="7331" xr:uid="{33C350C6-4466-4890-A04E-E29E27B706F5}"/>
    <cellStyle name="Normal 6 4 2 3 2 2 2" xfId="15585" xr:uid="{749CBF0D-23F2-477E-A954-C7F0BBE61644}"/>
    <cellStyle name="Normal 6 4 2 3 2 3" xfId="5892" xr:uid="{CD473CB7-D45E-4E06-8C2C-EA23EB990D79}"/>
    <cellStyle name="Normal 6 4 2 3 2 4" xfId="14937" xr:uid="{6A1A056C-98F6-4C85-B807-D76C92C1970C}"/>
    <cellStyle name="Normal 6 4 2 3 3" xfId="7007" xr:uid="{9443635F-71E2-4231-A27F-751CFCB1E36E}"/>
    <cellStyle name="Normal 6 4 2 3 3 2" xfId="15261" xr:uid="{FDA19D42-DD7A-411B-942B-9BFDB84F3FB5}"/>
    <cellStyle name="Normal 6 4 2 3 4" xfId="3982" xr:uid="{C609E671-3F68-47C2-9315-F1216AA546F4}"/>
    <cellStyle name="Normal 6 4 2 3 5" xfId="14613" xr:uid="{79603958-2C9B-470C-AFC9-65597F1D69F6}"/>
    <cellStyle name="Normal 6 4 2 4" xfId="2392" xr:uid="{BBFB6231-E2EE-46F2-9BCB-A1EE639F7CE5}"/>
    <cellStyle name="Normal 6 4 2 4 2" xfId="7248" xr:uid="{BD124A22-9695-41B8-86C2-1F93973FE06E}"/>
    <cellStyle name="Normal 6 4 2 4 2 2" xfId="15502" xr:uid="{D865F897-C385-48CA-9C8F-1396F87AF6EC}"/>
    <cellStyle name="Normal 6 4 2 4 3" xfId="5805" xr:uid="{0EE57CC9-ACF2-4435-B3DB-E0FB4E95C5F3}"/>
    <cellStyle name="Normal 6 4 2 4 4" xfId="14854" xr:uid="{24053196-F031-462A-B5ED-77D129643F91}"/>
    <cellStyle name="Normal 6 4 2 5" xfId="6924" xr:uid="{96742AFE-3D92-4385-A98F-3A1D8637FEF8}"/>
    <cellStyle name="Normal 6 4 2 5 2" xfId="15178" xr:uid="{2DE10F2C-903E-4E84-93F4-EBCD79F3107B}"/>
    <cellStyle name="Normal 6 4 2 6" xfId="3812" xr:uid="{8C739372-9C52-4C9D-9821-5DB42781A8D1}"/>
    <cellStyle name="Normal 6 4 2 7" xfId="14530" xr:uid="{09F935E9-DC76-469C-8C66-C761C848E63B}"/>
    <cellStyle name="Normal 6 4 3" xfId="367" xr:uid="{9C02624F-CE3F-4F38-A35D-033FB56C4037}"/>
    <cellStyle name="Normal 6 4 3 2" xfId="517" xr:uid="{0E38B21D-6DF5-4338-B06D-5655A497F7E6}"/>
    <cellStyle name="Normal 6 4 3 2 2" xfId="2481" xr:uid="{254086A7-12C5-45BD-B537-6FBEB41C16B0}"/>
    <cellStyle name="Normal 6 4 3 2 2 2" xfId="7333" xr:uid="{F016648E-AB54-4888-854D-919099ED916F}"/>
    <cellStyle name="Normal 6 4 3 2 2 2 2" xfId="15587" xr:uid="{56413323-D560-4E16-BB46-4DA442B5DE3E}"/>
    <cellStyle name="Normal 6 4 3 2 2 3" xfId="5894" xr:uid="{9C4C1B36-309C-48B9-80AB-FB6A0897592F}"/>
    <cellStyle name="Normal 6 4 3 2 2 4" xfId="14939" xr:uid="{F40E31F7-F59E-44C5-9BAB-0867239EE4DB}"/>
    <cellStyle name="Normal 6 4 3 2 3" xfId="7009" xr:uid="{C811EE21-0CA7-4DDF-A9B5-5EC4057CD640}"/>
    <cellStyle name="Normal 6 4 3 2 3 2" xfId="15263" xr:uid="{E7366CCE-50F1-41E0-A70E-C716D1AABF04}"/>
    <cellStyle name="Normal 6 4 3 2 4" xfId="3984" xr:uid="{BBC1BE33-52ED-415C-940C-0782421D9B52}"/>
    <cellStyle name="Normal 6 4 3 2 5" xfId="14615" xr:uid="{2A864DC7-BFDF-4DCF-83A9-1ECFEB0CCEE7}"/>
    <cellStyle name="Normal 6 4 3 3" xfId="2414" xr:uid="{66E627F4-69FF-45FA-9210-AE1A3406D65B}"/>
    <cellStyle name="Normal 6 4 3 3 2" xfId="7270" xr:uid="{AFF3F099-9463-4FEF-A80C-2A89F9088985}"/>
    <cellStyle name="Normal 6 4 3 3 2 2" xfId="15524" xr:uid="{A2E04631-0BB8-40E5-B542-25A3D9F4A5DB}"/>
    <cellStyle name="Normal 6 4 3 3 3" xfId="5827" xr:uid="{B68F5B4E-F3E6-4793-A6EC-DAD4334BB9D0}"/>
    <cellStyle name="Normal 6 4 3 3 4" xfId="14876" xr:uid="{27668201-18F6-4A47-9A70-C25FACCA9E31}"/>
    <cellStyle name="Normal 6 4 3 4" xfId="6946" xr:uid="{04BC8D03-1175-4AC4-AA60-679CCAD807D6}"/>
    <cellStyle name="Normal 6 4 3 4 2" xfId="15200" xr:uid="{518DCD8F-1245-49B0-9D24-A334A8FF8CB8}"/>
    <cellStyle name="Normal 6 4 3 5" xfId="3834" xr:uid="{1D9DF8AE-6CB7-4801-8385-C26070A62084}"/>
    <cellStyle name="Normal 6 4 3 6" xfId="14552" xr:uid="{51BEC713-3310-4940-8309-39C6B38BD98B}"/>
    <cellStyle name="Normal 6 4 4" xfId="514" xr:uid="{9BF7FFF0-3EB4-4091-9E00-CA9FA1E549FB}"/>
    <cellStyle name="Normal 6 4 4 2" xfId="2478" xr:uid="{389581C7-B203-4F11-8F97-733B5136E8AB}"/>
    <cellStyle name="Normal 6 4 4 2 2" xfId="7330" xr:uid="{BE78602F-2C65-40C0-86D0-E4E57BA74849}"/>
    <cellStyle name="Normal 6 4 4 2 2 2" xfId="15584" xr:uid="{EB9D059A-99D0-4FE7-BAD3-2BB552F94732}"/>
    <cellStyle name="Normal 6 4 4 2 3" xfId="5891" xr:uid="{1287E4D4-1D00-4C9B-AA30-BC726770601F}"/>
    <cellStyle name="Normal 6 4 4 2 4" xfId="14936" xr:uid="{DFB2F5B8-538D-4A77-9B1A-01489FDFECBF}"/>
    <cellStyle name="Normal 6 4 4 3" xfId="7006" xr:uid="{FC10ACA9-C126-43C7-A0AF-BF45BE23B79E}"/>
    <cellStyle name="Normal 6 4 4 3 2" xfId="15260" xr:uid="{767EECA3-E8C0-4390-A714-EA30607903EB}"/>
    <cellStyle name="Normal 6 4 4 4" xfId="3981" xr:uid="{ACDD507F-6E10-49EE-B8F3-A56121C6AF97}"/>
    <cellStyle name="Normal 6 4 4 5" xfId="14612" xr:uid="{47C0E5AD-9A2F-4FAF-8E5E-EC9EB9DD2852}"/>
    <cellStyle name="Normal 6 4 5" xfId="2377" xr:uid="{5D3C9594-F600-401A-A009-AB874F29DC6F}"/>
    <cellStyle name="Normal 6 4 5 2" xfId="7233" xr:uid="{E54E9F16-B8FE-4EC6-BAE2-2C91CA3975CB}"/>
    <cellStyle name="Normal 6 4 5 2 2" xfId="15487" xr:uid="{94AEC87F-FC5A-4A5E-865A-09EE79A0C574}"/>
    <cellStyle name="Normal 6 4 5 3" xfId="5790" xr:uid="{C2A2F1CB-AAD9-4BC3-9409-FC080ACDCE34}"/>
    <cellStyle name="Normal 6 4 5 4" xfId="14839" xr:uid="{086B5026-711A-4860-A472-66888BA7446B}"/>
    <cellStyle name="Normal 6 4 6" xfId="6909" xr:uid="{2EF398F4-1814-4514-8981-000C881CE56C}"/>
    <cellStyle name="Normal 6 4 6 2" xfId="15163" xr:uid="{EDF26462-71D1-4104-93E8-2955EE1C8F0C}"/>
    <cellStyle name="Normal 6 4 7" xfId="3797" xr:uid="{9700AAB1-4F59-40D0-A4F5-FCC58AE5E14A}"/>
    <cellStyle name="Normal 6 4 8" xfId="14515" xr:uid="{8B15FB78-C012-4246-87D4-1A741E6FA400}"/>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7335" xr:uid="{DB057931-F4D9-4D65-ACEF-ECAAF865D6F7}"/>
    <cellStyle name="Normal 6 5 2 2 2 2 2" xfId="15589" xr:uid="{4CE5EFA4-B7D1-4383-949E-8F157F8B6014}"/>
    <cellStyle name="Normal 6 5 2 2 2 3" xfId="5896" xr:uid="{80DE0BEB-F092-4760-A420-701F88C27DC3}"/>
    <cellStyle name="Normal 6 5 2 2 2 4" xfId="14941" xr:uid="{86A9FBDD-C0DF-4F19-AFE6-43B6F94FF7B6}"/>
    <cellStyle name="Normal 6 5 2 2 3" xfId="7011" xr:uid="{FB1E19F2-6EEB-4A2A-8673-C4F44E30F927}"/>
    <cellStyle name="Normal 6 5 2 2 3 2" xfId="15265" xr:uid="{DF4BABA5-A0DF-4F64-8A41-4EADB10884F8}"/>
    <cellStyle name="Normal 6 5 2 2 4" xfId="3986" xr:uid="{FF27CC6F-5C5D-4BE4-AE5C-83791F2628E0}"/>
    <cellStyle name="Normal 6 5 2 2 5" xfId="14617" xr:uid="{C5451F5F-76C2-40C3-ADC3-A25C83CEAA20}"/>
    <cellStyle name="Normal 6 5 2 3" xfId="2416" xr:uid="{325D3F3C-8C58-4545-A9A2-93F5AC956EC3}"/>
    <cellStyle name="Normal 6 5 2 3 2" xfId="7272" xr:uid="{FF488045-3F8A-4A32-A92C-C914F5ABE9EF}"/>
    <cellStyle name="Normal 6 5 2 3 2 2" xfId="15526" xr:uid="{AF56F429-68B6-45E6-9ADF-7CD4F0DF6CCE}"/>
    <cellStyle name="Normal 6 5 2 3 3" xfId="5829" xr:uid="{BB30AB23-0B9F-49F8-A41E-5C67440A8B37}"/>
    <cellStyle name="Normal 6 5 2 3 4" xfId="14878" xr:uid="{F00A281A-EB75-425F-A14D-98E690C3763D}"/>
    <cellStyle name="Normal 6 5 2 4" xfId="6948" xr:uid="{3650CB14-4A66-45F3-8E05-0CDCC2925CD8}"/>
    <cellStyle name="Normal 6 5 2 4 2" xfId="15202" xr:uid="{B5F84303-9626-4683-8F06-587EE4117024}"/>
    <cellStyle name="Normal 6 5 2 5" xfId="3836" xr:uid="{65E01CFE-59CE-4400-8A2E-9643D10990FF}"/>
    <cellStyle name="Normal 6 5 2 6" xfId="14554" xr:uid="{9D1AA3CB-331D-4830-9DA5-3A1140C04741}"/>
    <cellStyle name="Normal 6 5 3" xfId="518" xr:uid="{E83F8610-E98C-438E-94F1-268563430D1C}"/>
    <cellStyle name="Normal 6 5 3 2" xfId="2482" xr:uid="{119A8D2C-6811-414C-A4FC-B8FFB23DCCAD}"/>
    <cellStyle name="Normal 6 5 3 2 2" xfId="7334" xr:uid="{D273C8DA-F74A-4A62-AE37-2926EA181BA0}"/>
    <cellStyle name="Normal 6 5 3 2 2 2" xfId="15588" xr:uid="{62B04E24-145F-4F7A-B6D0-F9CE1A02E626}"/>
    <cellStyle name="Normal 6 5 3 2 3" xfId="5895" xr:uid="{A49090D4-F905-41E5-B1C4-FF7B598FBE0E}"/>
    <cellStyle name="Normal 6 5 3 2 4" xfId="14940" xr:uid="{79E6D3DA-8A3D-4779-95E9-16203705EE17}"/>
    <cellStyle name="Normal 6 5 3 3" xfId="7010" xr:uid="{71336473-3F4D-4F82-B44C-DE00012C7677}"/>
    <cellStyle name="Normal 6 5 3 3 2" xfId="15264" xr:uid="{931A0F36-BC27-44E7-A50C-4CC5896B5130}"/>
    <cellStyle name="Normal 6 5 3 4" xfId="3985" xr:uid="{5F7F7153-C6C8-4CC8-A959-9DD334574C06}"/>
    <cellStyle name="Normal 6 5 3 5" xfId="14616" xr:uid="{9039BE6E-F67E-4384-B4A7-A81C103BE629}"/>
    <cellStyle name="Normal 6 5 4" xfId="2387" xr:uid="{66AF7868-7E86-49C7-BBF5-02979697E47B}"/>
    <cellStyle name="Normal 6 5 4 2" xfId="7243" xr:uid="{79E6CF82-9CEE-4583-9A68-81F295956A7D}"/>
    <cellStyle name="Normal 6 5 4 2 2" xfId="15497" xr:uid="{F03FAA42-E83C-4429-B20C-57B68A172832}"/>
    <cellStyle name="Normal 6 5 4 3" xfId="5800" xr:uid="{C7F9D605-917B-4F8B-B693-14BCB6C4BCAE}"/>
    <cellStyle name="Normal 6 5 4 4" xfId="14849" xr:uid="{894784FD-65F7-49CD-9C65-0366550602B1}"/>
    <cellStyle name="Normal 6 5 5" xfId="6919" xr:uid="{2127AA20-1DEC-4A74-8855-6735E0C664C1}"/>
    <cellStyle name="Normal 6 5 5 2" xfId="15173" xr:uid="{7F587C7B-4EA2-4760-91C4-9265126D6301}"/>
    <cellStyle name="Normal 6 5 6" xfId="3807" xr:uid="{D7FA080E-3AB7-44BF-9B40-67AFC9D158D6}"/>
    <cellStyle name="Normal 6 5 7" xfId="14525" xr:uid="{37A788B7-6F5F-4E9C-8636-899F121524A9}"/>
    <cellStyle name="Normal 6 6" xfId="358" xr:uid="{F47BB582-81A8-41F2-85E0-644AF670AC7E}"/>
    <cellStyle name="Normal 6 6 2" xfId="520" xr:uid="{AAE49162-A0EB-4613-82A5-80E2E7244EF6}"/>
    <cellStyle name="Normal 6 6 2 2" xfId="2484" xr:uid="{ADF02DCC-D493-4648-AC17-8052CF77E14B}"/>
    <cellStyle name="Normal 6 6 2 2 2" xfId="7336" xr:uid="{32D32316-D0B5-4066-BB1D-01EEE62FDCFD}"/>
    <cellStyle name="Normal 6 6 2 2 2 2" xfId="15590" xr:uid="{9DCEFDC7-4638-4ECB-BC8B-BA12B4181557}"/>
    <cellStyle name="Normal 6 6 2 2 3" xfId="5897" xr:uid="{37195A0C-214D-4017-8D3B-5E947F1CF374}"/>
    <cellStyle name="Normal 6 6 2 2 4" xfId="14942" xr:uid="{01533980-C5FF-41CD-81A7-2C31E5CF3CC5}"/>
    <cellStyle name="Normal 6 6 2 3" xfId="7012" xr:uid="{C96A5D70-6598-4BFE-82FC-F566256094D4}"/>
    <cellStyle name="Normal 6 6 2 3 2" xfId="15266" xr:uid="{12AE8456-EDFB-4F5E-BE2F-0BCB4ACFCAF1}"/>
    <cellStyle name="Normal 6 6 2 4" xfId="3987" xr:uid="{3CF21E64-157D-4F1E-920D-0F18B13772FD}"/>
    <cellStyle name="Normal 6 6 2 5" xfId="14618" xr:uid="{D024BB71-0E0C-4F19-82BA-7ABBEF9381EA}"/>
    <cellStyle name="Normal 6 6 3" xfId="2405" xr:uid="{838D3ACF-1315-4E94-9B4E-4B25BB91EF1A}"/>
    <cellStyle name="Normal 6 6 3 2" xfId="7261" xr:uid="{D4F89267-E38E-419A-B7CD-6066FA8EF786}"/>
    <cellStyle name="Normal 6 6 3 2 2" xfId="15515" xr:uid="{48DD4728-4907-4BB0-95B3-34204A637788}"/>
    <cellStyle name="Normal 6 6 3 3" xfId="5818" xr:uid="{C5150478-65EE-41C9-8C52-2C6D3F827EA7}"/>
    <cellStyle name="Normal 6 6 3 4" xfId="14867" xr:uid="{197DA638-D529-4FB4-9A22-B9939D709F13}"/>
    <cellStyle name="Normal 6 6 4" xfId="6937" xr:uid="{901434FF-F06E-4BE9-8661-1EE135001445}"/>
    <cellStyle name="Normal 6 6 4 2" xfId="15191" xr:uid="{9A007C67-25EF-4CDA-A790-7F6619D37FF0}"/>
    <cellStyle name="Normal 6 6 5" xfId="3825" xr:uid="{6075BCC8-B503-4676-A000-54C6B228A49C}"/>
    <cellStyle name="Normal 6 6 6" xfId="14543" xr:uid="{3DB56EE8-C75F-44B7-8436-FBFF06D203C4}"/>
    <cellStyle name="Normal 6 7" xfId="395" xr:uid="{9FF7AF40-6BC8-4651-98F8-A13E09D789E4}"/>
    <cellStyle name="Normal 6 7 2" xfId="521" xr:uid="{077E1489-F306-40F6-B566-E6A4900335E8}"/>
    <cellStyle name="Normal 6 7 2 2" xfId="2485" xr:uid="{3BEBCE5B-4320-407F-8715-C891D0D50F9B}"/>
    <cellStyle name="Normal 6 7 2 2 2" xfId="7337" xr:uid="{7F2CBC83-C740-4E68-A8AB-81A23DB55463}"/>
    <cellStyle name="Normal 6 7 2 2 2 2" xfId="15591" xr:uid="{86302715-50DE-48F0-9023-BFB91C0C726C}"/>
    <cellStyle name="Normal 6 7 2 2 3" xfId="5898" xr:uid="{22B3F06C-BFEE-421E-BAA1-0F0D0A8E05C3}"/>
    <cellStyle name="Normal 6 7 2 2 4" xfId="14943" xr:uid="{CEE8AA0B-240A-450C-8967-33AB02CA6A45}"/>
    <cellStyle name="Normal 6 7 2 3" xfId="7013" xr:uid="{7CAEEE92-0432-4FE3-9BAB-FD21C503C6EC}"/>
    <cellStyle name="Normal 6 7 2 3 2" xfId="15267" xr:uid="{31EBEB73-621F-4A48-BB46-84A53FDCE3FF}"/>
    <cellStyle name="Normal 6 7 2 4" xfId="3988" xr:uid="{CA998B79-3255-47F5-9CD3-5DA2DE28D8A7}"/>
    <cellStyle name="Normal 6 7 2 5" xfId="14619" xr:uid="{9FADDB4E-11DC-4185-BF2E-C7DD2016E1A3}"/>
    <cellStyle name="Normal 6 7 3" xfId="2426" xr:uid="{2FF97F68-EA56-49DB-BC04-731E942DA78E}"/>
    <cellStyle name="Normal 6 7 3 2" xfId="7282" xr:uid="{1CEAD1F9-8CE2-4744-8D13-6EF44D9C894B}"/>
    <cellStyle name="Normal 6 7 3 2 2" xfId="15536" xr:uid="{35C2BAC8-2C90-4B09-8A44-54BD2E3AEAC0}"/>
    <cellStyle name="Normal 6 7 3 3" xfId="5839" xr:uid="{A9166868-74DF-4040-8DE7-C8B9127151E4}"/>
    <cellStyle name="Normal 6 7 3 4" xfId="14888" xr:uid="{7DF2B975-D8DD-44FC-9849-3379F369ECC4}"/>
    <cellStyle name="Normal 6 7 4" xfId="6958" xr:uid="{F4453569-9F89-4CB5-BDD6-35B308A105FC}"/>
    <cellStyle name="Normal 6 7 4 2" xfId="15212" xr:uid="{C592D5CB-6560-4DE0-925A-857B52006042}"/>
    <cellStyle name="Normal 6 7 5" xfId="3862" xr:uid="{5490AB9E-354D-4C8E-891D-71A7E6016539}"/>
    <cellStyle name="Normal 6 7 6" xfId="14564" xr:uid="{582AD89D-DA5B-4234-9A9A-1BD15A594872}"/>
    <cellStyle name="Normal 6 8" xfId="431" xr:uid="{5DB46C59-3781-4539-AA80-7789BC7A722D}"/>
    <cellStyle name="Normal 6 8 2" xfId="522" xr:uid="{1FC88BCE-ACA6-461E-B9A4-593226CDEAB1}"/>
    <cellStyle name="Normal 6 8 2 2" xfId="2486" xr:uid="{E2CFD0EE-044C-43F6-80C0-C89EE575019B}"/>
    <cellStyle name="Normal 6 8 2 2 2" xfId="7338" xr:uid="{374ABBC5-DEC3-478C-8955-DB2F47BF4AA6}"/>
    <cellStyle name="Normal 6 8 2 2 2 2" xfId="15592" xr:uid="{DA0F51F2-064F-457F-A198-C08C00E82807}"/>
    <cellStyle name="Normal 6 8 2 2 3" xfId="5899" xr:uid="{EC5D8B7B-EE7F-47D8-AEF4-6CC4A0411105}"/>
    <cellStyle name="Normal 6 8 2 2 4" xfId="14944" xr:uid="{0CD39719-58CC-4DD1-BFE3-07B31415BF7E}"/>
    <cellStyle name="Normal 6 8 2 3" xfId="7014" xr:uid="{7F26B46F-9183-477C-A94C-1760F392DAB5}"/>
    <cellStyle name="Normal 6 8 2 3 2" xfId="15268" xr:uid="{B4222E1A-E1E1-4434-BE92-0E755AA05CD5}"/>
    <cellStyle name="Normal 6 8 2 4" xfId="3989" xr:uid="{B78E3B09-6BC9-449B-A425-103ABFA3E2AB}"/>
    <cellStyle name="Normal 6 8 2 5" xfId="14620" xr:uid="{C82CB53D-2747-43BB-BE7E-99582504CA95}"/>
    <cellStyle name="Normal 6 8 3" xfId="2428" xr:uid="{29D2EC6D-8697-4715-94C5-158299B74633}"/>
    <cellStyle name="Normal 6 8 3 2" xfId="7284" xr:uid="{98FB677C-F8D8-4606-A5E3-4EDD66208111}"/>
    <cellStyle name="Normal 6 8 3 2 2" xfId="15538" xr:uid="{FD4A9291-C058-40BB-9DAB-CB95213B1B2D}"/>
    <cellStyle name="Normal 6 8 3 3" xfId="5841" xr:uid="{4F6089FE-47BA-467D-9ACD-0E5771916EFF}"/>
    <cellStyle name="Normal 6 8 3 4" xfId="14890" xr:uid="{81251AFF-F6A6-4277-9811-3D9E59A681A4}"/>
    <cellStyle name="Normal 6 8 4" xfId="6960" xr:uid="{9FC05C08-8BCF-436C-AC9F-1F45B8EECB28}"/>
    <cellStyle name="Normal 6 8 4 2" xfId="15214" xr:uid="{DB480A2C-C87D-48CE-9A69-8A4527ABA0CE}"/>
    <cellStyle name="Normal 6 8 5" xfId="3898" xr:uid="{48219A7A-5157-4049-BA8F-9F7CDCEF12B3}"/>
    <cellStyle name="Normal 6 8 6" xfId="14566" xr:uid="{C38B4A6B-3007-4BEF-B6E4-76CD8389BF72}"/>
    <cellStyle name="Normal 6 9" xfId="434" xr:uid="{F173A7BC-B3B4-4993-83C3-574E15738251}"/>
    <cellStyle name="Normal 6 9 2" xfId="523" xr:uid="{75A2EE0A-9BEB-465C-894B-EFB32F5EA7F6}"/>
    <cellStyle name="Normal 6 9 2 2" xfId="2487" xr:uid="{F0E40BCD-FE3F-4746-A7AB-87AEF1E95D77}"/>
    <cellStyle name="Normal 6 9 2 2 2" xfId="7339" xr:uid="{FFE4060D-9767-46F4-BF65-5BDACFEF3E8B}"/>
    <cellStyle name="Normal 6 9 2 2 2 2" xfId="15593" xr:uid="{37EF1E7A-F686-4B41-9804-B09AA2B5D506}"/>
    <cellStyle name="Normal 6 9 2 2 3" xfId="5900" xr:uid="{2AF28F36-03E1-406B-A2D3-739097942E55}"/>
    <cellStyle name="Normal 6 9 2 2 4" xfId="14945" xr:uid="{A2C0EC9C-BD45-46B5-A5C4-1DEC9F8A31F4}"/>
    <cellStyle name="Normal 6 9 2 3" xfId="7015" xr:uid="{AE6E700D-420E-4F34-BB5D-A9D327278AFF}"/>
    <cellStyle name="Normal 6 9 2 3 2" xfId="15269" xr:uid="{B42F23ED-94DF-4D00-9D4D-005DA49DDE19}"/>
    <cellStyle name="Normal 6 9 2 4" xfId="3990" xr:uid="{8A2413CA-1236-46DB-8EE2-E6B3435AAC1F}"/>
    <cellStyle name="Normal 6 9 2 5" xfId="14621" xr:uid="{B348084F-EFE5-4553-95B2-31F97E47DC67}"/>
    <cellStyle name="Normal 6 9 3" xfId="2430" xr:uid="{AF074510-D5C2-4BDA-9540-08950987FE30}"/>
    <cellStyle name="Normal 6 9 3 2" xfId="7286" xr:uid="{B0356402-AD29-41B4-8EB9-095F9CD71D61}"/>
    <cellStyle name="Normal 6 9 3 2 2" xfId="15540" xr:uid="{597F02F5-7342-4B79-A1A5-DD1502FAE519}"/>
    <cellStyle name="Normal 6 9 3 3" xfId="5843" xr:uid="{E9C1D4EF-55FC-4B52-B399-23713D534AA4}"/>
    <cellStyle name="Normal 6 9 3 4" xfId="14892" xr:uid="{333E16C4-90D7-40E9-8E12-0B04015142EB}"/>
    <cellStyle name="Normal 6 9 4" xfId="6962" xr:uid="{45518959-091B-405A-B61F-63950800E66F}"/>
    <cellStyle name="Normal 6 9 4 2" xfId="15216" xr:uid="{1B31DFA0-CBF8-4C20-8C55-6FAB1460B468}"/>
    <cellStyle name="Normal 6 9 5" xfId="3901" xr:uid="{6499766C-9BCE-4B80-BCCE-26CBC5D65F2D}"/>
    <cellStyle name="Normal 6 9 6" xfId="14568" xr:uid="{AB2B442D-041A-4A88-BEAE-B3197D19652C}"/>
    <cellStyle name="Normal 7" xfId="56" xr:uid="{C70DF671-5550-469A-900F-EC2AC48CC131}"/>
    <cellStyle name="Normal 7 2" xfId="327" xr:uid="{67CC3256-6704-4262-8111-AD942BB34D8D}"/>
    <cellStyle name="Normal 7 2 10" xfId="14512" xr:uid="{A137F98C-9ADF-4C41-8C5E-BD7E7C40F0A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7344" xr:uid="{0F97B6DD-7361-44DF-BD5F-9FE5026CE71F}"/>
    <cellStyle name="Normal 7 2 2 2 2 2 2 2 2" xfId="15598" xr:uid="{B14A4B56-1DF6-44C6-8E5F-27AF3BE657AB}"/>
    <cellStyle name="Normal 7 2 2 2 2 2 2 3" xfId="5905" xr:uid="{01DBF810-C3AD-4202-8356-935093A49C7E}"/>
    <cellStyle name="Normal 7 2 2 2 2 2 2 4" xfId="14950" xr:uid="{C2D2FDA3-D76D-4428-85EC-0EA913FA2C33}"/>
    <cellStyle name="Normal 7 2 2 2 2 2 3" xfId="7020" xr:uid="{5EF158BE-8AEF-4E5A-8D05-C3D6E82B8CC6}"/>
    <cellStyle name="Normal 7 2 2 2 2 2 3 2" xfId="15274" xr:uid="{AB3D9CF6-D41E-46A2-854D-C954546A4E0F}"/>
    <cellStyle name="Normal 7 2 2 2 2 2 4" xfId="3995" xr:uid="{605CA570-62F2-4938-BA4D-DAB23FDD554F}"/>
    <cellStyle name="Normal 7 2 2 2 2 2 5" xfId="14626" xr:uid="{912150F3-AB84-4FA9-8FEF-4EAA9DA5D063}"/>
    <cellStyle name="Normal 7 2 2 2 2 3" xfId="2420" xr:uid="{DD435E68-9FFD-4722-AEE2-C9D689A7DFEE}"/>
    <cellStyle name="Normal 7 2 2 2 2 3 2" xfId="7276" xr:uid="{778A45A2-8C78-4148-81E9-68338BDEE679}"/>
    <cellStyle name="Normal 7 2 2 2 2 3 2 2" xfId="15530" xr:uid="{62F2C70D-9D23-42D3-8899-541640F825E2}"/>
    <cellStyle name="Normal 7 2 2 2 2 3 3" xfId="5833" xr:uid="{2FCDE4DE-78DE-4ED1-904E-D1EE0FBEF3C4}"/>
    <cellStyle name="Normal 7 2 2 2 2 3 4" xfId="14882" xr:uid="{D23CF742-7CF4-400C-AF56-74D40EA1DC30}"/>
    <cellStyle name="Normal 7 2 2 2 2 4" xfId="6952" xr:uid="{0102A79A-581A-4849-8CDF-DCF38773F3CD}"/>
    <cellStyle name="Normal 7 2 2 2 2 4 2" xfId="15206" xr:uid="{7F1CE20F-235B-4637-8D03-B58E46EFEBAA}"/>
    <cellStyle name="Normal 7 2 2 2 2 5" xfId="3840" xr:uid="{42966E7B-6DF1-4EC0-922E-76935D87C781}"/>
    <cellStyle name="Normal 7 2 2 2 2 6" xfId="14558" xr:uid="{D39D2EA8-276F-42EB-9CF4-8AB735C5A5DB}"/>
    <cellStyle name="Normal 7 2 2 2 3" xfId="527" xr:uid="{F53862C9-F708-41F3-80F4-FFF155AD6DC8}"/>
    <cellStyle name="Normal 7 2 2 2 3 2" xfId="2491" xr:uid="{31280036-3AC0-49CE-9BD7-9B22818AB31E}"/>
    <cellStyle name="Normal 7 2 2 2 3 2 2" xfId="7343" xr:uid="{48C25CE4-8C59-4986-BA76-8C70E9BF997F}"/>
    <cellStyle name="Normal 7 2 2 2 3 2 2 2" xfId="15597" xr:uid="{4C234C48-C83D-4759-A8E8-7F35A5698BC7}"/>
    <cellStyle name="Normal 7 2 2 2 3 2 3" xfId="5904" xr:uid="{A1ED4C4C-CCF2-4433-8EFB-02BAED6343F8}"/>
    <cellStyle name="Normal 7 2 2 2 3 2 4" xfId="14949" xr:uid="{8D8E66E1-DDB4-42B5-A509-45561A38D2EF}"/>
    <cellStyle name="Normal 7 2 2 2 3 3" xfId="7019" xr:uid="{A6E08516-E5C9-4BF1-9FCB-BEA06850D35B}"/>
    <cellStyle name="Normal 7 2 2 2 3 3 2" xfId="15273" xr:uid="{8591D88D-FED5-4C79-866C-A611DD898C11}"/>
    <cellStyle name="Normal 7 2 2 2 3 4" xfId="3994" xr:uid="{B2A992E2-2B16-4C15-9CDB-76339D4282E4}"/>
    <cellStyle name="Normal 7 2 2 2 3 5" xfId="14625" xr:uid="{473CBF67-8BCE-4304-8D86-91F506BC1907}"/>
    <cellStyle name="Normal 7 2 2 2 4" xfId="2395" xr:uid="{CD68B079-3F18-4FBB-A80C-6998ED1F6370}"/>
    <cellStyle name="Normal 7 2 2 2 4 2" xfId="7251" xr:uid="{1FFC0ED7-4DD6-4585-B83E-716BC952020F}"/>
    <cellStyle name="Normal 7 2 2 2 4 2 2" xfId="15505" xr:uid="{AAD569EE-47E3-4803-A27B-DE94A4BEEC76}"/>
    <cellStyle name="Normal 7 2 2 2 4 3" xfId="5808" xr:uid="{B97DEBC9-E8CE-4030-A04A-424BE2FB3067}"/>
    <cellStyle name="Normal 7 2 2 2 4 4" xfId="14857" xr:uid="{2A4CFABA-585B-4967-8222-1FAC9AE3EC1D}"/>
    <cellStyle name="Normal 7 2 2 2 5" xfId="6927" xr:uid="{D5A61CFC-E106-434D-8423-2D0870B406EA}"/>
    <cellStyle name="Normal 7 2 2 2 5 2" xfId="15181" xr:uid="{79B44E9F-5633-422F-AC04-5FAD0A4EA575}"/>
    <cellStyle name="Normal 7 2 2 2 6" xfId="3815" xr:uid="{76B04C15-03A4-4FD5-8157-115E12406AC7}"/>
    <cellStyle name="Normal 7 2 2 2 7" xfId="14533" xr:uid="{59458518-4B81-4758-A2A8-A2A7D4114F5A}"/>
    <cellStyle name="Normal 7 2 2 3" xfId="372" xr:uid="{0461ED90-3354-479B-A36E-A470E342BC2C}"/>
    <cellStyle name="Normal 7 2 2 3 2" xfId="529" xr:uid="{14A5EA1C-D735-453D-9005-B412177A00FE}"/>
    <cellStyle name="Normal 7 2 2 3 2 2" xfId="2493" xr:uid="{8867F61C-4694-486A-A125-1285125A7C17}"/>
    <cellStyle name="Normal 7 2 2 3 2 2 2" xfId="7345" xr:uid="{4D0548CE-684B-48E4-8F8C-320D174241C8}"/>
    <cellStyle name="Normal 7 2 2 3 2 2 2 2" xfId="15599" xr:uid="{3D625222-0C9B-492D-A652-22D08D014EC7}"/>
    <cellStyle name="Normal 7 2 2 3 2 2 3" xfId="5906" xr:uid="{21D9E015-89EA-4D97-A8FE-6DABD58F2023}"/>
    <cellStyle name="Normal 7 2 2 3 2 2 4" xfId="14951" xr:uid="{20C3E3B5-B28B-48D6-B6F9-D778A5327591}"/>
    <cellStyle name="Normal 7 2 2 3 2 3" xfId="7021" xr:uid="{F249B669-89AD-4BDD-BA41-F32975B3F839}"/>
    <cellStyle name="Normal 7 2 2 3 2 3 2" xfId="15275" xr:uid="{B24B2F38-677E-4C42-8C12-1439D26B9A99}"/>
    <cellStyle name="Normal 7 2 2 3 2 4" xfId="3996" xr:uid="{E17EC6D8-0421-4037-B228-74B92418D0E0}"/>
    <cellStyle name="Normal 7 2 2 3 2 5" xfId="14627" xr:uid="{E4847B5F-FF51-4C91-99EA-13633151D242}"/>
    <cellStyle name="Normal 7 2 2 3 3" xfId="2419" xr:uid="{C3198BF0-E4F8-47B4-83D4-82844779B4F4}"/>
    <cellStyle name="Normal 7 2 2 3 3 2" xfId="7275" xr:uid="{8A6E1D3D-7979-45AE-9EAD-CFCBD5C1C99C}"/>
    <cellStyle name="Normal 7 2 2 3 3 2 2" xfId="15529" xr:uid="{CFFE3736-E37A-4636-80CE-6C00613190AB}"/>
    <cellStyle name="Normal 7 2 2 3 3 3" xfId="5832" xr:uid="{B076B69F-AD38-41E6-92C2-3F5EB22D3035}"/>
    <cellStyle name="Normal 7 2 2 3 3 4" xfId="14881" xr:uid="{61A09970-D0FE-4E63-A453-3DB24FC4E6F3}"/>
    <cellStyle name="Normal 7 2 2 3 4" xfId="6951" xr:uid="{B475F0D5-6EE7-4B43-B571-43E4CB61B444}"/>
    <cellStyle name="Normal 7 2 2 3 4 2" xfId="15205" xr:uid="{6AE4DF6F-4766-4697-9B47-F702954DDD17}"/>
    <cellStyle name="Normal 7 2 2 3 5" xfId="3839" xr:uid="{C1023783-690F-45A2-A1A5-ED0E8ADFFCD8}"/>
    <cellStyle name="Normal 7 2 2 3 6" xfId="14557" xr:uid="{A72C9DEC-CE7F-4E12-B32D-3E9FCFF6AFC7}"/>
    <cellStyle name="Normal 7 2 2 4" xfId="526" xr:uid="{F66FFCAF-5FFC-43CD-9D87-573FEB256CAA}"/>
    <cellStyle name="Normal 7 2 2 4 2" xfId="2490" xr:uid="{03917D2B-1E2F-4580-977F-53C0C4C0FD62}"/>
    <cellStyle name="Normal 7 2 2 4 2 2" xfId="7342" xr:uid="{2892386F-91DC-4201-9970-2E5A978CB378}"/>
    <cellStyle name="Normal 7 2 2 4 2 2 2" xfId="15596" xr:uid="{47072CF9-DBB9-4B36-AC8B-657E74F97AFC}"/>
    <cellStyle name="Normal 7 2 2 4 2 3" xfId="5903" xr:uid="{D362AC76-D38D-47E7-8520-1F0EF40332EE}"/>
    <cellStyle name="Normal 7 2 2 4 2 4" xfId="14948" xr:uid="{2E357E14-5FD5-446F-91B1-C7BB08BDF23C}"/>
    <cellStyle name="Normal 7 2 2 4 3" xfId="7018" xr:uid="{6DDC9AC8-9E64-42C5-A468-85202E1219D8}"/>
    <cellStyle name="Normal 7 2 2 4 3 2" xfId="15272" xr:uid="{10449061-C925-4923-9A94-C8C762898978}"/>
    <cellStyle name="Normal 7 2 2 4 4" xfId="3993" xr:uid="{CA5B4830-1CB7-4E9F-AD3C-D12B98DBE3BE}"/>
    <cellStyle name="Normal 7 2 2 4 5" xfId="14624" xr:uid="{BEDC0DA0-6F0D-461C-B98D-9C67DB011CDE}"/>
    <cellStyle name="Normal 7 2 2 5" xfId="2381" xr:uid="{5206D179-D686-4F9A-88A2-0C7F58D4145E}"/>
    <cellStyle name="Normal 7 2 2 5 2" xfId="7237" xr:uid="{04DC937C-A1B8-451A-8E5D-F1465EB8293D}"/>
    <cellStyle name="Normal 7 2 2 5 2 2" xfId="15491" xr:uid="{E413D1BA-08CA-4B63-819B-EDDAF0AB2594}"/>
    <cellStyle name="Normal 7 2 2 5 3" xfId="5794" xr:uid="{33212505-959E-4792-ABCE-992EE20AC2A0}"/>
    <cellStyle name="Normal 7 2 2 5 4" xfId="14843" xr:uid="{3B45F46A-77DA-455D-A9A3-2DC988E486F5}"/>
    <cellStyle name="Normal 7 2 2 6" xfId="6913" xr:uid="{548571E0-834F-479B-9310-DB442E2C298E}"/>
    <cellStyle name="Normal 7 2 2 6 2" xfId="15167" xr:uid="{DC33098F-C637-4413-A785-19C2CC76F267}"/>
    <cellStyle name="Normal 7 2 2 7" xfId="3801" xr:uid="{524F31D8-B7D3-4B4A-8BCE-C23BF79E8958}"/>
    <cellStyle name="Normal 7 2 2 8" xfId="14519" xr:uid="{49D591C4-3529-4399-A115-E033FC9B4F8A}"/>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7347" xr:uid="{A09784E8-F027-4FCF-BF3A-332988AE3F4E}"/>
    <cellStyle name="Normal 7 2 3 2 2 2 2 2" xfId="15601" xr:uid="{A2E0D7F8-33F3-4EF0-AFFB-124AE19F3753}"/>
    <cellStyle name="Normal 7 2 3 2 2 2 3" xfId="5908" xr:uid="{A06334D4-B3B9-4848-8B05-1A148990341B}"/>
    <cellStyle name="Normal 7 2 3 2 2 2 4" xfId="14953" xr:uid="{4C834D96-2FF3-4EBC-AE41-3978AFC94254}"/>
    <cellStyle name="Normal 7 2 3 2 2 3" xfId="7023" xr:uid="{43AB531B-FF7A-424C-BB33-2FA2391B5089}"/>
    <cellStyle name="Normal 7 2 3 2 2 3 2" xfId="15277" xr:uid="{866588D2-E3D6-4C8B-BFFF-BD94644D6298}"/>
    <cellStyle name="Normal 7 2 3 2 2 4" xfId="3998" xr:uid="{50BBC728-316B-4317-82FF-FA3946AF07AB}"/>
    <cellStyle name="Normal 7 2 3 2 2 5" xfId="14629" xr:uid="{2649D1FA-5C5D-4C54-9333-7AEA36DB2A7B}"/>
    <cellStyle name="Normal 7 2 3 2 3" xfId="2421" xr:uid="{C9911013-1BC5-45FF-8933-B89E03BC6552}"/>
    <cellStyle name="Normal 7 2 3 2 3 2" xfId="7277" xr:uid="{053D09F9-BF8F-4AF0-9AE5-9B02B4346637}"/>
    <cellStyle name="Normal 7 2 3 2 3 2 2" xfId="15531" xr:uid="{45EE79AE-932D-40AF-9C7B-36E442F29F47}"/>
    <cellStyle name="Normal 7 2 3 2 3 3" xfId="5834" xr:uid="{A569288B-8C12-463C-B117-31D3C49AB688}"/>
    <cellStyle name="Normal 7 2 3 2 3 4" xfId="14883" xr:uid="{2D3B8C65-919B-45CC-A422-5E756F4854D9}"/>
    <cellStyle name="Normal 7 2 3 2 4" xfId="6953" xr:uid="{49D6FE4B-FA97-4BB3-BD6D-72F6C6B28923}"/>
    <cellStyle name="Normal 7 2 3 2 4 2" xfId="15207" xr:uid="{01A5F0DD-D7F3-4477-B88F-56AF53463BA9}"/>
    <cellStyle name="Normal 7 2 3 2 5" xfId="3841" xr:uid="{D18CDB7E-CA15-4541-8556-31EAB53E343E}"/>
    <cellStyle name="Normal 7 2 3 2 6" xfId="14559" xr:uid="{010246B2-0142-4E4A-BD2B-4DEA9FE8CA3F}"/>
    <cellStyle name="Normal 7 2 3 3" xfId="530" xr:uid="{509AE553-6997-4E31-B6D6-629027FD8511}"/>
    <cellStyle name="Normal 7 2 3 3 2" xfId="2494" xr:uid="{29392F8E-0445-4234-9DF9-FCC49BC92DC3}"/>
    <cellStyle name="Normal 7 2 3 3 2 2" xfId="7346" xr:uid="{25C433EE-6325-4101-8B66-6AD8E2386FD7}"/>
    <cellStyle name="Normal 7 2 3 3 2 2 2" xfId="15600" xr:uid="{79440A7B-16E5-4E97-92AA-F2D52790328C}"/>
    <cellStyle name="Normal 7 2 3 3 2 3" xfId="5907" xr:uid="{61984850-8168-48C8-AD65-DB4536D55F9F}"/>
    <cellStyle name="Normal 7 2 3 3 2 4" xfId="14952" xr:uid="{38B94E28-91D8-4FFA-A165-044D2446367D}"/>
    <cellStyle name="Normal 7 2 3 3 3" xfId="7022" xr:uid="{43666AE5-C03C-4F79-B11C-8B428B7A6E21}"/>
    <cellStyle name="Normal 7 2 3 3 3 2" xfId="15276" xr:uid="{E798C784-5C8B-4916-817A-AF3DA90FDB81}"/>
    <cellStyle name="Normal 7 2 3 3 4" xfId="3997" xr:uid="{118A3478-E6F9-4BA5-B8B9-7DAF5A94848F}"/>
    <cellStyle name="Normal 7 2 3 3 5" xfId="14628" xr:uid="{99E80742-A927-43FE-99CF-FE150DBC3020}"/>
    <cellStyle name="Normal 7 2 3 4" xfId="2394" xr:uid="{008A3609-FB0A-4690-96C4-9010807A00D0}"/>
    <cellStyle name="Normal 7 2 3 4 2" xfId="7250" xr:uid="{97F8F58E-3D3F-4321-A9FC-361079607035}"/>
    <cellStyle name="Normal 7 2 3 4 2 2" xfId="15504" xr:uid="{4E5056BA-58C8-4EBD-A914-2645AECA30A8}"/>
    <cellStyle name="Normal 7 2 3 4 3" xfId="5807" xr:uid="{3BC91D4D-AE15-4842-AF94-B010A11083CF}"/>
    <cellStyle name="Normal 7 2 3 4 4" xfId="14856" xr:uid="{D0EDB99E-2EA9-4EB2-8773-09A04AF9D1CE}"/>
    <cellStyle name="Normal 7 2 3 5" xfId="6926" xr:uid="{FA606906-94D2-4D1C-88DA-4C2529ED10F5}"/>
    <cellStyle name="Normal 7 2 3 5 2" xfId="15180" xr:uid="{60D6B350-A2F3-4247-858D-735C824C5C48}"/>
    <cellStyle name="Normal 7 2 3 6" xfId="3814" xr:uid="{349AAF45-1198-4BA6-BA8B-B5AD3996254D}"/>
    <cellStyle name="Normal 7 2 3 7" xfId="14532" xr:uid="{7CC3E157-4D33-49AC-BA60-C850DD773BCF}"/>
    <cellStyle name="Normal 7 2 4" xfId="371" xr:uid="{E27B4B98-324F-4EC7-AAF6-2F08F660E2C0}"/>
    <cellStyle name="Normal 7 2 4 2" xfId="532" xr:uid="{6AAF3D36-16EE-439B-AEC0-F7373DCB8521}"/>
    <cellStyle name="Normal 7 2 4 2 2" xfId="2496" xr:uid="{D8CFFE08-115E-434E-9EB3-A6433FE073E9}"/>
    <cellStyle name="Normal 7 2 4 2 2 2" xfId="7348" xr:uid="{40E91671-0292-4978-980C-15DEB6BBDE9A}"/>
    <cellStyle name="Normal 7 2 4 2 2 2 2" xfId="15602" xr:uid="{54B91C74-8344-47D4-82A6-653D371DDA6D}"/>
    <cellStyle name="Normal 7 2 4 2 2 3" xfId="5909" xr:uid="{9B38D8CA-0A7C-4292-AC29-1BF1337EC783}"/>
    <cellStyle name="Normal 7 2 4 2 2 4" xfId="14954" xr:uid="{B870F7D8-8B08-4ADD-AABE-C7B70ABE0723}"/>
    <cellStyle name="Normal 7 2 4 2 3" xfId="7024" xr:uid="{FDC9CDEE-34E4-4D14-8C58-975500181710}"/>
    <cellStyle name="Normal 7 2 4 2 3 2" xfId="15278" xr:uid="{08531ABA-4345-41D6-B34C-C9090A691902}"/>
    <cellStyle name="Normal 7 2 4 2 4" xfId="3999" xr:uid="{E962EBB2-6D25-4354-8880-8D4CB835E998}"/>
    <cellStyle name="Normal 7 2 4 2 5" xfId="14630" xr:uid="{E5EFA5D6-4BBB-4070-82D3-404328BE9285}"/>
    <cellStyle name="Normal 7 2 4 3" xfId="2418" xr:uid="{45D62785-57C6-4D1C-B36C-13486E6AD0E5}"/>
    <cellStyle name="Normal 7 2 4 3 2" xfId="7274" xr:uid="{9321426E-1F36-4D48-BECB-1477DFE11539}"/>
    <cellStyle name="Normal 7 2 4 3 2 2" xfId="15528" xr:uid="{38FBBF54-5EB8-43BF-BB84-6E61CF8D6138}"/>
    <cellStyle name="Normal 7 2 4 3 3" xfId="5831" xr:uid="{FCA0DC6D-0985-44FC-8010-350063DC5BD0}"/>
    <cellStyle name="Normal 7 2 4 3 4" xfId="14880" xr:uid="{DCCE04C8-301E-451E-8B54-3E235513AB2C}"/>
    <cellStyle name="Normal 7 2 4 4" xfId="6950" xr:uid="{DA702858-11C6-40CC-8424-0BD9A6E46157}"/>
    <cellStyle name="Normal 7 2 4 4 2" xfId="15204" xr:uid="{70869A20-8FF2-47B0-8B65-C40A342180AC}"/>
    <cellStyle name="Normal 7 2 4 5" xfId="3838" xr:uid="{8B244C7C-F87C-4C81-BD23-60CB123F715D}"/>
    <cellStyle name="Normal 7 2 4 6" xfId="14556" xr:uid="{4D53D0DF-1278-4CFF-9A82-1173E552815B}"/>
    <cellStyle name="Normal 7 2 5" xfId="463" xr:uid="{C0E9D699-8198-4B53-86E0-DB91E03F11E4}"/>
    <cellStyle name="Normal 7 2 5 2" xfId="533" xr:uid="{3B9A6999-F68A-4D2B-AB62-F1C1F17994FC}"/>
    <cellStyle name="Normal 7 2 5 2 2" xfId="2497" xr:uid="{96B1E244-46A9-40F9-AA84-0744AFF25C4A}"/>
    <cellStyle name="Normal 7 2 5 2 2 2" xfId="7349" xr:uid="{C9E33DC4-02BE-40E9-9581-52123ED6EBA9}"/>
    <cellStyle name="Normal 7 2 5 2 2 2 2" xfId="15603" xr:uid="{BD7F3175-631C-4174-BA88-19A4521D3285}"/>
    <cellStyle name="Normal 7 2 5 2 2 3" xfId="5910" xr:uid="{CA79DC7E-0DF1-413C-9547-CBCDB22FA191}"/>
    <cellStyle name="Normal 7 2 5 2 2 4" xfId="14955" xr:uid="{33EC8210-DF53-4832-A140-B07F8AA98D0C}"/>
    <cellStyle name="Normal 7 2 5 2 3" xfId="7025" xr:uid="{C46F6292-FBC5-4A71-A99F-353A29C615B4}"/>
    <cellStyle name="Normal 7 2 5 2 3 2" xfId="15279" xr:uid="{97D1D3DA-9FA6-4516-9690-BE40AFFB8C3D}"/>
    <cellStyle name="Normal 7 2 5 2 4" xfId="4000" xr:uid="{BBF8686B-418B-4301-8D45-0D2F31226AF9}"/>
    <cellStyle name="Normal 7 2 5 2 5" xfId="14631" xr:uid="{4F4CDBE3-6DE1-42CC-BB66-E944D7A05081}"/>
    <cellStyle name="Normal 7 2 5 3" xfId="2437" xr:uid="{BBDEF25E-9B97-4E19-9632-FFD2754AF2A4}"/>
    <cellStyle name="Normal 7 2 5 3 2" xfId="7291" xr:uid="{1792AC11-9356-49CA-BE6A-95ED1888D054}"/>
    <cellStyle name="Normal 7 2 5 3 2 2" xfId="15545" xr:uid="{CDDDCF5E-FCBF-4C01-AD2A-ED2D958EEC88}"/>
    <cellStyle name="Normal 7 2 5 3 3" xfId="5850" xr:uid="{723479BB-971A-41A9-8951-83E327FEBF44}"/>
    <cellStyle name="Normal 7 2 5 3 4" xfId="14897" xr:uid="{B6CE475D-4712-4869-922E-23A0BD65C210}"/>
    <cellStyle name="Normal 7 2 5 4" xfId="6967" xr:uid="{4B8261DE-31B1-4EC3-9ECA-C51FA0B6BB17}"/>
    <cellStyle name="Normal 7 2 5 4 2" xfId="15221" xr:uid="{E1FBBFE9-5918-4C63-BB01-DDE569DC71BB}"/>
    <cellStyle name="Normal 7 2 5 5" xfId="3930" xr:uid="{175E0983-2450-4F35-ADCD-02218CDACB82}"/>
    <cellStyle name="Normal 7 2 5 6" xfId="14573" xr:uid="{F5DD78A5-22C5-4BAD-9938-54B65E95B609}"/>
    <cellStyle name="Normal 7 2 6" xfId="525" xr:uid="{72BF2DA2-35A8-4A3D-A40C-F2997DCEC459}"/>
    <cellStyle name="Normal 7 2 6 2" xfId="2489" xr:uid="{C3889AF3-182C-4A9E-803B-55AE308E1919}"/>
    <cellStyle name="Normal 7 2 6 2 2" xfId="7341" xr:uid="{58BF3797-894F-416F-AF34-2F0A5C3CD8B2}"/>
    <cellStyle name="Normal 7 2 6 2 2 2" xfId="15595" xr:uid="{1B408D8E-844D-4AD2-89B3-CDBCD3CAA2D4}"/>
    <cellStyle name="Normal 7 2 6 2 3" xfId="5902" xr:uid="{B1D5BE22-C14E-4244-BFA3-7FEEDBE663D3}"/>
    <cellStyle name="Normal 7 2 6 2 4" xfId="14947" xr:uid="{F0F7251F-762E-4CBC-9135-1515092D5232}"/>
    <cellStyle name="Normal 7 2 6 3" xfId="7017" xr:uid="{8966694C-1F24-4610-8DBA-934C56BE00B2}"/>
    <cellStyle name="Normal 7 2 6 3 2" xfId="15271" xr:uid="{7B478D68-DAE3-4381-9247-1E808BB42D8F}"/>
    <cellStyle name="Normal 7 2 6 4" xfId="3992" xr:uid="{295CF7D3-9EAA-48EA-A213-59D77948D1B6}"/>
    <cellStyle name="Normal 7 2 6 5" xfId="14623" xr:uid="{998DF5EB-D655-4846-8662-557EEB59A67D}"/>
    <cellStyle name="Normal 7 2 7" xfId="2374" xr:uid="{AEA17F1E-D5A7-4F1F-B03C-5F1B27ABD195}"/>
    <cellStyle name="Normal 7 2 7 2" xfId="7230" xr:uid="{280B2D21-5193-4825-86F9-353FB0B58FD3}"/>
    <cellStyle name="Normal 7 2 7 2 2" xfId="15484" xr:uid="{61A85C28-3085-4AF3-A828-1364A57889A9}"/>
    <cellStyle name="Normal 7 2 7 3" xfId="5787" xr:uid="{E38BC514-732B-4B08-92D4-A332D41B7CBB}"/>
    <cellStyle name="Normal 7 2 7 4" xfId="14836" xr:uid="{F2664658-65F3-4157-B8E3-704619D2BA29}"/>
    <cellStyle name="Normal 7 2 8" xfId="6906" xr:uid="{48A16765-1BBB-4A4F-ACD9-A307291E71FE}"/>
    <cellStyle name="Normal 7 2 8 2" xfId="15160" xr:uid="{0CDE1818-8678-498B-A858-A936B5444575}"/>
    <cellStyle name="Normal 7 2 9" xfId="3794" xr:uid="{B95C7ABD-B645-4791-928F-F0402014D33C}"/>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7352" xr:uid="{8739143D-B35C-458B-8917-A46366795B67}"/>
    <cellStyle name="Normal 7 3 2 2 2 2 2 2" xfId="15606" xr:uid="{2583C1E1-286A-475C-B576-AD64117B06DB}"/>
    <cellStyle name="Normal 7 3 2 2 2 2 3" xfId="5913" xr:uid="{83750632-80DE-4E70-9784-1C0171E4CDBF}"/>
    <cellStyle name="Normal 7 3 2 2 2 2 4" xfId="14958" xr:uid="{1DD64832-B769-47A9-95E3-AF8297E5D6B3}"/>
    <cellStyle name="Normal 7 3 2 2 2 3" xfId="7028" xr:uid="{EEECA815-8525-47DE-AAA8-B61842113F61}"/>
    <cellStyle name="Normal 7 3 2 2 2 3 2" xfId="15282" xr:uid="{947E6788-B989-4CB9-B057-E3AB75FF0B41}"/>
    <cellStyle name="Normal 7 3 2 2 2 4" xfId="4003" xr:uid="{89C0B079-0306-42FE-AB4C-F55780086444}"/>
    <cellStyle name="Normal 7 3 2 2 2 5" xfId="14634" xr:uid="{DAECFA4E-0F2A-438E-AB82-D7E33011F25A}"/>
    <cellStyle name="Normal 7 3 2 2 3" xfId="2423" xr:uid="{74B30BC8-A101-4F21-84B2-572B91D82F8C}"/>
    <cellStyle name="Normal 7 3 2 2 3 2" xfId="7279" xr:uid="{65FAD22C-C4A8-4F65-BF06-29A9D9F1418A}"/>
    <cellStyle name="Normal 7 3 2 2 3 2 2" xfId="15533" xr:uid="{88127709-035F-4A5E-AA1A-EDC59E7355E0}"/>
    <cellStyle name="Normal 7 3 2 2 3 3" xfId="5836" xr:uid="{3FA3BD85-E60C-4216-9CEA-BE758EC06308}"/>
    <cellStyle name="Normal 7 3 2 2 3 4" xfId="14885" xr:uid="{2046B84C-D4AB-4823-94A3-3B980E67EE16}"/>
    <cellStyle name="Normal 7 3 2 2 4" xfId="6955" xr:uid="{E9BF57DE-8126-486F-9C2C-396087A71681}"/>
    <cellStyle name="Normal 7 3 2 2 4 2" xfId="15209" xr:uid="{12067E1F-A546-45FB-8A9C-EA359CF3E186}"/>
    <cellStyle name="Normal 7 3 2 2 5" xfId="3843" xr:uid="{F183BEB9-8DD5-4D90-BFB8-BC2A1EE9B68B}"/>
    <cellStyle name="Normal 7 3 2 2 6" xfId="14561" xr:uid="{CB5ABF5E-1D72-4B14-8FF3-CA275759B185}"/>
    <cellStyle name="Normal 7 3 2 3" xfId="535" xr:uid="{3925FBA5-C494-48A2-B2B7-D3E5385D79CB}"/>
    <cellStyle name="Normal 7 3 2 3 2" xfId="2499" xr:uid="{32E4D47A-F934-4F46-B5E3-705B6FFC5FF8}"/>
    <cellStyle name="Normal 7 3 2 3 2 2" xfId="7351" xr:uid="{D90142E0-9949-4452-99E8-F27276943047}"/>
    <cellStyle name="Normal 7 3 2 3 2 2 2" xfId="15605" xr:uid="{5006BBE6-8E2B-4104-85CF-CFE147EF2FE7}"/>
    <cellStyle name="Normal 7 3 2 3 2 3" xfId="5912" xr:uid="{916405F2-1415-4786-B125-6830E520DABA}"/>
    <cellStyle name="Normal 7 3 2 3 2 4" xfId="14957" xr:uid="{18EA0B98-43DF-4A9F-9E7C-BA7D73014998}"/>
    <cellStyle name="Normal 7 3 2 3 3" xfId="7027" xr:uid="{0508FB17-0E14-4A4E-B97E-9BECDBDC4FA2}"/>
    <cellStyle name="Normal 7 3 2 3 3 2" xfId="15281" xr:uid="{357E8238-2E0A-47BF-AC61-E0D3AEEFE602}"/>
    <cellStyle name="Normal 7 3 2 3 4" xfId="4002" xr:uid="{221AF538-1ABB-4C59-B13A-F0CA37E54D9E}"/>
    <cellStyle name="Normal 7 3 2 3 5" xfId="14633" xr:uid="{DB556A42-46CE-4CB3-B831-304BE52EBCD8}"/>
    <cellStyle name="Normal 7 3 2 4" xfId="2396" xr:uid="{118176EF-B76B-41EB-AA94-EB7F91764DFE}"/>
    <cellStyle name="Normal 7 3 2 4 2" xfId="7252" xr:uid="{E9B8530E-0392-45BC-98F3-D2FE92E2C64C}"/>
    <cellStyle name="Normal 7 3 2 4 2 2" xfId="15506" xr:uid="{917A4AD8-C7B2-4615-AD2D-575363731401}"/>
    <cellStyle name="Normal 7 3 2 4 3" xfId="5809" xr:uid="{389C6F64-EB43-449D-B1B0-29CD1394A0F2}"/>
    <cellStyle name="Normal 7 3 2 4 4" xfId="14858" xr:uid="{DFF1F1EA-E7E6-473E-B8B9-2D9ABE8C6B72}"/>
    <cellStyle name="Normal 7 3 2 5" xfId="6928" xr:uid="{6F5F1AC0-07DA-4EF1-A598-67EE83731CC5}"/>
    <cellStyle name="Normal 7 3 2 5 2" xfId="15182" xr:uid="{DF24F89F-CB09-4FA5-80D9-828D2F20B27D}"/>
    <cellStyle name="Normal 7 3 2 6" xfId="3816" xr:uid="{1ABB6233-3BF0-4CD1-80F9-07A63764B239}"/>
    <cellStyle name="Normal 7 3 2 7" xfId="14534" xr:uid="{5B6C4E35-9E96-40D8-8BD0-4D991C5960C8}"/>
    <cellStyle name="Normal 7 3 3" xfId="375" xr:uid="{B020E678-952B-4AF3-A5E4-5AA5B673BD3E}"/>
    <cellStyle name="Normal 7 3 3 2" xfId="537" xr:uid="{3F60A299-B6B7-4147-BBA7-1E2BB68BE33F}"/>
    <cellStyle name="Normal 7 3 3 2 2" xfId="2501" xr:uid="{A644B20E-9461-4767-8B84-6FE230B3EF4A}"/>
    <cellStyle name="Normal 7 3 3 2 2 2" xfId="7353" xr:uid="{23E858FC-5C2D-46FF-9A8E-C35EEA1D4DB0}"/>
    <cellStyle name="Normal 7 3 3 2 2 2 2" xfId="15607" xr:uid="{0BA5CBAB-AACF-4DF8-9751-1AAAD057FEBB}"/>
    <cellStyle name="Normal 7 3 3 2 2 3" xfId="5914" xr:uid="{3E41F1CC-F827-4B76-81B9-63C446FD8CD2}"/>
    <cellStyle name="Normal 7 3 3 2 2 4" xfId="14959" xr:uid="{577A159F-DE0C-4F19-8948-8B0AA63342F2}"/>
    <cellStyle name="Normal 7 3 3 2 3" xfId="7029" xr:uid="{1F4B0600-1320-4E48-8DAB-4CC5CCB514FA}"/>
    <cellStyle name="Normal 7 3 3 2 3 2" xfId="15283" xr:uid="{354E68F4-E9C6-435E-9B24-0BCE79A09EF8}"/>
    <cellStyle name="Normal 7 3 3 2 4" xfId="4004" xr:uid="{4FDAA074-DD1F-4321-98F1-E44F665FFCCC}"/>
    <cellStyle name="Normal 7 3 3 2 5" xfId="14635" xr:uid="{78CCF7A7-38FC-446C-9649-56D32C726AEE}"/>
    <cellStyle name="Normal 7 3 3 3" xfId="2422" xr:uid="{A93575A5-170E-439A-A19F-1032550F8134}"/>
    <cellStyle name="Normal 7 3 3 3 2" xfId="7278" xr:uid="{4C3B7B46-97AB-4A25-9453-D3BAE1A73C39}"/>
    <cellStyle name="Normal 7 3 3 3 2 2" xfId="15532" xr:uid="{995A06C7-B111-417F-A7DF-EE5BAADDE202}"/>
    <cellStyle name="Normal 7 3 3 3 3" xfId="5835" xr:uid="{06806D94-99BB-4C1C-BC62-8198E6364DB4}"/>
    <cellStyle name="Normal 7 3 3 3 4" xfId="14884" xr:uid="{2CBB64D5-C2EF-4E20-88F9-B7A4FD60778F}"/>
    <cellStyle name="Normal 7 3 3 4" xfId="6954" xr:uid="{DAF9C0D2-9F39-4DB2-830B-A947218D6B5C}"/>
    <cellStyle name="Normal 7 3 3 4 2" xfId="15208" xr:uid="{6A3E7779-44B7-45D0-82F6-FA3FF4960509}"/>
    <cellStyle name="Normal 7 3 3 5" xfId="3842" xr:uid="{79774572-8DE0-452A-AD12-41B4E9DA3B78}"/>
    <cellStyle name="Normal 7 3 3 6" xfId="14560" xr:uid="{60CD3C7F-C54B-4C75-A67F-448D97630790}"/>
    <cellStyle name="Normal 7 3 4" xfId="534" xr:uid="{3F4526F5-9CFA-459D-B311-2FD1BC2F0A02}"/>
    <cellStyle name="Normal 7 3 4 2" xfId="2498" xr:uid="{A09CD918-F090-4E76-8C0C-55EDF7454D2E}"/>
    <cellStyle name="Normal 7 3 4 2 2" xfId="7350" xr:uid="{9EFE662E-D7B0-4860-8921-8E0DFC8D4DD3}"/>
    <cellStyle name="Normal 7 3 4 2 2 2" xfId="15604" xr:uid="{B40B643A-85F7-485E-B7CF-78785790E3E4}"/>
    <cellStyle name="Normal 7 3 4 2 3" xfId="5911" xr:uid="{270AE92A-5987-41A9-8023-1441D968B48A}"/>
    <cellStyle name="Normal 7 3 4 2 4" xfId="14956" xr:uid="{A0AA09BE-31BB-4BCD-8E0A-5C7A1C2FF3F5}"/>
    <cellStyle name="Normal 7 3 4 3" xfId="7026" xr:uid="{4ED4E463-33AE-4428-A857-E356C59F73EA}"/>
    <cellStyle name="Normal 7 3 4 3 2" xfId="15280" xr:uid="{C69D9F18-C0FE-4472-A689-BBE6F6594A62}"/>
    <cellStyle name="Normal 7 3 4 4" xfId="4001" xr:uid="{6D957D71-803A-46DB-BD2B-AB8E68B9D79D}"/>
    <cellStyle name="Normal 7 3 4 5" xfId="14632" xr:uid="{ACA62D4C-8856-410E-97A0-CB8FC62DAA35}"/>
    <cellStyle name="Normal 7 3 5" xfId="2378" xr:uid="{CDA63664-C1A2-41FA-8370-B1A71887B3E2}"/>
    <cellStyle name="Normal 7 3 5 2" xfId="7234" xr:uid="{76D611C5-8A3A-46E9-B629-731C86C025EA}"/>
    <cellStyle name="Normal 7 3 5 2 2" xfId="15488" xr:uid="{C0A706DB-8324-4584-8CCE-558FDB8F8991}"/>
    <cellStyle name="Normal 7 3 5 3" xfId="5791" xr:uid="{7ED3CEF8-10D4-4A88-BFEA-11D921A435F6}"/>
    <cellStyle name="Normal 7 3 5 4" xfId="14840" xr:uid="{D8924E6B-C340-4AC2-9EF2-6A5CCCA2F652}"/>
    <cellStyle name="Normal 7 3 6" xfId="6910" xr:uid="{023C028F-4B3C-45DC-B909-04D4B954BF94}"/>
    <cellStyle name="Normal 7 3 6 2" xfId="15164" xr:uid="{16B62ACE-7AB5-4CC5-ACD5-9D165CA97C13}"/>
    <cellStyle name="Normal 7 3 7" xfId="3798" xr:uid="{AA068A18-0DB4-4A8C-9C8D-000C79BF8EFB}"/>
    <cellStyle name="Normal 7 3 8" xfId="14516" xr:uid="{2604D7AE-C6ED-4E77-A08D-819B62204D6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7355" xr:uid="{C8DE5F20-B897-45E0-A987-43CCC761EC49}"/>
    <cellStyle name="Normal 7 4 2 2 2 2 2" xfId="15609" xr:uid="{868D0238-5C72-481F-9E57-D1A72CF202FA}"/>
    <cellStyle name="Normal 7 4 2 2 2 3" xfId="5916" xr:uid="{686ABC3F-E284-4834-915A-327FC99F8387}"/>
    <cellStyle name="Normal 7 4 2 2 2 4" xfId="14961" xr:uid="{BA62DBDB-FBB8-4898-AFB3-A4DE4EBDC63A}"/>
    <cellStyle name="Normal 7 4 2 2 3" xfId="7031" xr:uid="{B35A30A4-EC3C-4004-9E7A-9F815F10EDF1}"/>
    <cellStyle name="Normal 7 4 2 2 3 2" xfId="15285" xr:uid="{0969DED1-502A-4CBD-9550-9E1563681A82}"/>
    <cellStyle name="Normal 7 4 2 2 4" xfId="4006" xr:uid="{DCB2D184-574B-4186-8A99-ECCEC1D52D88}"/>
    <cellStyle name="Normal 7 4 2 2 5" xfId="14637" xr:uid="{F7C56C4D-E94E-4204-A598-DC0FCA5556EA}"/>
    <cellStyle name="Normal 7 4 2 3" xfId="2424" xr:uid="{A3F42226-53AD-491D-9E1D-D240BFDC4B9A}"/>
    <cellStyle name="Normal 7 4 2 3 2" xfId="7280" xr:uid="{DE3F75D2-C0F2-4084-AB3B-9ED29C700E5C}"/>
    <cellStyle name="Normal 7 4 2 3 2 2" xfId="15534" xr:uid="{144B9F6A-875D-4DC6-8304-06B4DDEC8BCB}"/>
    <cellStyle name="Normal 7 4 2 3 3" xfId="5837" xr:uid="{D0FBDAA6-E09E-4D62-A4A7-9223C2401409}"/>
    <cellStyle name="Normal 7 4 2 3 4" xfId="14886" xr:uid="{D1C419EA-D632-4D94-8F68-9169F6AADD45}"/>
    <cellStyle name="Normal 7 4 2 4" xfId="6956" xr:uid="{5758C3C6-70DE-4403-A3B2-0A3C9535122C}"/>
    <cellStyle name="Normal 7 4 2 4 2" xfId="15210" xr:uid="{A84330CE-D1D2-462D-A25D-7F61C35451A3}"/>
    <cellStyle name="Normal 7 4 2 5" xfId="3844" xr:uid="{3B7FF189-C04A-4F4B-93D0-6AE178468D38}"/>
    <cellStyle name="Normal 7 4 2 6" xfId="14562" xr:uid="{CE202BF8-73F6-40D4-B136-9BAAE0588CDE}"/>
    <cellStyle name="Normal 7 4 3" xfId="538" xr:uid="{53C0982A-C032-4E82-BCE6-C7FF30BF6428}"/>
    <cellStyle name="Normal 7 4 3 2" xfId="2502" xr:uid="{A8CC0F73-E5EE-4CD4-B901-64A1AF4D511D}"/>
    <cellStyle name="Normal 7 4 3 2 2" xfId="7354" xr:uid="{0D3997A0-8AF0-44C0-A4F9-FAD9B91A9553}"/>
    <cellStyle name="Normal 7 4 3 2 2 2" xfId="15608" xr:uid="{A77DD966-8B55-4D3E-87EF-C00D33883613}"/>
    <cellStyle name="Normal 7 4 3 2 3" xfId="5915" xr:uid="{D6C4D2B9-5E2E-40FF-A296-071706933BCD}"/>
    <cellStyle name="Normal 7 4 3 2 4" xfId="14960" xr:uid="{DB64D2BE-59FC-4B9F-892C-7073F1DCB702}"/>
    <cellStyle name="Normal 7 4 3 3" xfId="7030" xr:uid="{DBFE0EE0-4409-4D47-B89C-BB45F785D519}"/>
    <cellStyle name="Normal 7 4 3 3 2" xfId="15284" xr:uid="{2EE922C8-50CC-486B-810E-9F447CC1BC8F}"/>
    <cellStyle name="Normal 7 4 3 4" xfId="4005" xr:uid="{149CB626-F8B0-425D-B11F-2F587A0C7679}"/>
    <cellStyle name="Normal 7 4 3 5" xfId="14636" xr:uid="{4941B397-E299-4F5F-98B9-64D5D9863D3A}"/>
    <cellStyle name="Normal 7 4 4" xfId="2393" xr:uid="{9C4383BD-EFC2-4ABC-93AD-D1DCCEFAF47B}"/>
    <cellStyle name="Normal 7 4 4 2" xfId="7249" xr:uid="{8CB7EA84-53FB-4575-8532-DAE51C07EF8C}"/>
    <cellStyle name="Normal 7 4 4 2 2" xfId="15503" xr:uid="{BCC39F5F-4413-42FF-AD3A-4E97EA4682B6}"/>
    <cellStyle name="Normal 7 4 4 3" xfId="5806" xr:uid="{645F8E27-9359-4004-9F7E-736CF5F55B46}"/>
    <cellStyle name="Normal 7 4 4 4" xfId="14855" xr:uid="{5C3334BC-4874-40F1-99A4-B1DF1A74CEB5}"/>
    <cellStyle name="Normal 7 4 5" xfId="6925" xr:uid="{5F77EA3D-CA61-4CA5-B9BA-3A525A8F5E78}"/>
    <cellStyle name="Normal 7 4 5 2" xfId="15179" xr:uid="{53A710E2-52C9-4C64-A136-83A79D708F3C}"/>
    <cellStyle name="Normal 7 4 6" xfId="3813" xr:uid="{F9000432-8224-4A6A-9784-90DDF040F067}"/>
    <cellStyle name="Normal 7 4 7" xfId="14531" xr:uid="{446C23D4-3488-4792-9AEE-7258CEA07E3E}"/>
    <cellStyle name="Normal 7 5" xfId="370" xr:uid="{E534B099-97A2-459F-AC3B-685E662C32A9}"/>
    <cellStyle name="Normal 7 5 2" xfId="540" xr:uid="{35D029D9-9EF6-4D15-A33B-676D6FF7A1A1}"/>
    <cellStyle name="Normal 7 5 2 2" xfId="2504" xr:uid="{707EFC6E-B1A4-4CC8-8563-22EF863C3F8E}"/>
    <cellStyle name="Normal 7 5 2 2 2" xfId="7356" xr:uid="{A425AA0C-713A-4CEC-A01C-CE2AAFFFB3D3}"/>
    <cellStyle name="Normal 7 5 2 2 2 2" xfId="15610" xr:uid="{7E6D16C9-62F0-4B3B-8A92-34A44CA2EA67}"/>
    <cellStyle name="Normal 7 5 2 2 3" xfId="5917" xr:uid="{7480ACBC-7802-448A-B48C-62DFD3219CFC}"/>
    <cellStyle name="Normal 7 5 2 2 4" xfId="14962" xr:uid="{2668CF02-ACC9-4D3A-87D1-7D6AB6FAE453}"/>
    <cellStyle name="Normal 7 5 2 3" xfId="7032" xr:uid="{DB33568F-D8C6-4B45-BB65-7B44BDD89BF5}"/>
    <cellStyle name="Normal 7 5 2 3 2" xfId="15286" xr:uid="{7B109AE1-B9B1-42E1-9CA8-50184B4F50F2}"/>
    <cellStyle name="Normal 7 5 2 4" xfId="4007" xr:uid="{E4815843-193D-4EA6-8223-195A2F71D789}"/>
    <cellStyle name="Normal 7 5 2 5" xfId="14638" xr:uid="{4851E5CD-BFD2-4233-86B7-34088EA2B551}"/>
    <cellStyle name="Normal 7 5 3" xfId="2417" xr:uid="{FFE4F75C-18BC-4F07-B3B5-AB254FBBE55B}"/>
    <cellStyle name="Normal 7 5 3 2" xfId="7273" xr:uid="{AB9813C7-3CDE-4FE3-9FF2-EA398D21E8E7}"/>
    <cellStyle name="Normal 7 5 3 2 2" xfId="15527" xr:uid="{942C983E-F2D3-4D53-9758-45E9E6D84287}"/>
    <cellStyle name="Normal 7 5 3 3" xfId="5830" xr:uid="{03995F71-35D4-45A1-8E94-82445601685C}"/>
    <cellStyle name="Normal 7 5 3 4" xfId="14879" xr:uid="{D6D68133-489D-47CD-B381-E53D72CDA307}"/>
    <cellStyle name="Normal 7 5 4" xfId="6949" xr:uid="{14FA4F72-1C6D-4DAA-8E87-6856FAF4578B}"/>
    <cellStyle name="Normal 7 5 4 2" xfId="15203" xr:uid="{885040C1-9F5C-439D-A9AF-F7DB4B157784}"/>
    <cellStyle name="Normal 7 5 5" xfId="3837" xr:uid="{1F8CFB85-477D-4001-828E-74CA7861F430}"/>
    <cellStyle name="Normal 7 5 6" xfId="14555" xr:uid="{E2030904-ADB3-4169-9C41-8D6F2ADC4897}"/>
    <cellStyle name="Normal 7 6" xfId="383" xr:uid="{7FC79651-053F-4277-8FB4-F773C2CBFFD1}"/>
    <cellStyle name="Normal 7 7" xfId="524" xr:uid="{0CE32725-2553-4924-8A10-11C6AFC6DD4D}"/>
    <cellStyle name="Normal 7 7 2" xfId="2488" xr:uid="{18C66469-FBEC-4C71-A624-81E92C76A196}"/>
    <cellStyle name="Normal 7 7 2 2" xfId="7340" xr:uid="{74F6B1AE-06EC-495D-9D38-3D68A5E5AC81}"/>
    <cellStyle name="Normal 7 7 2 2 2" xfId="15594" xr:uid="{B246E501-D476-43BE-8865-3F7AB4CFE736}"/>
    <cellStyle name="Normal 7 7 2 3" xfId="5901" xr:uid="{D7CAE21F-900A-4063-8B80-7A3B8B882441}"/>
    <cellStyle name="Normal 7 7 2 4" xfId="14946" xr:uid="{26957C36-C745-4107-B248-69C49E2B62E9}"/>
    <cellStyle name="Normal 7 7 3" xfId="7016" xr:uid="{C5EFCF8E-5CF5-4FE8-8415-824DCCF27C98}"/>
    <cellStyle name="Normal 7 7 3 2" xfId="15270" xr:uid="{B1326A02-C92E-41E6-A38C-36650CC118C5}"/>
    <cellStyle name="Normal 7 7 4" xfId="3991" xr:uid="{2FCD3D29-3EFB-48C6-B542-EEFDEE9C79C7}"/>
    <cellStyle name="Normal 7 7 5" xfId="14622" xr:uid="{71254D4F-095C-41A6-8B71-E1B2A4993CE7}"/>
    <cellStyle name="Normal 7 8" xfId="324" xr:uid="{E6684B8E-BDA5-404F-BE20-6F5372A7294E}"/>
    <cellStyle name="Normal 7 8 2" xfId="2371" xr:uid="{8E9FBF7A-1F20-4F13-99E1-35DC9632C1E1}"/>
    <cellStyle name="Normal 7 8 2 2" xfId="7227" xr:uid="{D39599B4-2715-4935-BAEB-6000665B8CF1}"/>
    <cellStyle name="Normal 7 8 2 2 2" xfId="15481" xr:uid="{14D67872-DB4B-40B4-95B0-DE385F2E6DD2}"/>
    <cellStyle name="Normal 7 8 2 3" xfId="5784" xr:uid="{3FB917E7-23AE-4277-A040-6FBF73AEC298}"/>
    <cellStyle name="Normal 7 8 2 4" xfId="14833" xr:uid="{4475034C-F479-4925-B259-31C58DF06721}"/>
    <cellStyle name="Normal 7 8 3" xfId="6903" xr:uid="{591E785B-3009-4E16-837F-B2D97DBE4E92}"/>
    <cellStyle name="Normal 7 8 3 2" xfId="15157" xr:uid="{4DC1B7AB-86B7-4EAB-A419-D4AB6829BA92}"/>
    <cellStyle name="Normal 7 8 4" xfId="3791" xr:uid="{69B8455F-8822-40C7-A497-6AEE87E1E462}"/>
    <cellStyle name="Normal 7 8 5" xfId="14509" xr:uid="{6E5797E5-EC71-449A-B715-C827927CCDF0}"/>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7357" xr:uid="{6B4B81EF-008E-4AF8-B7C0-4A8982EEF0B3}"/>
    <cellStyle name="Normal 9 2 2 2 2" xfId="15611" xr:uid="{5E0EEEB8-2EAC-41A5-99A6-92203BA296C3}"/>
    <cellStyle name="Normal 9 2 2 3" xfId="5918" xr:uid="{3C27FE7D-EA3F-4FAF-BF5E-0251054D7DC2}"/>
    <cellStyle name="Normal 9 2 2 4" xfId="14963" xr:uid="{C82F0D66-03DB-4904-942A-89E40EB0CF64}"/>
    <cellStyle name="Normal 9 2 3" xfId="7033" xr:uid="{306E35F9-6AF1-4591-9E92-5F293D9080E9}"/>
    <cellStyle name="Normal 9 2 3 2" xfId="15287" xr:uid="{C5298ADF-B2A5-4C1C-B87A-51BA449C7157}"/>
    <cellStyle name="Normal 9 2 4" xfId="4008" xr:uid="{CD414DF2-A3DD-4D6B-A335-A6F53847F630}"/>
    <cellStyle name="Normal 9 2 5" xfId="14639" xr:uid="{301E3539-68B1-4742-A5FE-07FF35111BA4}"/>
    <cellStyle name="Normal 9 3" xfId="2425" xr:uid="{06CE6654-9F98-4787-85F1-579D955D08A8}"/>
    <cellStyle name="Normal 9 3 2" xfId="7281" xr:uid="{C2FFE1E0-96D2-4091-B5C0-A3AA909BFF0F}"/>
    <cellStyle name="Normal 9 3 2 2" xfId="15535" xr:uid="{2B8886CF-3939-4FED-BC10-A029278C7183}"/>
    <cellStyle name="Normal 9 3 3" xfId="5838" xr:uid="{AE2B423D-3C25-439D-88BD-F008DF95915B}"/>
    <cellStyle name="Normal 9 3 4" xfId="14887" xr:uid="{EBB496AF-6A6B-46F7-B197-487996E311C9}"/>
    <cellStyle name="Normal 9 4" xfId="6957" xr:uid="{20FC3D66-457A-4008-BE7E-751FE02623A2}"/>
    <cellStyle name="Normal 9 4 2" xfId="15211" xr:uid="{6AAE8CA7-0872-4217-B6B8-43DDAC2D3C2C}"/>
    <cellStyle name="Normal 9 5" xfId="3845" xr:uid="{2CCC415B-F178-43AC-8501-B1FEA24C4851}"/>
    <cellStyle name="Normal 9 6" xfId="14563" xr:uid="{2FFD043E-7837-496D-93DA-7B283D888143}"/>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2 2 2" xfId="7802" xr:uid="{03E8DC69-401B-4B6C-85E6-0C3F624587AF}"/>
    <cellStyle name="Normal GHG Numbers (0.00) 3 2 2 2 2 2 3" xfId="10858" xr:uid="{8BF667A4-27B8-4415-9CD2-09DA9F4967E9}"/>
    <cellStyle name="Normal GHG Numbers (0.00) 3 2 2 2 2 2 4" xfId="13740" xr:uid="{A7C4D1F9-736E-4535-8C16-8C654412242E}"/>
    <cellStyle name="Normal GHG Numbers (0.00) 3 2 2 2 2 3" xfId="5777" xr:uid="{3E78A849-F8A7-46E4-A56D-C3B0D3054433}"/>
    <cellStyle name="Normal GHG Numbers (0.00) 3 2 2 2 2 4" xfId="9402" xr:uid="{F9528E08-BA08-4ED8-BAD7-4A8C557B7630}"/>
    <cellStyle name="Normal GHG Numbers (0.00) 3 2 2 2 2 5" xfId="12324" xr:uid="{65AABC82-DBB7-40C8-A849-1C7D26F5E773}"/>
    <cellStyle name="Normal GHG Numbers (0.00) 3 2 2 2 3" xfId="1069" xr:uid="{F62475C0-BCC9-4405-80F1-4C1466D10A8D}"/>
    <cellStyle name="Normal GHG Numbers (0.00) 3 2 2 2 3 2" xfId="2639" xr:uid="{9BC1BFB1-667E-49F3-9E14-2147420F945E}"/>
    <cellStyle name="Normal GHG Numbers (0.00) 3 2 2 2 3 2 2" xfId="3721" xr:uid="{B353827B-C185-4C42-8B39-948438D15741}"/>
    <cellStyle name="Normal GHG Numbers (0.00) 3 2 2 2 3 2 3" xfId="10389" xr:uid="{AF10E8B0-48DE-40E8-A97F-65C8927B1533}"/>
    <cellStyle name="Normal GHG Numbers (0.00) 3 2 2 2 3 2 4" xfId="13271" xr:uid="{893414B9-E711-42AD-ADC8-DEFCDFE99DAF}"/>
    <cellStyle name="Normal GHG Numbers (0.00) 3 2 2 2 3 3" xfId="5285" xr:uid="{B5BBCAC1-F5E7-4C64-8322-0F6BC163B722}"/>
    <cellStyle name="Normal GHG Numbers (0.00) 3 2 2 2 3 4" xfId="8928" xr:uid="{DFE055E9-B3AD-4830-9051-854D4C4E3D02}"/>
    <cellStyle name="Normal GHG Numbers (0.00) 3 2 2 2 3 5" xfId="11850" xr:uid="{F1CAA599-D4AE-4C1F-AC78-6A182AB9C7A1}"/>
    <cellStyle name="Normal GHG Numbers (0.00) 3 2 2 2 4" xfId="2193" xr:uid="{9952FC4D-DAD7-4796-BFBD-184EB7EE1D18}"/>
    <cellStyle name="Normal GHG Numbers (0.00) 3 2 2 2 4 2" xfId="4150" xr:uid="{FFE2C4EC-11EE-4AB1-B91F-D5534F739C22}"/>
    <cellStyle name="Normal GHG Numbers (0.00) 3 2 2 2 4 3" xfId="10052" xr:uid="{4EDCCC1A-5A6B-42C1-8B28-207D83B7C90F}"/>
    <cellStyle name="Normal GHG Numbers (0.00) 3 2 2 2 4 4" xfId="12974" xr:uid="{A4A77D80-3BA2-4772-A84A-5A0EEE4FC7D9}"/>
    <cellStyle name="Normal GHG Numbers (0.00) 3 2 2 2 5" xfId="4027" xr:uid="{2CCBF758-4E40-4111-A2C3-7AEEDD7D3B28}"/>
    <cellStyle name="Normal GHG Numbers (0.00) 3 2 2 2 6" xfId="6491" xr:uid="{DB0D77FB-0121-474C-87E4-D7AEE715E4CD}"/>
    <cellStyle name="Normal GHG Numbers (0.00) 3 2 2 2 7" xfId="8515" xr:uid="{6F4BFE03-B73E-439B-B211-62BE9478BBD5}"/>
    <cellStyle name="Normal GHG Numbers (0.00) 3 2 2 3" xfId="1335" xr:uid="{400BC8DB-518A-4C98-B957-8C8E2309160F}"/>
    <cellStyle name="Normal GHG Numbers (0.00) 3 2 2 3 2" xfId="2900" xr:uid="{65F1E3C4-283F-413D-9DA5-C18738270650}"/>
    <cellStyle name="Normal GHG Numbers (0.00) 3 2 2 3 2 2" xfId="7594" xr:uid="{D141A2A0-6F2B-42D3-BCA2-D8641F512757}"/>
    <cellStyle name="Normal GHG Numbers (0.00) 3 2 2 3 2 3" xfId="10650" xr:uid="{AF423C28-BC75-4D0E-ADE8-EE5F031D4C65}"/>
    <cellStyle name="Normal GHG Numbers (0.00) 3 2 2 3 2 4" xfId="13532" xr:uid="{39C1E2D7-38DF-45A2-9426-E7036F939942}"/>
    <cellStyle name="Normal GHG Numbers (0.00) 3 2 2 3 3" xfId="5643" xr:uid="{D51175F1-0E14-41AD-A8CF-5D350F810459}"/>
    <cellStyle name="Normal GHG Numbers (0.00) 3 2 2 3 4" xfId="9194" xr:uid="{E164E5BE-7C57-4247-80F0-7AF9F895004D}"/>
    <cellStyle name="Normal GHG Numbers (0.00) 3 2 2 3 5" xfId="12116" xr:uid="{ECC49B17-7829-4B2E-9811-5D488721F7C9}"/>
    <cellStyle name="Normal GHG Numbers (0.00) 3 2 2 4" xfId="1109" xr:uid="{225457B7-E254-4C67-B631-5169C39A5A12}"/>
    <cellStyle name="Normal GHG Numbers (0.00) 3 2 2 4 2" xfId="2678" xr:uid="{5CC0A2BF-CDC6-483E-8054-AB9A8653C9AB}"/>
    <cellStyle name="Normal GHG Numbers (0.00) 3 2 2 4 2 2" xfId="6592" xr:uid="{D1E2C5E6-CCEC-417F-BB55-16C404EBC63F}"/>
    <cellStyle name="Normal GHG Numbers (0.00) 3 2 2 4 2 3" xfId="10428" xr:uid="{EF6A7208-EC1A-46F6-961B-D04C554BC815}"/>
    <cellStyle name="Normal GHG Numbers (0.00) 3 2 2 4 2 4" xfId="13310" xr:uid="{5D52F15C-6C30-4DBC-BB11-E754B75D9E64}"/>
    <cellStyle name="Normal GHG Numbers (0.00) 3 2 2 4 3" xfId="3789" xr:uid="{578CBFAA-8B11-4C5E-8F3E-FF8DF9D71470}"/>
    <cellStyle name="Normal GHG Numbers (0.00) 3 2 2 4 4" xfId="8968" xr:uid="{37CB0EDD-BD1B-4395-B55F-92170213A144}"/>
    <cellStyle name="Normal GHG Numbers (0.00) 3 2 2 4 5" xfId="11890" xr:uid="{42632175-7897-47BB-8CCD-327488347AFF}"/>
    <cellStyle name="Normal GHG Numbers (0.00) 3 2 2 5" xfId="1987" xr:uid="{8C4F7674-0A52-4B49-ACAF-D0BD7CCA739C}"/>
    <cellStyle name="Normal GHG Numbers (0.00) 3 2 2 5 2" xfId="5639" xr:uid="{EF713CA4-82B0-4486-A184-C14D55C351E6}"/>
    <cellStyle name="Normal GHG Numbers (0.00) 3 2 2 5 3" xfId="9846" xr:uid="{75841AE5-AD31-41D4-A128-7CBCF256D499}"/>
    <cellStyle name="Normal GHG Numbers (0.00) 3 2 2 5 4" xfId="12768" xr:uid="{B4381495-A0AE-49FF-9CE2-CA328F5B8A33}"/>
    <cellStyle name="Normal GHG Numbers (0.00) 3 2 2 6" xfId="4060" xr:uid="{57205FE3-11DF-4985-909C-EEAB2AA7B898}"/>
    <cellStyle name="Normal GHG Numbers (0.00) 3 2 2 7" xfId="4338" xr:uid="{9FE4CFA9-89D5-4427-87AE-B0A00DD57753}"/>
    <cellStyle name="Normal GHG Numbers (0.00) 3 2 2 8" xfId="10239" xr:uid="{1C5104BC-80D3-4D50-98FE-20B1C5A8D385}"/>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2 2 2" xfId="7728" xr:uid="{7004EF19-327B-4181-8061-14089A4F02CE}"/>
    <cellStyle name="Normal GHG Numbers (0.00) 3 2 3 2 2 3" xfId="10784" xr:uid="{94EFC12E-04AD-4EE2-81E6-48A89F45CEA0}"/>
    <cellStyle name="Normal GHG Numbers (0.00) 3 2 3 2 2 4" xfId="13666" xr:uid="{F1B7C501-2444-42FA-8D8B-1012D2F232B2}"/>
    <cellStyle name="Normal GHG Numbers (0.00) 3 2 3 2 3" xfId="4048" xr:uid="{6CAE1776-7D7B-48F2-A5F9-7C73EE60C5AF}"/>
    <cellStyle name="Normal GHG Numbers (0.00) 3 2 3 2 4" xfId="9328" xr:uid="{35A7B9BD-EDC1-4787-A960-80137E04AB96}"/>
    <cellStyle name="Normal GHG Numbers (0.00) 3 2 3 2 5" xfId="12250" xr:uid="{24CF0FF2-0B21-4476-9C3F-9D26EA2608DC}"/>
    <cellStyle name="Normal GHG Numbers (0.00) 3 2 3 3" xfId="1758" xr:uid="{7F57D123-8A04-40AE-8CD7-D0E216E23599}"/>
    <cellStyle name="Normal GHG Numbers (0.00) 3 2 3 3 2" xfId="3316" xr:uid="{CB4DFFAB-B155-4850-960C-DF8D1B070D60}"/>
    <cellStyle name="Normal GHG Numbers (0.00) 3 2 3 3 2 2" xfId="8010" xr:uid="{F3F444FE-6BC2-4A2C-9EDB-B1E9E54ED985}"/>
    <cellStyle name="Normal GHG Numbers (0.00) 3 2 3 3 2 3" xfId="11066" xr:uid="{AA1972CE-5564-43CB-8FF1-1D6D6F93B599}"/>
    <cellStyle name="Normal GHG Numbers (0.00) 3 2 3 3 2 4" xfId="13948" xr:uid="{012E0241-126B-49F0-AA9F-5C1AA138B426}"/>
    <cellStyle name="Normal GHG Numbers (0.00) 3 2 3 3 3" xfId="4534" xr:uid="{4FFE8825-02FA-4637-A739-ED111685A5E5}"/>
    <cellStyle name="Normal GHG Numbers (0.00) 3 2 3 3 4" xfId="9617" xr:uid="{038F2FED-B17D-42CD-B413-1CCC4F283F89}"/>
    <cellStyle name="Normal GHG Numbers (0.00) 3 2 3 3 5" xfId="12539" xr:uid="{A845D2B8-E721-42E7-B10A-3DDF9294ECB1}"/>
    <cellStyle name="Normal GHG Numbers (0.00) 3 2 3 4" xfId="2119" xr:uid="{DDBCD2DF-B706-456F-B695-3682C2C4D1D2}"/>
    <cellStyle name="Normal GHG Numbers (0.00) 3 2 3 4 2" xfId="4305" xr:uid="{F57C5569-BE1F-401C-B17C-22093EE56386}"/>
    <cellStyle name="Normal GHG Numbers (0.00) 3 2 3 4 3" xfId="9978" xr:uid="{62E32AF3-2DB5-41D6-B819-84FC598932BD}"/>
    <cellStyle name="Normal GHG Numbers (0.00) 3 2 3 4 4" xfId="12900" xr:uid="{42FC16E1-740B-43B2-BEEE-DDAF2927E211}"/>
    <cellStyle name="Normal GHG Numbers (0.00) 3 2 3 5" xfId="3481" xr:uid="{37691896-506F-49FF-B4F7-8957E2DA551D}"/>
    <cellStyle name="Normal GHG Numbers (0.00) 3 2 3 6" xfId="6141" xr:uid="{AF7F5149-4CFB-4261-99BA-B5A8F7F36437}"/>
    <cellStyle name="Normal GHG Numbers (0.00) 3 2 3 7" xfId="4300" xr:uid="{D0E0CFFD-2C18-4392-A449-8726D0992101}"/>
    <cellStyle name="Normal GHG Numbers (0.00) 3 3" xfId="396" xr:uid="{BF2C9705-2B34-4854-85C3-3727DBE8B758}"/>
    <cellStyle name="Normal GHG Numbers (0.00) 3 3 10" xfId="8273" xr:uid="{A89EDCAE-CFC9-4983-BA25-D2778B8358CB}"/>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2 2 2" xfId="7861" xr:uid="{3D3CAC2B-5FEE-4613-A7B6-2D99FA3B431B}"/>
    <cellStyle name="Normal GHG Numbers (0.00) 3 3 2 2 2 2 3" xfId="10917" xr:uid="{BE8CB3A4-F78D-438B-B2D9-D3EB14E15976}"/>
    <cellStyle name="Normal GHG Numbers (0.00) 3 3 2 2 2 2 4" xfId="13799" xr:uid="{A8C8B485-875B-4ED9-8D27-55DF5C99B226}"/>
    <cellStyle name="Normal GHG Numbers (0.00) 3 3 2 2 2 3" xfId="5241" xr:uid="{9C3C8B10-F0B0-4439-AD72-2AE55FB2448D}"/>
    <cellStyle name="Normal GHG Numbers (0.00) 3 3 2 2 2 4" xfId="9461" xr:uid="{018D2695-132B-406F-BF15-FF688B5BE0C0}"/>
    <cellStyle name="Normal GHG Numbers (0.00) 3 3 2 2 2 5" xfId="12383" xr:uid="{43038035-C295-4A65-BE85-9275D4F45429}"/>
    <cellStyle name="Normal GHG Numbers (0.00) 3 3 2 2 3" xfId="1666" xr:uid="{0FAC41C5-C496-4779-887A-856FE0636D23}"/>
    <cellStyle name="Normal GHG Numbers (0.00) 3 3 2 2 3 2" xfId="3231" xr:uid="{61032536-5665-4411-A143-9D1EE0AA6E23}"/>
    <cellStyle name="Normal GHG Numbers (0.00) 3 3 2 2 3 2 2" xfId="7925" xr:uid="{94788416-5BF3-49A8-880C-5779B19E94AB}"/>
    <cellStyle name="Normal GHG Numbers (0.00) 3 3 2 2 3 2 3" xfId="10981" xr:uid="{4D19C25F-A517-401E-A12A-91EAA19BDD63}"/>
    <cellStyle name="Normal GHG Numbers (0.00) 3 3 2 2 3 2 4" xfId="13863" xr:uid="{7E612506-A8C6-488E-B876-87DE037DADFD}"/>
    <cellStyle name="Normal GHG Numbers (0.00) 3 3 2 2 3 3" xfId="4379" xr:uid="{0A01B643-E0C7-4C0F-8D6B-78117989E1E3}"/>
    <cellStyle name="Normal GHG Numbers (0.00) 3 3 2 2 3 4" xfId="9525" xr:uid="{C192121A-C7A4-42EE-BAAE-79B9F777AF9F}"/>
    <cellStyle name="Normal GHG Numbers (0.00) 3 3 2 2 3 5" xfId="12447" xr:uid="{4EBED02D-89B3-4A53-9721-70D6C57C8F01}"/>
    <cellStyle name="Normal GHG Numbers (0.00) 3 3 2 2 4" xfId="2252" xr:uid="{F55D8926-AD51-4B25-A03E-969823AB7458}"/>
    <cellStyle name="Normal GHG Numbers (0.00) 3 3 2 2 4 2" xfId="4792" xr:uid="{499F484B-253F-41DC-BA12-35C2014EC7CE}"/>
    <cellStyle name="Normal GHG Numbers (0.00) 3 3 2 2 4 3" xfId="10111" xr:uid="{6240E693-22A0-4DF0-B486-95CA83FAC235}"/>
    <cellStyle name="Normal GHG Numbers (0.00) 3 3 2 2 4 4" xfId="13033" xr:uid="{BD58EA46-3844-4D75-828E-8E912D1B5727}"/>
    <cellStyle name="Normal GHG Numbers (0.00) 3 3 2 2 5" xfId="4996" xr:uid="{0087F368-26F6-4154-AE39-3F9E0235C847}"/>
    <cellStyle name="Normal GHG Numbers (0.00) 3 3 2 2 6" xfId="4022" xr:uid="{63000F0E-97B3-4ECB-858B-09159721D2C0}"/>
    <cellStyle name="Normal GHG Numbers (0.00) 3 3 2 2 7" xfId="8205" xr:uid="{7105FC7E-7300-4B2E-AF98-B9930E19DCB6}"/>
    <cellStyle name="Normal GHG Numbers (0.00) 3 3 2 3" xfId="1394" xr:uid="{7247452B-9FEA-4E7C-97DA-CD38DF24ED13}"/>
    <cellStyle name="Normal GHG Numbers (0.00) 3 3 2 3 2" xfId="2959" xr:uid="{02FFC390-5AA8-4F2B-8BFC-59DCE124C713}"/>
    <cellStyle name="Normal GHG Numbers (0.00) 3 3 2 3 2 2" xfId="7653" xr:uid="{FADA733A-5E04-45A5-BB8A-B43B78119C1F}"/>
    <cellStyle name="Normal GHG Numbers (0.00) 3 3 2 3 2 3" xfId="10709" xr:uid="{2C17384C-DBCE-49D1-A130-39AA7E6D59B1}"/>
    <cellStyle name="Normal GHG Numbers (0.00) 3 3 2 3 2 4" xfId="13591" xr:uid="{4C97AF52-1C89-48D9-87CF-77D95884FD2A}"/>
    <cellStyle name="Normal GHG Numbers (0.00) 3 3 2 3 3" xfId="5507" xr:uid="{D6C2914F-565D-472E-A303-6D8A63658AA3}"/>
    <cellStyle name="Normal GHG Numbers (0.00) 3 3 2 3 4" xfId="9253" xr:uid="{27426CE0-962A-4C5B-BC06-FB7AF07BE43F}"/>
    <cellStyle name="Normal GHG Numbers (0.00) 3 3 2 3 5" xfId="12175" xr:uid="{ADA6EDB4-ABB7-4E5F-8FD0-0E92563DB799}"/>
    <cellStyle name="Normal GHG Numbers (0.00) 3 3 2 4" xfId="1224" xr:uid="{BC697149-8D66-41E9-BFF6-8ACD53A990BD}"/>
    <cellStyle name="Normal GHG Numbers (0.00) 3 3 2 4 2" xfId="2792" xr:uid="{40408EB3-7C60-4110-A54A-EE6E3548FD37}"/>
    <cellStyle name="Normal GHG Numbers (0.00) 3 3 2 4 2 2" xfId="6459" xr:uid="{5AF8DF4D-F257-4A8B-99DE-2737B3765851}"/>
    <cellStyle name="Normal GHG Numbers (0.00) 3 3 2 4 2 3" xfId="10542" xr:uid="{EF6AAD7A-0407-4F6B-AB18-8EC639195BF2}"/>
    <cellStyle name="Normal GHG Numbers (0.00) 3 3 2 4 2 4" xfId="13424" xr:uid="{2ECE2CAA-9626-4FB8-8B1F-DB00E15A7FD7}"/>
    <cellStyle name="Normal GHG Numbers (0.00) 3 3 2 4 3" xfId="5378" xr:uid="{956C3B2E-96C2-4CEF-8323-1E66D46D01F5}"/>
    <cellStyle name="Normal GHG Numbers (0.00) 3 3 2 4 4" xfId="9083" xr:uid="{55C91E57-ECB7-4F24-A94B-CFE9687851BB}"/>
    <cellStyle name="Normal GHG Numbers (0.00) 3 3 2 4 5" xfId="12005" xr:uid="{2BFDEED8-70A7-40D2-81F8-45E9CBD5FD92}"/>
    <cellStyle name="Normal GHG Numbers (0.00) 3 3 2 5" xfId="2046" xr:uid="{7D319EAA-16AD-4E18-989C-582208130139}"/>
    <cellStyle name="Normal GHG Numbers (0.00) 3 3 2 5 2" xfId="5636" xr:uid="{96989FC6-8AAF-40EA-9337-DA188CEDF810}"/>
    <cellStyle name="Normal GHG Numbers (0.00) 3 3 2 5 3" xfId="9905" xr:uid="{0484F954-9B39-4C0A-893B-5242373C4694}"/>
    <cellStyle name="Normal GHG Numbers (0.00) 3 3 2 5 4" xfId="12827" xr:uid="{7AC274BB-263B-4211-AFAC-E06F84599267}"/>
    <cellStyle name="Normal GHG Numbers (0.00) 3 3 2 6" xfId="4864" xr:uid="{50187CB7-DDCC-4CFF-A0C8-BA3CCA0FDB46}"/>
    <cellStyle name="Normal GHG Numbers (0.00) 3 3 2 7" xfId="4340" xr:uid="{D5A39DD8-7F40-4E43-9BCB-32B5103A9BED}"/>
    <cellStyle name="Normal GHG Numbers (0.00) 3 3 2 8" xfId="8280" xr:uid="{8AE82063-E425-4963-89D3-9E1AF7F31035}"/>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2 2 2" xfId="7758" xr:uid="{581F423E-84D5-4B57-A41E-8BD39225BC2B}"/>
    <cellStyle name="Normal GHG Numbers (0.00) 3 3 3 2 2 2 3" xfId="10814" xr:uid="{33A7CFCA-16DF-4E2B-A199-2A022C11EB7D}"/>
    <cellStyle name="Normal GHG Numbers (0.00) 3 3 3 2 2 2 4" xfId="13696" xr:uid="{8DFC941C-4B06-4E6C-A00A-F793B71DFE8C}"/>
    <cellStyle name="Normal GHG Numbers (0.00) 3 3 3 2 2 3" xfId="4172" xr:uid="{EED0AD87-3BD7-49FD-86F4-62E9B222FB40}"/>
    <cellStyle name="Normal GHG Numbers (0.00) 3 3 3 2 2 4" xfId="9358" xr:uid="{47151148-47D9-4623-94B7-D391CE882438}"/>
    <cellStyle name="Normal GHG Numbers (0.00) 3 3 3 2 2 5" xfId="12280" xr:uid="{F68C9590-906F-496D-BFFE-443391880904}"/>
    <cellStyle name="Normal GHG Numbers (0.00) 3 3 3 2 3" xfId="993" xr:uid="{D0192E98-7FB7-438B-922A-055C61758ECE}"/>
    <cellStyle name="Normal GHG Numbers (0.00) 3 3 3 2 3 2" xfId="2566" xr:uid="{27E74E36-55A5-4317-96DB-62F90F35CFF7}"/>
    <cellStyle name="Normal GHG Numbers (0.00) 3 3 3 2 3 2 2" xfId="4865" xr:uid="{8AF3447D-3EA0-41BD-9912-C4996E51D305}"/>
    <cellStyle name="Normal GHG Numbers (0.00) 3 3 3 2 3 2 3" xfId="10316" xr:uid="{C4771BF6-0092-4A03-967C-B91D9AB533B9}"/>
    <cellStyle name="Normal GHG Numbers (0.00) 3 3 3 2 3 2 4" xfId="13198" xr:uid="{EA97EC3E-06B3-41D7-A5BB-1CB260BBD48E}"/>
    <cellStyle name="Normal GHG Numbers (0.00) 3 3 3 2 3 3" xfId="4960" xr:uid="{3DD5975E-08DE-4B65-8DBF-70A4F52B6610}"/>
    <cellStyle name="Normal GHG Numbers (0.00) 3 3 3 2 3 4" xfId="8852" xr:uid="{67CA20B1-AD12-4F19-B083-169CB7DD3F66}"/>
    <cellStyle name="Normal GHG Numbers (0.00) 3 3 3 2 3 5" xfId="11774" xr:uid="{FEFA1502-95DE-41D9-9369-91063278F196}"/>
    <cellStyle name="Normal GHG Numbers (0.00) 3 3 3 2 4" xfId="2149" xr:uid="{75DD3B17-FAA6-42F1-9D02-E383C68F1D94}"/>
    <cellStyle name="Normal GHG Numbers (0.00) 3 3 3 2 4 2" xfId="6431" xr:uid="{13D136BB-8DAC-4F06-9511-404FB2E60435}"/>
    <cellStyle name="Normal GHG Numbers (0.00) 3 3 3 2 4 3" xfId="10008" xr:uid="{F35ED30E-6FCD-4600-A764-30F5055A552D}"/>
    <cellStyle name="Normal GHG Numbers (0.00) 3 3 3 2 4 4" xfId="12930" xr:uid="{E7BEF3F9-FCA0-4BD8-A26A-2590772FA318}"/>
    <cellStyle name="Normal GHG Numbers (0.00) 3 3 3 2 5" xfId="4225" xr:uid="{520B16D0-8F83-4B29-9867-741FB7BF4764}"/>
    <cellStyle name="Normal GHG Numbers (0.00) 3 3 3 2 6" xfId="4605" xr:uid="{D8305617-AE91-454A-B6DD-6ACD0CD54AF4}"/>
    <cellStyle name="Normal GHG Numbers (0.00) 3 3 3 2 7" xfId="5454" xr:uid="{A975702C-6B6A-4E42-99BE-75F81F174C63}"/>
    <cellStyle name="Normal GHG Numbers (0.00) 3 3 3 3" xfId="1291" xr:uid="{C10D9770-2FAD-41DA-95AB-B53B57601356}"/>
    <cellStyle name="Normal GHG Numbers (0.00) 3 3 3 3 2" xfId="2856" xr:uid="{35B50DA7-D8D3-4E60-B0ED-629FB8D02BA9}"/>
    <cellStyle name="Normal GHG Numbers (0.00) 3 3 3 3 2 2" xfId="7550" xr:uid="{2FA640BA-D729-4313-B278-7602190B19F2}"/>
    <cellStyle name="Normal GHG Numbers (0.00) 3 3 3 3 2 3" xfId="10606" xr:uid="{453AB6BD-EED3-4007-A5C6-F249B9AA9CE8}"/>
    <cellStyle name="Normal GHG Numbers (0.00) 3 3 3 3 2 4" xfId="13488" xr:uid="{D9608AF7-9743-46D8-9351-DA9D65C2CE06}"/>
    <cellStyle name="Normal GHG Numbers (0.00) 3 3 3 3 3" xfId="5318" xr:uid="{67B1CA2C-E742-4327-81FD-1A4DCD2053C7}"/>
    <cellStyle name="Normal GHG Numbers (0.00) 3 3 3 3 4" xfId="9150" xr:uid="{4B093E59-7600-4771-B34E-77CFBBBE206D}"/>
    <cellStyle name="Normal GHG Numbers (0.00) 3 3 3 3 5" xfId="12072" xr:uid="{30B8604D-243F-4580-8B14-D8E23C99CAD5}"/>
    <cellStyle name="Normal GHG Numbers (0.00) 3 3 3 4" xfId="1127" xr:uid="{F6BF98A3-CDCF-4F29-B8B2-CFEDBD3ECC91}"/>
    <cellStyle name="Normal GHG Numbers (0.00) 3 3 3 4 2" xfId="2696" xr:uid="{96633D53-B2C4-4FC9-A69A-2EE9C474812B}"/>
    <cellStyle name="Normal GHG Numbers (0.00) 3 3 3 4 2 2" xfId="4440" xr:uid="{90E609D5-D5A8-4DF8-964E-660F21191F0C}"/>
    <cellStyle name="Normal GHG Numbers (0.00) 3 3 3 4 2 3" xfId="10446" xr:uid="{5FDAA064-0550-4280-8EEA-A38775953AE2}"/>
    <cellStyle name="Normal GHG Numbers (0.00) 3 3 3 4 2 4" xfId="13328" xr:uid="{357C814B-0A98-41BB-8607-24F38703163D}"/>
    <cellStyle name="Normal GHG Numbers (0.00) 3 3 3 4 3" xfId="6157" xr:uid="{3037DC1F-43EA-4E03-8389-45FD23CFE71D}"/>
    <cellStyle name="Normal GHG Numbers (0.00) 3 3 3 4 4" xfId="8986" xr:uid="{A1824F6A-0318-442B-AB62-BB87A24E8EF7}"/>
    <cellStyle name="Normal GHG Numbers (0.00) 3 3 3 4 5" xfId="11908" xr:uid="{0120E73F-BAFC-477D-8058-E19DC124355E}"/>
    <cellStyle name="Normal GHG Numbers (0.00) 3 3 3 5" xfId="1943" xr:uid="{40583E4D-3FBF-4754-998B-F97E1ACBA37A}"/>
    <cellStyle name="Normal GHG Numbers (0.00) 3 3 3 5 2" xfId="4351" xr:uid="{3CE0634A-2B82-42DB-A4BE-013C6744D048}"/>
    <cellStyle name="Normal GHG Numbers (0.00) 3 3 3 5 3" xfId="9802" xr:uid="{2DF1036C-4827-4548-8268-37729C493516}"/>
    <cellStyle name="Normal GHG Numbers (0.00) 3 3 3 5 4" xfId="12724" xr:uid="{9BCA3FC4-3143-48E3-A5BC-4EB0A64BAAE7}"/>
    <cellStyle name="Normal GHG Numbers (0.00) 3 3 3 6" xfId="5647" xr:uid="{5A3D2C86-4A0A-4090-B25B-81883C289D44}"/>
    <cellStyle name="Normal GHG Numbers (0.00) 3 3 3 7" xfId="4955" xr:uid="{916DC559-9BE2-4610-B9D4-041085F17848}"/>
    <cellStyle name="Normal GHG Numbers (0.00) 3 3 3 8" xfId="10242" xr:uid="{87CF904B-480E-4E99-9182-4F68771FF6B1}"/>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2 2 2" xfId="7891" xr:uid="{A28A0B0A-DAB6-4301-B721-9D1B2DEB7D9D}"/>
    <cellStyle name="Normal GHG Numbers (0.00) 3 3 4 2 2 2 3" xfId="10947" xr:uid="{2676EA77-A330-4967-99C3-9CACE6B9C0C5}"/>
    <cellStyle name="Normal GHG Numbers (0.00) 3 3 4 2 2 2 4" xfId="13829" xr:uid="{48E5CF4A-1BED-4997-92EF-C91ACE3C826A}"/>
    <cellStyle name="Normal GHG Numbers (0.00) 3 3 4 2 2 3" xfId="5029" xr:uid="{6DD056FA-C44E-496D-8A1E-395B24BBC11E}"/>
    <cellStyle name="Normal GHG Numbers (0.00) 3 3 4 2 2 4" xfId="9491" xr:uid="{605D0341-6E86-40CB-B3B5-BCF24767D29A}"/>
    <cellStyle name="Normal GHG Numbers (0.00) 3 3 4 2 2 5" xfId="12413" xr:uid="{BBF3E3AC-5BA1-4CB9-8153-F5341ECC472A}"/>
    <cellStyle name="Normal GHG Numbers (0.00) 3 3 4 2 3" xfId="1904" xr:uid="{5B33B448-E164-422E-9838-E16EFA2BA62B}"/>
    <cellStyle name="Normal GHG Numbers (0.00) 3 3 4 2 3 2" xfId="3447" xr:uid="{BC9B073D-CE4E-4ACA-8180-CC7A810E8AFB}"/>
    <cellStyle name="Normal GHG Numbers (0.00) 3 3 4 2 3 2 2" xfId="8141" xr:uid="{E97F809E-C797-4075-A158-FAD9F7BA4ABE}"/>
    <cellStyle name="Normal GHG Numbers (0.00) 3 3 4 2 3 2 3" xfId="11197" xr:uid="{84BE614E-A792-4FB5-AFD7-F94DED2FAD9C}"/>
    <cellStyle name="Normal GHG Numbers (0.00) 3 3 4 2 3 2 4" xfId="14079" xr:uid="{D52039DB-D9BE-441D-AE99-27115D18547E}"/>
    <cellStyle name="Normal GHG Numbers (0.00) 3 3 4 2 3 3" xfId="6389" xr:uid="{EB9428DD-D688-476B-BC20-6482BC97A1C7}"/>
    <cellStyle name="Normal GHG Numbers (0.00) 3 3 4 2 3 4" xfId="9763" xr:uid="{F6E927F7-E6F5-4949-BF96-F6E0FBA7FB7E}"/>
    <cellStyle name="Normal GHG Numbers (0.00) 3 3 4 2 3 5" xfId="12685" xr:uid="{C7F78A81-E118-4330-A108-7B821E075F7D}"/>
    <cellStyle name="Normal GHG Numbers (0.00) 3 3 4 2 4" xfId="2282" xr:uid="{ECAC18AB-CBBC-42F0-ABCC-03D14D15BD56}"/>
    <cellStyle name="Normal GHG Numbers (0.00) 3 3 4 2 4 2" xfId="6372" xr:uid="{4124CE2F-DF21-4580-BB3A-D29C9ED874D5}"/>
    <cellStyle name="Normal GHG Numbers (0.00) 3 3 4 2 4 3" xfId="10141" xr:uid="{96336E60-45DD-441A-AD66-29B3E0D2F088}"/>
    <cellStyle name="Normal GHG Numbers (0.00) 3 3 4 2 4 4" xfId="13063" xr:uid="{95B8FD73-D921-477A-B0C9-BF50378C241D}"/>
    <cellStyle name="Normal GHG Numbers (0.00) 3 3 4 2 5" xfId="4598" xr:uid="{EF436B5F-71EC-4B97-BC34-D47FFEB60AEA}"/>
    <cellStyle name="Normal GHG Numbers (0.00) 3 3 4 2 6" xfId="8778" xr:uid="{2A042D20-1B87-47B0-8541-35A69096DD4A}"/>
    <cellStyle name="Normal GHG Numbers (0.00) 3 3 4 2 7" xfId="11701" xr:uid="{ED54DEDA-2426-4EB5-B826-693ED8066833}"/>
    <cellStyle name="Normal GHG Numbers (0.00) 3 3 4 3" xfId="1424" xr:uid="{571F0A6B-DB23-4FD3-8CE5-0C63662052A2}"/>
    <cellStyle name="Normal GHG Numbers (0.00) 3 3 4 3 2" xfId="2989" xr:uid="{264FE51B-ED77-4423-BD81-24EFF2D17D26}"/>
    <cellStyle name="Normal GHG Numbers (0.00) 3 3 4 3 2 2" xfId="7683" xr:uid="{E2D6AE64-E136-49AD-8690-26B01A2C4977}"/>
    <cellStyle name="Normal GHG Numbers (0.00) 3 3 4 3 2 3" xfId="10739" xr:uid="{4C8AE3E6-2219-4342-ACF6-905C3152495E}"/>
    <cellStyle name="Normal GHG Numbers (0.00) 3 3 4 3 2 4" xfId="13621" xr:uid="{6AEB96F5-7C4D-46A5-9E5B-64B864A8B65E}"/>
    <cellStyle name="Normal GHG Numbers (0.00) 3 3 4 3 3" xfId="5505" xr:uid="{1D8A5133-FB58-4F2B-ABF7-CB8CC726BCD5}"/>
    <cellStyle name="Normal GHG Numbers (0.00) 3 3 4 3 4" xfId="9283" xr:uid="{AFD62C9C-F167-42B7-9013-37A55E9C7E50}"/>
    <cellStyle name="Normal GHG Numbers (0.00) 3 3 4 3 5" xfId="12205" xr:uid="{51E84777-C59F-45CE-AB89-049396307BC4}"/>
    <cellStyle name="Normal GHG Numbers (0.00) 3 3 4 4" xfId="1874" xr:uid="{4402889C-8075-4512-8FF5-3F8BC1A344B6}"/>
    <cellStyle name="Normal GHG Numbers (0.00) 3 3 4 4 2" xfId="3419" xr:uid="{ACFC3BF5-47BC-464A-960B-063692BED5A7}"/>
    <cellStyle name="Normal GHG Numbers (0.00) 3 3 4 4 2 2" xfId="8113" xr:uid="{1CFAD920-7496-49B6-B70F-6B4412973BAB}"/>
    <cellStyle name="Normal GHG Numbers (0.00) 3 3 4 4 2 3" xfId="11169" xr:uid="{DB00603E-4ED6-477D-9C6D-EC49276C3E9E}"/>
    <cellStyle name="Normal GHG Numbers (0.00) 3 3 4 4 2 4" xfId="14051" xr:uid="{CA7C97DE-A952-41CA-9F3E-94FA1B75D970}"/>
    <cellStyle name="Normal GHG Numbers (0.00) 3 3 4 4 3" xfId="5479" xr:uid="{939370D6-B65E-4AE2-A5F3-B47DFC3EA1EF}"/>
    <cellStyle name="Normal GHG Numbers (0.00) 3 3 4 4 4" xfId="9733" xr:uid="{C696C000-805E-48A6-96CA-2FCAA51A8EEF}"/>
    <cellStyle name="Normal GHG Numbers (0.00) 3 3 4 4 5" xfId="12655" xr:uid="{3BD5B2C7-2E60-442E-A19B-718A107B0572}"/>
    <cellStyle name="Normal GHG Numbers (0.00) 3 3 4 5" xfId="2076" xr:uid="{A33209E0-369F-425A-A5A0-C77E4723E38B}"/>
    <cellStyle name="Normal GHG Numbers (0.00) 3 3 4 5 2" xfId="6276" xr:uid="{57BA12CA-3821-4967-A2C1-9970D11966C6}"/>
    <cellStyle name="Normal GHG Numbers (0.00) 3 3 4 5 3" xfId="9935" xr:uid="{7623498F-E9D5-44B1-AF34-FE9848B2F4DE}"/>
    <cellStyle name="Normal GHG Numbers (0.00) 3 3 4 5 4" xfId="12857" xr:uid="{C03A423D-83CB-4C24-8740-14E731758B6B}"/>
    <cellStyle name="Normal GHG Numbers (0.00) 3 3 4 6" xfId="4345" xr:uid="{3881D4DE-EAB7-4E65-A23C-45AE7F99473A}"/>
    <cellStyle name="Normal GHG Numbers (0.00) 3 3 4 7" xfId="3861" xr:uid="{6B35A532-137C-41B3-85C6-7E43C9F1030C}"/>
    <cellStyle name="Normal GHG Numbers (0.00) 3 3 4 8" xfId="5130" xr:uid="{8439D385-63D4-4B38-AFFB-32DE57E73F45}"/>
    <cellStyle name="Normal GHG Numbers (0.00) 3 3 5" xfId="1173" xr:uid="{C251E45D-0342-4DAD-9C83-FA40E4AD526F}"/>
    <cellStyle name="Normal GHG Numbers (0.00) 3 3 5 2" xfId="2742" xr:uid="{A4D8F50A-C019-4E95-A22F-EB9F3EFCD5E4}"/>
    <cellStyle name="Normal GHG Numbers (0.00) 3 3 5 2 2" xfId="6005" xr:uid="{DB24400D-A5DC-4FEF-8684-F857EC7206E5}"/>
    <cellStyle name="Normal GHG Numbers (0.00) 3 3 5 2 3" xfId="10492" xr:uid="{FF2175A8-E782-4DF5-A840-3B618209CE5D}"/>
    <cellStyle name="Normal GHG Numbers (0.00) 3 3 5 2 4" xfId="13374" xr:uid="{5C2E65A3-2A53-4CCA-9E87-9BE4C19BC5AD}"/>
    <cellStyle name="Normal GHG Numbers (0.00) 3 3 5 3" xfId="6596" xr:uid="{6C2AA84A-A1DC-48CD-9FAE-819AC53F2758}"/>
    <cellStyle name="Normal GHG Numbers (0.00) 3 3 5 4" xfId="9032" xr:uid="{9A47CF30-1F8E-4910-8CD5-26952D7252B4}"/>
    <cellStyle name="Normal GHG Numbers (0.00) 3 3 5 5" xfId="11954" xr:uid="{65DF621B-698C-4AD6-834C-C95F1785B8DD}"/>
    <cellStyle name="Normal GHG Numbers (0.00) 3 3 6" xfId="1689" xr:uid="{07F5A262-4A94-4475-BEFA-4A7DB2EA31C9}"/>
    <cellStyle name="Normal GHG Numbers (0.00) 3 3 6 2" xfId="3251" xr:uid="{6CFFE506-544E-4DCF-B636-E571F4FD24A1}"/>
    <cellStyle name="Normal GHG Numbers (0.00) 3 3 6 2 2" xfId="7945" xr:uid="{441A148B-0DC1-4A1F-915D-BF73E503D500}"/>
    <cellStyle name="Normal GHG Numbers (0.00) 3 3 6 2 3" xfId="11001" xr:uid="{FE3E1742-5958-4386-8651-41157B510A22}"/>
    <cellStyle name="Normal GHG Numbers (0.00) 3 3 6 2 4" xfId="13883" xr:uid="{AFD2C0F6-D7AA-4D51-8930-E8C5DAED5E3D}"/>
    <cellStyle name="Normal GHG Numbers (0.00) 3 3 6 3" xfId="4948" xr:uid="{F88B6650-2B27-4D2F-9472-BA689A2B99E2}"/>
    <cellStyle name="Normal GHG Numbers (0.00) 3 3 6 4" xfId="9548" xr:uid="{4EE3F756-037F-422A-B215-1A50F04F2451}"/>
    <cellStyle name="Normal GHG Numbers (0.00) 3 3 6 5" xfId="12470" xr:uid="{99A6B1CF-F900-4DDF-BDCD-7FD3424E35F5}"/>
    <cellStyle name="Normal GHG Numbers (0.00) 3 3 7" xfId="933" xr:uid="{DFAB1CE6-CD03-4742-A893-7712E9A48E70}"/>
    <cellStyle name="Normal GHG Numbers (0.00) 3 3 7 2" xfId="4990" xr:uid="{B5C8BF41-AA46-4EE9-B20D-347989422BD0}"/>
    <cellStyle name="Normal GHG Numbers (0.00) 3 3 7 3" xfId="8792" xr:uid="{6041B8D8-0D05-4FA4-9BC7-FF78F4D91A7B}"/>
    <cellStyle name="Normal GHG Numbers (0.00) 3 3 7 4" xfId="11714" xr:uid="{7F5DBD18-F825-4AA2-84F2-8EB4AA181C0B}"/>
    <cellStyle name="Normal GHG Numbers (0.00) 3 3 8" xfId="4652" xr:uid="{6AD7DF1F-F393-4AF8-BD6D-704DF57A0F69}"/>
    <cellStyle name="Normal GHG Numbers (0.00) 3 3 9" xfId="6832" xr:uid="{B9BF03A4-4D83-4F10-B0F1-A65F21715208}"/>
    <cellStyle name="Normal GHG Numbers (0.00) 3 4" xfId="198" xr:uid="{2C0802AB-9A45-436E-87FD-2F589F8C7EFB}"/>
    <cellStyle name="Normal GHG Numbers (0.00) 3 4 2" xfId="2367" xr:uid="{A9FB2E69-D62B-4C6B-872D-39478B50BDA4}"/>
    <cellStyle name="Normal GHG Numbers (0.00) 3 4 2 2" xfId="5692" xr:uid="{B36BA659-7E64-4297-998B-F4C0750F60CB}"/>
    <cellStyle name="Normal GHG Numbers (0.00) 3 4 2 3" xfId="10224" xr:uid="{C35B7D5E-3C7F-463A-9166-8D4DA2CC95CC}"/>
    <cellStyle name="Normal GHG Numbers (0.00) 3 4 2 4" xfId="13140" xr:uid="{2B0BEDFC-5B82-4847-ACF9-A90386B563E5}"/>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2 2 2" xfId="7746" xr:uid="{51EE4DE2-8462-4059-B73A-C125485316C2}"/>
    <cellStyle name="Normal GHG Textfiels Bold 3 2 2 2 2 2 3" xfId="10802" xr:uid="{55CD8602-AD18-46A4-8414-1E832609ADA6}"/>
    <cellStyle name="Normal GHG Textfiels Bold 3 2 2 2 2 2 4" xfId="13684" xr:uid="{9E191465-D787-4C7F-83EC-7F7310C21070}"/>
    <cellStyle name="Normal GHG Textfiels Bold 3 2 2 2 2 3" xfId="4675" xr:uid="{F1FF790A-95EB-4E87-A42E-1B4D26B83588}"/>
    <cellStyle name="Normal GHG Textfiels Bold 3 2 2 2 2 4" xfId="9346" xr:uid="{81468CF9-47B4-486F-971A-B915D95650F1}"/>
    <cellStyle name="Normal GHG Textfiels Bold 3 2 2 2 2 5" xfId="12268" xr:uid="{97E4DBFF-3929-490C-BCCD-0F9242EA6D1D}"/>
    <cellStyle name="Normal GHG Textfiels Bold 3 2 2 2 3" xfId="1162" xr:uid="{9436654C-4434-4D9C-9F62-F0918E49414B}"/>
    <cellStyle name="Normal GHG Textfiels Bold 3 2 2 2 3 2" xfId="2731" xr:uid="{F70410BD-50C4-46D2-B138-1474BDF45ED2}"/>
    <cellStyle name="Normal GHG Textfiels Bold 3 2 2 2 3 2 2" xfId="3884" xr:uid="{98700453-4C61-4F63-899A-5F5FDCF8E898}"/>
    <cellStyle name="Normal GHG Textfiels Bold 3 2 2 2 3 2 3" xfId="10481" xr:uid="{D89E4EC4-71C0-4493-BB3B-A445D2AAF37D}"/>
    <cellStyle name="Normal GHG Textfiels Bold 3 2 2 2 3 2 4" xfId="13363" xr:uid="{9FCA5B52-3380-4009-8980-5C0D17AC4DED}"/>
    <cellStyle name="Normal GHG Textfiels Bold 3 2 2 2 3 3" xfId="6407" xr:uid="{84B383D2-7324-4B18-893E-994D5B38DED3}"/>
    <cellStyle name="Normal GHG Textfiels Bold 3 2 2 2 3 4" xfId="9021" xr:uid="{19A4E7B0-8238-4FF6-A632-D842A7E6AA4D}"/>
    <cellStyle name="Normal GHG Textfiels Bold 3 2 2 2 3 5" xfId="11943" xr:uid="{3D2AAFC1-2E37-4D80-BFDF-896CAFBF4695}"/>
    <cellStyle name="Normal GHG Textfiels Bold 3 2 2 2 4" xfId="2137" xr:uid="{E6D010DB-314B-41B0-8753-7CD9A683761B}"/>
    <cellStyle name="Normal GHG Textfiels Bold 3 2 2 2 4 2" xfId="4803" xr:uid="{607764EF-97C8-4FBA-AA85-84529A40DD10}"/>
    <cellStyle name="Normal GHG Textfiels Bold 3 2 2 2 4 3" xfId="9996" xr:uid="{6DA91F70-24E7-4083-AB28-1EB40B07D5D3}"/>
    <cellStyle name="Normal GHG Textfiels Bold 3 2 2 2 4 4" xfId="12918" xr:uid="{895D4F21-EA3F-437A-8FFB-153F2F240D4E}"/>
    <cellStyle name="Normal GHG Textfiels Bold 3 2 2 2 5" xfId="6091" xr:uid="{F01880B4-253A-40FB-9CB9-6DAB45916F3C}"/>
    <cellStyle name="Normal GHG Textfiels Bold 3 2 2 2 6" xfId="4757" xr:uid="{FF6649D1-0905-4319-85BC-5F9E15990ED0}"/>
    <cellStyle name="Normal GHG Textfiels Bold 3 2 2 2 7" xfId="8171" xr:uid="{F8D627AB-D8BF-4297-8EA9-59A87B8237BE}"/>
    <cellStyle name="Normal GHG Textfiels Bold 3 2 2 3" xfId="1279" xr:uid="{EA0DF71E-20DE-41CE-8D30-5A67DC5EF341}"/>
    <cellStyle name="Normal GHG Textfiels Bold 3 2 2 3 2" xfId="2844" xr:uid="{6B6077C9-6119-431D-80AB-6B8D3893FF34}"/>
    <cellStyle name="Normal GHG Textfiels Bold 3 2 2 3 2 2" xfId="7538" xr:uid="{3201E6E6-1D9F-412E-86F0-3360ED705F67}"/>
    <cellStyle name="Normal GHG Textfiels Bold 3 2 2 3 2 3" xfId="10594" xr:uid="{EE8BEE57-D8ED-4E0F-9DBD-2DAC94B409A4}"/>
    <cellStyle name="Normal GHG Textfiels Bold 3 2 2 3 2 4" xfId="13476" xr:uid="{407DBF33-C75B-482E-B032-EC9C2546D67C}"/>
    <cellStyle name="Normal GHG Textfiels Bold 3 2 2 3 3" xfId="4628" xr:uid="{0FC08215-0EA5-464E-98C6-E99528C42F6D}"/>
    <cellStyle name="Normal GHG Textfiels Bold 3 2 2 3 4" xfId="9138" xr:uid="{24333306-C95B-4E6D-A03D-7D9DA659F8BF}"/>
    <cellStyle name="Normal GHG Textfiels Bold 3 2 2 3 5" xfId="12060" xr:uid="{C61A33C0-C414-45E4-9732-6120D6211211}"/>
    <cellStyle name="Normal GHG Textfiels Bold 3 2 2 4" xfId="1698" xr:uid="{3FBD8FD2-B9CB-48E3-BBD6-F5380462213C}"/>
    <cellStyle name="Normal GHG Textfiels Bold 3 2 2 4 2" xfId="3259" xr:uid="{6236BE41-42BB-4A7A-9E0B-1B82487EAB48}"/>
    <cellStyle name="Normal GHG Textfiels Bold 3 2 2 4 2 2" xfId="7953" xr:uid="{4BBC44AB-E8A2-4DD4-90C0-417BAA8A01A1}"/>
    <cellStyle name="Normal GHG Textfiels Bold 3 2 2 4 2 3" xfId="11009" xr:uid="{666102CC-1EDC-4AE8-A3CB-8D1A4F83872D}"/>
    <cellStyle name="Normal GHG Textfiels Bold 3 2 2 4 2 4" xfId="13891" xr:uid="{FBDAC649-5629-44BD-AEDC-C00B7EAD65A3}"/>
    <cellStyle name="Normal GHG Textfiels Bold 3 2 2 4 3" xfId="6728" xr:uid="{58315DFD-6D29-4F7B-9837-F44E15881A73}"/>
    <cellStyle name="Normal GHG Textfiels Bold 3 2 2 4 4" xfId="9557" xr:uid="{413A47B5-D41B-4132-B7AF-4626715CCF89}"/>
    <cellStyle name="Normal GHG Textfiels Bold 3 2 2 4 5" xfId="12479" xr:uid="{697CFB30-52CD-4D0E-85F3-32812BD54517}"/>
    <cellStyle name="Normal GHG Textfiels Bold 3 2 2 5" xfId="1931" xr:uid="{F1038D0D-F68A-4763-AE64-38E84F408B11}"/>
    <cellStyle name="Normal GHG Textfiels Bold 3 2 2 5 2" xfId="6183" xr:uid="{4D04ACD5-4AB6-4900-A8E1-C5A503A7ED1D}"/>
    <cellStyle name="Normal GHG Textfiels Bold 3 2 2 5 3" xfId="9790" xr:uid="{1247E210-4196-43E2-8AE8-4F16504BE840}"/>
    <cellStyle name="Normal GHG Textfiels Bold 3 2 2 5 4" xfId="12712" xr:uid="{7873FB88-AA3C-4795-8B33-662F8B279D93}"/>
    <cellStyle name="Normal GHG Textfiels Bold 3 2 2 6" xfId="5573" xr:uid="{CE424249-7ABD-48AB-9FAF-B006AB0A959F}"/>
    <cellStyle name="Normal GHG Textfiels Bold 3 2 2 7" xfId="5148" xr:uid="{CC232E20-EBEF-45F6-93CA-7F19C4494E2E}"/>
    <cellStyle name="Normal GHG Textfiels Bold 3 2 2 8" xfId="10231" xr:uid="{5127CC3F-7FFF-4528-AA2F-258085BE9C40}"/>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2 2 2" xfId="7729" xr:uid="{FF836B92-063B-49DD-9859-100E918C3B58}"/>
    <cellStyle name="Normal GHG Textfiels Bold 3 2 3 2 2 3" xfId="10785" xr:uid="{1CC94FC4-F44A-4C5D-BCF2-EB0F0CE9337D}"/>
    <cellStyle name="Normal GHG Textfiels Bold 3 2 3 2 2 4" xfId="13667" xr:uid="{72E68E39-BA87-4146-A5EF-8347AAAC9D37}"/>
    <cellStyle name="Normal GHG Textfiels Bold 3 2 3 2 3" xfId="5444" xr:uid="{A0D68C59-49E2-41A7-ABD9-5D2B9BFB940A}"/>
    <cellStyle name="Normal GHG Textfiels Bold 3 2 3 2 4" xfId="9329" xr:uid="{4EDD32B5-81F6-4A90-87B3-0E7347C48EFF}"/>
    <cellStyle name="Normal GHG Textfiels Bold 3 2 3 2 5" xfId="12251" xr:uid="{6AC5AAEE-F492-4DB4-8782-B241AA7C5B7C}"/>
    <cellStyle name="Normal GHG Textfiels Bold 3 2 3 3" xfId="1888" xr:uid="{27C7A909-2ECE-40D4-B50E-FF53CD05787B}"/>
    <cellStyle name="Normal GHG Textfiels Bold 3 2 3 3 2" xfId="3431" xr:uid="{14D99A6D-7AD0-4EE1-A1C3-837CA1B1CAA6}"/>
    <cellStyle name="Normal GHG Textfiels Bold 3 2 3 3 2 2" xfId="8125" xr:uid="{C227159A-6BE0-4191-93B6-6C688AE469E1}"/>
    <cellStyle name="Normal GHG Textfiels Bold 3 2 3 3 2 3" xfId="11181" xr:uid="{47E6C7C4-6D8D-437D-9686-9B235376FC60}"/>
    <cellStyle name="Normal GHG Textfiels Bold 3 2 3 3 2 4" xfId="14063" xr:uid="{62247234-15BC-4145-9025-9C6B83B74F6D}"/>
    <cellStyle name="Normal GHG Textfiels Bold 3 2 3 3 3" xfId="3633" xr:uid="{6E0F3FB6-1AE4-41BA-BA03-DACA3717333A}"/>
    <cellStyle name="Normal GHG Textfiels Bold 3 2 3 3 4" xfId="9747" xr:uid="{F876763B-D1C6-44AF-B0B2-E8CD5C2DCAFB}"/>
    <cellStyle name="Normal GHG Textfiels Bold 3 2 3 3 5" xfId="12669" xr:uid="{44AD68C8-6987-4EE2-8688-6E7859B6EEDC}"/>
    <cellStyle name="Normal GHG Textfiels Bold 3 2 3 4" xfId="2120" xr:uid="{8400D26F-E8C7-4BA1-8CD7-7526800D7924}"/>
    <cellStyle name="Normal GHG Textfiels Bold 3 2 3 4 2" xfId="4098" xr:uid="{61D9ABEA-3465-4EA1-9CB2-6BE1C01C2E2F}"/>
    <cellStyle name="Normal GHG Textfiels Bold 3 2 3 4 3" xfId="9979" xr:uid="{5E7984BC-880E-4343-A649-A8BB26D462B1}"/>
    <cellStyle name="Normal GHG Textfiels Bold 3 2 3 4 4" xfId="12901" xr:uid="{09930583-DEAD-48EA-86B4-63C18DAFA250}"/>
    <cellStyle name="Normal GHG Textfiels Bold 3 2 3 5" xfId="4166" xr:uid="{309EC1AA-1D5F-489C-92AD-DF7CC024A47F}"/>
    <cellStyle name="Normal GHG Textfiels Bold 3 2 3 6" xfId="4958" xr:uid="{73FDAA3B-4B37-41F9-AA8A-16E9DF33BE19}"/>
    <cellStyle name="Normal GHG Textfiels Bold 3 2 3 7" xfId="4754" xr:uid="{BB80789D-CDE0-4919-8F36-D6C9B7F20690}"/>
    <cellStyle name="Normal GHG Textfiels Bold 3 3" xfId="397" xr:uid="{F879D2CD-4BDC-4CED-9362-9B38684D341F}"/>
    <cellStyle name="Normal GHG Textfiels Bold 3 3 10" xfId="11260" xr:uid="{0AEA6FE5-4765-4F9F-B078-55D736DC43DD}"/>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2 2 2" xfId="7862" xr:uid="{F2E36183-77BD-47BA-A9B1-0E68B258E57A}"/>
    <cellStyle name="Normal GHG Textfiels Bold 3 3 2 2 2 2 3" xfId="10918" xr:uid="{7096CED3-B0A6-4BC7-9599-5836E06E9011}"/>
    <cellStyle name="Normal GHG Textfiels Bold 3 3 2 2 2 2 4" xfId="13800" xr:uid="{A73983AF-ED8F-48D3-A324-3D132EDBB8C6}"/>
    <cellStyle name="Normal GHG Textfiels Bold 3 3 2 2 2 3" xfId="5991" xr:uid="{E0AE503A-69EF-49E5-8CC8-7E4CAF18D9C2}"/>
    <cellStyle name="Normal GHG Textfiels Bold 3 3 2 2 2 4" xfId="9462" xr:uid="{0DA238AB-3F5A-40A6-B915-E45558919D16}"/>
    <cellStyle name="Normal GHG Textfiels Bold 3 3 2 2 2 5" xfId="12384" xr:uid="{F3D33203-29B1-4EFF-AE25-86A4F686DDB4}"/>
    <cellStyle name="Normal GHG Textfiels Bold 3 3 2 2 3" xfId="1826" xr:uid="{CDAA8BAA-9A45-4458-9894-B4AF969D8EBF}"/>
    <cellStyle name="Normal GHG Textfiels Bold 3 3 2 2 3 2" xfId="3376" xr:uid="{C38BCB14-E057-449B-A2F8-1AC6186F7427}"/>
    <cellStyle name="Normal GHG Textfiels Bold 3 3 2 2 3 2 2" xfId="8070" xr:uid="{511A3712-4449-40A9-BDA9-299891EBB43D}"/>
    <cellStyle name="Normal GHG Textfiels Bold 3 3 2 2 3 2 3" xfId="11126" xr:uid="{B4F96EA1-5D75-4810-9EEB-FD1445EF07E9}"/>
    <cellStyle name="Normal GHG Textfiels Bold 3 3 2 2 3 2 4" xfId="14008" xr:uid="{951D856D-12D5-47E5-B5F3-4FA2FBC0BC56}"/>
    <cellStyle name="Normal GHG Textfiels Bold 3 3 2 2 3 3" xfId="6420" xr:uid="{4BAB58E6-E122-4BD1-B80D-334C267A4743}"/>
    <cellStyle name="Normal GHG Textfiels Bold 3 3 2 2 3 4" xfId="9685" xr:uid="{41F157DF-A9FF-4829-BBBF-DFB2ADF37A24}"/>
    <cellStyle name="Normal GHG Textfiels Bold 3 3 2 2 3 5" xfId="12607" xr:uid="{CF5C9DA2-6496-4169-932B-F44AF8D57EC8}"/>
    <cellStyle name="Normal GHG Textfiels Bold 3 3 2 2 4" xfId="2253" xr:uid="{23432C56-AC03-4B3A-ABF2-FA7F4EF4B8E0}"/>
    <cellStyle name="Normal GHG Textfiels Bold 3 3 2 2 4 2" xfId="5625" xr:uid="{1D86A4B0-ECCA-49C4-AA9E-15F62AEEEAF1}"/>
    <cellStyle name="Normal GHG Textfiels Bold 3 3 2 2 4 3" xfId="10112" xr:uid="{A91F6FCF-5C35-4A5F-A7E1-76002CFEFFEE}"/>
    <cellStyle name="Normal GHG Textfiels Bold 3 3 2 2 4 4" xfId="13034" xr:uid="{8DD52920-4E63-48FD-89BE-10E4462C8B32}"/>
    <cellStyle name="Normal GHG Textfiels Bold 3 3 2 2 5" xfId="4303" xr:uid="{D5E1E566-894A-4F57-A016-299837260EAA}"/>
    <cellStyle name="Normal GHG Textfiels Bold 3 3 2 2 6" xfId="6551" xr:uid="{E4E16123-AD77-47E9-8F3B-3B657B4A1D77}"/>
    <cellStyle name="Normal GHG Textfiels Bold 3 3 2 2 7" xfId="6665" xr:uid="{4E5027E7-BA6F-4E73-BBE2-2BA581F2EBC5}"/>
    <cellStyle name="Normal GHG Textfiels Bold 3 3 2 3" xfId="1395" xr:uid="{4D4F65E0-BACE-414A-9119-D89B01B0D674}"/>
    <cellStyle name="Normal GHG Textfiels Bold 3 3 2 3 2" xfId="2960" xr:uid="{9F7C60A3-A7C9-414F-93DE-E58AB4BDEEF1}"/>
    <cellStyle name="Normal GHG Textfiels Bold 3 3 2 3 2 2" xfId="7654" xr:uid="{7FDCE2A1-6C55-4241-817B-A3920B1A10B0}"/>
    <cellStyle name="Normal GHG Textfiels Bold 3 3 2 3 2 3" xfId="10710" xr:uid="{52AFF883-5D17-40DA-95EC-436805833634}"/>
    <cellStyle name="Normal GHG Textfiels Bold 3 3 2 3 2 4" xfId="13592" xr:uid="{495ED6E0-083B-4D8A-A48E-59DA9D12EC67}"/>
    <cellStyle name="Normal GHG Textfiels Bold 3 3 2 3 3" xfId="6645" xr:uid="{6AE1D704-1506-491D-8A8E-BAD8991C3DCE}"/>
    <cellStyle name="Normal GHG Textfiels Bold 3 3 2 3 4" xfId="9254" xr:uid="{98293A9B-85F9-4967-A03F-466CA9E73DA0}"/>
    <cellStyle name="Normal GHG Textfiels Bold 3 3 2 3 5" xfId="12176" xr:uid="{39E54BCC-2B34-4A17-A801-8424EA2F025E}"/>
    <cellStyle name="Normal GHG Textfiels Bold 3 3 2 4" xfId="1090" xr:uid="{5082EF79-4C2D-40FA-AA9F-8E854420DD13}"/>
    <cellStyle name="Normal GHG Textfiels Bold 3 3 2 4 2" xfId="2659" xr:uid="{9E7C1D87-74E3-43E5-AE74-593E56D60E8E}"/>
    <cellStyle name="Normal GHG Textfiels Bold 3 3 2 4 2 2" xfId="3759" xr:uid="{052DB1D7-5765-47CF-9EFA-2983173E9009}"/>
    <cellStyle name="Normal GHG Textfiels Bold 3 3 2 4 2 3" xfId="10409" xr:uid="{0E2E3042-87F3-4E17-813B-DC18B29B2EBB}"/>
    <cellStyle name="Normal GHG Textfiels Bold 3 3 2 4 2 4" xfId="13291" xr:uid="{A4BA8ECD-584E-43B3-9A69-63BC35E32343}"/>
    <cellStyle name="Normal GHG Textfiels Bold 3 3 2 4 3" xfId="5571" xr:uid="{6FAFDFDF-F762-4696-AAE0-220B122EF7CF}"/>
    <cellStyle name="Normal GHG Textfiels Bold 3 3 2 4 4" xfId="8949" xr:uid="{EEF7D4AE-C766-481E-B051-AF52AE0867ED}"/>
    <cellStyle name="Normal GHG Textfiels Bold 3 3 2 4 5" xfId="11871" xr:uid="{058CEEFB-C2F3-4FC6-8C3E-6B262A4C2116}"/>
    <cellStyle name="Normal GHG Textfiels Bold 3 3 2 5" xfId="2047" xr:uid="{3A34EF54-F8AE-4C7F-81BF-89EB74E253B6}"/>
    <cellStyle name="Normal GHG Textfiels Bold 3 3 2 5 2" xfId="6185" xr:uid="{BD24F2D9-7C5C-4ECF-B6D8-92EEF042196D}"/>
    <cellStyle name="Normal GHG Textfiels Bold 3 3 2 5 3" xfId="9906" xr:uid="{81290254-E889-48ED-8593-D5A95645BDD6}"/>
    <cellStyle name="Normal GHG Textfiels Bold 3 3 2 5 4" xfId="12828" xr:uid="{93E873E6-F88A-45FB-A690-54FE3528D5D2}"/>
    <cellStyle name="Normal GHG Textfiels Bold 3 3 2 6" xfId="5696" xr:uid="{034A4C8B-42EE-4EC1-A4E6-3DB3D3C8845E}"/>
    <cellStyle name="Normal GHG Textfiels Bold 3 3 2 7" xfId="4501" xr:uid="{AEBE504C-5EEF-4E78-895A-294F792D2AE3}"/>
    <cellStyle name="Normal GHG Textfiels Bold 3 3 2 8" xfId="8290" xr:uid="{457420C1-1A5B-4F84-86C1-B55C50EF3F5B}"/>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2 2 2" xfId="7805" xr:uid="{D187D816-C1F6-41BC-BC93-F2E8804AEE6C}"/>
    <cellStyle name="Normal GHG Textfiels Bold 3 3 3 2 2 2 3" xfId="10861" xr:uid="{3D69EDAB-3BA5-47F1-B575-9282698CB1BD}"/>
    <cellStyle name="Normal GHG Textfiels Bold 3 3 3 2 2 2 4" xfId="13743" xr:uid="{46FAD90E-77A2-47BD-9AC5-C4BA30C03B4D}"/>
    <cellStyle name="Normal GHG Textfiels Bold 3 3 3 2 2 3" xfId="3640" xr:uid="{97566A4D-C697-4E34-860A-A740BCF3F42A}"/>
    <cellStyle name="Normal GHG Textfiels Bold 3 3 3 2 2 4" xfId="9405" xr:uid="{37A7113D-EF49-4061-9131-DE8AB672B3E0}"/>
    <cellStyle name="Normal GHG Textfiels Bold 3 3 3 2 2 5" xfId="12327" xr:uid="{B2571D46-1185-4398-958D-8C6670844982}"/>
    <cellStyle name="Normal GHG Textfiels Bold 3 3 3 2 3" xfId="1767" xr:uid="{D77D77D6-C40B-4DAE-886C-F15A872F17C2}"/>
    <cellStyle name="Normal GHG Textfiels Bold 3 3 3 2 3 2" xfId="3324" xr:uid="{50D58DAE-C2EC-47D0-85E6-E83D68797244}"/>
    <cellStyle name="Normal GHG Textfiels Bold 3 3 3 2 3 2 2" xfId="8018" xr:uid="{351EEFDC-C12B-49A7-98C6-F842B50021E4}"/>
    <cellStyle name="Normal GHG Textfiels Bold 3 3 3 2 3 2 3" xfId="11074" xr:uid="{084D4196-9422-40E9-8703-2A542195CE74}"/>
    <cellStyle name="Normal GHG Textfiels Bold 3 3 3 2 3 2 4" xfId="13956" xr:uid="{7E12C262-853B-4EC8-AC3C-ED78CB8DAC8C}"/>
    <cellStyle name="Normal GHG Textfiels Bold 3 3 3 2 3 3" xfId="4717" xr:uid="{E87C88CA-896D-4D0C-983A-2E681602E9E3}"/>
    <cellStyle name="Normal GHG Textfiels Bold 3 3 3 2 3 4" xfId="9626" xr:uid="{FDF4C593-AF7E-453D-A9DA-EFCA25E47865}"/>
    <cellStyle name="Normal GHG Textfiels Bold 3 3 3 2 3 5" xfId="12548" xr:uid="{50522C56-7B89-4F26-BAC1-9A9F66ABD52D}"/>
    <cellStyle name="Normal GHG Textfiels Bold 3 3 3 2 4" xfId="2196" xr:uid="{BE194F84-0550-45AD-BF7B-B58231A3FFCA}"/>
    <cellStyle name="Normal GHG Textfiels Bold 3 3 3 2 4 2" xfId="4473" xr:uid="{09C218EC-CEB8-497E-AE3E-99BF7BACB253}"/>
    <cellStyle name="Normal GHG Textfiels Bold 3 3 3 2 4 3" xfId="10055" xr:uid="{BA694D12-4029-485D-A402-C025CA0686AB}"/>
    <cellStyle name="Normal GHG Textfiels Bold 3 3 3 2 4 4" xfId="12977" xr:uid="{6E93D6F6-57C7-4D19-92D9-9FE0A7B8419C}"/>
    <cellStyle name="Normal GHG Textfiels Bold 3 3 3 2 5" xfId="6213" xr:uid="{5CCE58BC-5924-41B4-A557-80CD912E85E8}"/>
    <cellStyle name="Normal GHG Textfiels Bold 3 3 3 2 6" xfId="5407" xr:uid="{2338EDF6-B9E4-44A4-B29E-585EC776E7F4}"/>
    <cellStyle name="Normal GHG Textfiels Bold 3 3 3 2 7" xfId="6256" xr:uid="{4E1D0B82-19FD-4274-88F0-115D68DC3B2A}"/>
    <cellStyle name="Normal GHG Textfiels Bold 3 3 3 3" xfId="1338" xr:uid="{330100A2-BBD5-43BE-A416-53136965AE0A}"/>
    <cellStyle name="Normal GHG Textfiels Bold 3 3 3 3 2" xfId="2903" xr:uid="{E08DF02F-0EF4-4914-8FD3-9855DF93D2B3}"/>
    <cellStyle name="Normal GHG Textfiels Bold 3 3 3 3 2 2" xfId="7597" xr:uid="{F54190F8-2DD6-4ECB-A681-896E3B52EB16}"/>
    <cellStyle name="Normal GHG Textfiels Bold 3 3 3 3 2 3" xfId="10653" xr:uid="{6E799BEC-B9C6-4420-8162-11DE73F6F0F2}"/>
    <cellStyle name="Normal GHG Textfiels Bold 3 3 3 3 2 4" xfId="13535" xr:uid="{F09EF326-374C-44B4-A0EE-657BC7D5CFB2}"/>
    <cellStyle name="Normal GHG Textfiels Bold 3 3 3 3 3" xfId="6541" xr:uid="{0676ED38-761A-4A7D-BBE8-2C8DE87C07FD}"/>
    <cellStyle name="Normal GHG Textfiels Bold 3 3 3 3 4" xfId="9197" xr:uid="{4765DE91-380C-4615-9FA2-F8FFC86F9F18}"/>
    <cellStyle name="Normal GHG Textfiels Bold 3 3 3 3 5" xfId="12119" xr:uid="{E00BDA4E-8C3D-4A0D-BFEA-AD46149271D7}"/>
    <cellStyle name="Normal GHG Textfiels Bold 3 3 3 4" xfId="88" xr:uid="{C8F6774A-C169-4A4B-AF69-34BEC104A817}"/>
    <cellStyle name="Normal GHG Textfiels Bold 3 3 3 4 2" xfId="2341" xr:uid="{E1A87B5A-3ED4-4B38-B049-ACA562BADDD1}"/>
    <cellStyle name="Normal GHG Textfiels Bold 3 3 3 4 2 2" xfId="6187" xr:uid="{71531E3A-4373-45FF-8E6C-48BBDD743EFE}"/>
    <cellStyle name="Normal GHG Textfiels Bold 3 3 3 4 2 3" xfId="10199" xr:uid="{668324A1-870A-48EC-8ECE-CB37F55789A9}"/>
    <cellStyle name="Normal GHG Textfiels Bold 3 3 3 4 2 4" xfId="13117" xr:uid="{DAA78133-A404-49EE-B85B-83A3BA40D801}"/>
    <cellStyle name="Normal GHG Textfiels Bold 3 3 3 4 3" xfId="4019" xr:uid="{C32B8381-8E3D-48CB-9BF8-3326D1746CB4}"/>
    <cellStyle name="Normal GHG Textfiels Bold 3 3 3 4 4" xfId="4492" xr:uid="{5C9CDF81-487D-44BF-9BE6-9280AD8A36FE}"/>
    <cellStyle name="Normal GHG Textfiels Bold 3 3 3 4 5" xfId="8552" xr:uid="{9109CC0D-EECC-41DB-B9BD-EB7009413AD0}"/>
    <cellStyle name="Normal GHG Textfiels Bold 3 3 3 5" xfId="1990" xr:uid="{AE7D4134-2CC0-4F6C-AFD6-3BBDCA405B66}"/>
    <cellStyle name="Normal GHG Textfiels Bold 3 3 3 5 2" xfId="6537" xr:uid="{1D0AA6E9-7741-4DF7-BAC4-6248C40AD49E}"/>
    <cellStyle name="Normal GHG Textfiels Bold 3 3 3 5 3" xfId="9849" xr:uid="{515178F7-D558-4F78-85DB-B38128CB6E5F}"/>
    <cellStyle name="Normal GHG Textfiels Bold 3 3 3 5 4" xfId="12771" xr:uid="{51053AA4-7379-4C87-B3D5-2C7D1CCB35F4}"/>
    <cellStyle name="Normal GHG Textfiels Bold 3 3 3 6" xfId="3562" xr:uid="{3A8C6026-1F73-4946-8CF0-E7B7D5C6B5D3}"/>
    <cellStyle name="Normal GHG Textfiels Bold 3 3 3 7" xfId="4445" xr:uid="{0DE11478-117A-49B2-8C73-582FA41D2882}"/>
    <cellStyle name="Normal GHG Textfiels Bold 3 3 3 8" xfId="8524" xr:uid="{C8A23F97-0E49-4FC2-9CD6-6CF5191813FE}"/>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2 2 2" xfId="7780" xr:uid="{4BDA1C66-8336-49A9-AD69-39453347CF3A}"/>
    <cellStyle name="Normal GHG Textfiels Bold 3 3 4 2 2 2 3" xfId="10836" xr:uid="{B7ACEBC3-BE5F-4314-BAF6-39FD63FA65BF}"/>
    <cellStyle name="Normal GHG Textfiels Bold 3 3 4 2 2 2 4" xfId="13718" xr:uid="{A8207EAD-C0A0-4AD6-BD78-C8470E5CA127}"/>
    <cellStyle name="Normal GHG Textfiels Bold 3 3 4 2 2 3" xfId="5055" xr:uid="{E739D3D1-78F2-4AD5-80EA-8E53E1C69809}"/>
    <cellStyle name="Normal GHG Textfiels Bold 3 3 4 2 2 4" xfId="9380" xr:uid="{53CAC6DD-A3C6-4754-AB33-FF3A45A57126}"/>
    <cellStyle name="Normal GHG Textfiels Bold 3 3 4 2 2 5" xfId="12302" xr:uid="{DA4BB1BB-CCB3-49AA-9AD2-4171D5B6AC9C}"/>
    <cellStyle name="Normal GHG Textfiels Bold 3 3 4 2 3" xfId="1660" xr:uid="{353FA194-40A4-4F60-AA4C-6684163EB0B6}"/>
    <cellStyle name="Normal GHG Textfiels Bold 3 3 4 2 3 2" xfId="3225" xr:uid="{3E71C28B-5485-4094-BFC4-BCCA25D9F8EE}"/>
    <cellStyle name="Normal GHG Textfiels Bold 3 3 4 2 3 2 2" xfId="7919" xr:uid="{43FFAA80-86F1-49A9-86DD-E8B38D65B0AC}"/>
    <cellStyle name="Normal GHG Textfiels Bold 3 3 4 2 3 2 3" xfId="10975" xr:uid="{8D8E3BA5-DA05-4224-BEC2-178D03560872}"/>
    <cellStyle name="Normal GHG Textfiels Bold 3 3 4 2 3 2 4" xfId="13857" xr:uid="{ACE96B1C-F9D8-4069-ABE2-ED7C59AB5BF7}"/>
    <cellStyle name="Normal GHG Textfiels Bold 3 3 4 2 3 3" xfId="4869" xr:uid="{A566B480-A4FB-470D-B3BD-7A2A08E856B2}"/>
    <cellStyle name="Normal GHG Textfiels Bold 3 3 4 2 3 4" xfId="9519" xr:uid="{84FBF658-3F4B-4810-98D0-85A00E564186}"/>
    <cellStyle name="Normal GHG Textfiels Bold 3 3 4 2 3 5" xfId="12441" xr:uid="{D1F6B225-9D02-4320-8962-F81A427E07DF}"/>
    <cellStyle name="Normal GHG Textfiels Bold 3 3 4 2 4" xfId="2171" xr:uid="{EF621F48-E1A4-4DF0-ABA7-933090576CAE}"/>
    <cellStyle name="Normal GHG Textfiels Bold 3 3 4 2 4 2" xfId="6756" xr:uid="{45AC6329-BB7F-4040-9EE1-0B4810F5A380}"/>
    <cellStyle name="Normal GHG Textfiels Bold 3 3 4 2 4 3" xfId="10030" xr:uid="{4BB93EAE-EA69-41F2-97C5-ED6ADD98FA43}"/>
    <cellStyle name="Normal GHG Textfiels Bold 3 3 4 2 4 4" xfId="12952" xr:uid="{55091C35-8A98-41E4-8E4E-969F3DF7B523}"/>
    <cellStyle name="Normal GHG Textfiels Bold 3 3 4 2 5" xfId="6543" xr:uid="{76E5FA6D-FBB3-44D4-A99E-E03D1F41F634}"/>
    <cellStyle name="Normal GHG Textfiels Bold 3 3 4 2 6" xfId="4468" xr:uid="{544CD5D0-A757-4D06-9A73-9698A726720D}"/>
    <cellStyle name="Normal GHG Textfiels Bold 3 3 4 2 7" xfId="3541" xr:uid="{1662741C-250F-4743-A1A1-4BC699D0CA62}"/>
    <cellStyle name="Normal GHG Textfiels Bold 3 3 4 3" xfId="1313" xr:uid="{2FD89A5F-B1E1-4478-ABE6-EF5155E28679}"/>
    <cellStyle name="Normal GHG Textfiels Bold 3 3 4 3 2" xfId="2878" xr:uid="{EEE78D8E-C573-4F32-884B-1BD1DA48F5EE}"/>
    <cellStyle name="Normal GHG Textfiels Bold 3 3 4 3 2 2" xfId="7572" xr:uid="{3441103B-760A-468E-A976-8A59B6AE2A80}"/>
    <cellStyle name="Normal GHG Textfiels Bold 3 3 4 3 2 3" xfId="10628" xr:uid="{661D0CFA-A202-42F8-810F-C2F79769F276}"/>
    <cellStyle name="Normal GHG Textfiels Bold 3 3 4 3 2 4" xfId="13510" xr:uid="{25093BB8-3164-42C7-B8B7-984FDC62707D}"/>
    <cellStyle name="Normal GHG Textfiels Bold 3 3 4 3 3" xfId="4527" xr:uid="{8B8453CC-1EFE-4459-8B8B-3AC7CF8F6EFE}"/>
    <cellStyle name="Normal GHG Textfiels Bold 3 3 4 3 4" xfId="9172" xr:uid="{374E5F52-3864-44A9-9910-BA4903F99F1A}"/>
    <cellStyle name="Normal GHG Textfiels Bold 3 3 4 3 5" xfId="12094" xr:uid="{6C3A80CC-2D00-4194-9695-16066B5C8284}"/>
    <cellStyle name="Normal GHG Textfiels Bold 3 3 4 4" xfId="1153" xr:uid="{AD4E6845-AE1F-4889-A432-4AB793FFD1CB}"/>
    <cellStyle name="Normal GHG Textfiels Bold 3 3 4 4 2" xfId="2722" xr:uid="{DBBE3C2E-E14D-4DC8-92A6-B4CE9E17E248}"/>
    <cellStyle name="Normal GHG Textfiels Bold 3 3 4 4 2 2" xfId="3710" xr:uid="{87EA4375-D00C-4F35-A31F-6949AEF8D90E}"/>
    <cellStyle name="Normal GHG Textfiels Bold 3 3 4 4 2 3" xfId="10472" xr:uid="{85254E56-C432-4E34-8FAD-6E37B8E57F27}"/>
    <cellStyle name="Normal GHG Textfiels Bold 3 3 4 4 2 4" xfId="13354" xr:uid="{D4217CDF-3293-4B98-AF1A-84EFAC862227}"/>
    <cellStyle name="Normal GHG Textfiels Bold 3 3 4 4 3" xfId="6575" xr:uid="{8F84057C-BAC6-4703-B275-4CD14C021D9A}"/>
    <cellStyle name="Normal GHG Textfiels Bold 3 3 4 4 4" xfId="9012" xr:uid="{7EC1280C-A113-480E-8CBF-3FD5B24F76E9}"/>
    <cellStyle name="Normal GHG Textfiels Bold 3 3 4 4 5" xfId="11934" xr:uid="{8BDFA533-A432-4962-819C-1933C634C318}"/>
    <cellStyle name="Normal GHG Textfiels Bold 3 3 4 5" xfId="1965" xr:uid="{4457A1E5-3226-410E-972E-004BD31D2C19}"/>
    <cellStyle name="Normal GHG Textfiels Bold 3 3 4 5 2" xfId="4581" xr:uid="{74EF4CF2-5915-488E-94D1-321E47E4A81C}"/>
    <cellStyle name="Normal GHG Textfiels Bold 3 3 4 5 3" xfId="9824" xr:uid="{125CA5F5-C65C-43EC-A5D5-747A9FF111B8}"/>
    <cellStyle name="Normal GHG Textfiels Bold 3 3 4 5 4" xfId="12746" xr:uid="{75AE50F1-47EF-4F00-925C-A5201B297BB9}"/>
    <cellStyle name="Normal GHG Textfiels Bold 3 3 4 6" xfId="6506" xr:uid="{99A7397B-4997-48A3-94D2-60667581AA59}"/>
    <cellStyle name="Normal GHG Textfiels Bold 3 3 4 7" xfId="4054" xr:uid="{ADD01518-EDAA-4E17-B76C-C246AD0CD75D}"/>
    <cellStyle name="Normal GHG Textfiels Bold 3 3 4 8" xfId="10244" xr:uid="{8A43E2B9-1CAF-4D60-9726-B2554756FFCC}"/>
    <cellStyle name="Normal GHG Textfiels Bold 3 3 5" xfId="1174" xr:uid="{13155997-ACB9-47CC-A67A-6EDCB4C44833}"/>
    <cellStyle name="Normal GHG Textfiels Bold 3 3 5 2" xfId="2743" xr:uid="{845B4604-A186-43A0-B1B6-C77BA915B98E}"/>
    <cellStyle name="Normal GHG Textfiels Bold 3 3 5 2 2" xfId="4476" xr:uid="{59676B9E-9B9C-4FA0-AD6D-0606CE841F41}"/>
    <cellStyle name="Normal GHG Textfiels Bold 3 3 5 2 3" xfId="10493" xr:uid="{813187D8-3102-48B3-8588-46A982ABD749}"/>
    <cellStyle name="Normal GHG Textfiels Bold 3 3 5 2 4" xfId="13375" xr:uid="{C30D95BD-C726-48F3-8AEF-427A0E49FFC5}"/>
    <cellStyle name="Normal GHG Textfiels Bold 3 3 5 3" xfId="5069" xr:uid="{63F623AA-6E30-4AAF-AE2B-A9BC349B947A}"/>
    <cellStyle name="Normal GHG Textfiels Bold 3 3 5 4" xfId="9033" xr:uid="{D4BC1615-E721-4591-A9BB-64E7CE147190}"/>
    <cellStyle name="Normal GHG Textfiels Bold 3 3 5 5" xfId="11955" xr:uid="{31B4B2B1-2CC6-4A6B-B8D7-C8FACE83827E}"/>
    <cellStyle name="Normal GHG Textfiels Bold 3 3 6" xfId="1250" xr:uid="{94FB4CB8-0556-44AA-BD96-3CBB07AD4629}"/>
    <cellStyle name="Normal GHG Textfiels Bold 3 3 6 2" xfId="2816" xr:uid="{E2D4D5AA-29C8-4571-9E58-BAA4F6BD0922}"/>
    <cellStyle name="Normal GHG Textfiels Bold 3 3 6 2 2" xfId="3880" xr:uid="{DA31591D-8F12-4D35-B3C8-688C8EB70F2A}"/>
    <cellStyle name="Normal GHG Textfiels Bold 3 3 6 2 3" xfId="10566" xr:uid="{F476B47D-2B11-477C-B7B5-A3A01E8B33AF}"/>
    <cellStyle name="Normal GHG Textfiels Bold 3 3 6 2 4" xfId="13448" xr:uid="{1D6BA564-ACC3-43BF-9141-3BBDD5BFEB39}"/>
    <cellStyle name="Normal GHG Textfiels Bold 3 3 6 3" xfId="6131" xr:uid="{4C209CAA-002D-4FA6-9F40-6C7809CDF5CC}"/>
    <cellStyle name="Normal GHG Textfiels Bold 3 3 6 4" xfId="9109" xr:uid="{7FDE39F5-4773-4F47-B542-19FE4E85B8AC}"/>
    <cellStyle name="Normal GHG Textfiels Bold 3 3 6 5" xfId="12031" xr:uid="{F83D0500-5852-45B7-A08D-B9959A58FEA3}"/>
    <cellStyle name="Normal GHG Textfiels Bold 3 3 7" xfId="1810" xr:uid="{23D1EB41-320E-474C-8EFB-EEE63B4E41FF}"/>
    <cellStyle name="Normal GHG Textfiels Bold 3 3 7 2" xfId="6669" xr:uid="{B0851787-B17F-451C-9C0E-D7D4D4CC5E77}"/>
    <cellStyle name="Normal GHG Textfiels Bold 3 3 7 3" xfId="9669" xr:uid="{666A0902-4E8B-4E14-BF88-A51C79C13A04}"/>
    <cellStyle name="Normal GHG Textfiels Bold 3 3 7 4" xfId="12591" xr:uid="{F7C97736-F469-48AC-B41E-72B4528CB4F4}"/>
    <cellStyle name="Normal GHG Textfiels Bold 3 3 8" xfId="6521" xr:uid="{0F2C8E22-C3E1-4FAA-96B7-0865E56E741D}"/>
    <cellStyle name="Normal GHG Textfiels Bold 3 3 9" xfId="8213" xr:uid="{C4B6AD3D-2662-41ED-B1BB-FC75DE9CE99A}"/>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2 2 2" xfId="7801" xr:uid="{5A0A8B0A-6D81-4DC9-B44B-B2172B409798}"/>
    <cellStyle name="Normal GHG whole table 2 2 2 2 2 3" xfId="10857" xr:uid="{9BB85ED7-B518-46CC-9D29-79B6876FC498}"/>
    <cellStyle name="Normal GHG whole table 2 2 2 2 2 4" xfId="13739" xr:uid="{3EA7905B-D23F-403E-8145-CA40B8C8263F}"/>
    <cellStyle name="Normal GHG whole table 2 2 2 2 3" xfId="3641" xr:uid="{285F6FB8-961F-4E84-9448-1E3FBD8EB9D0}"/>
    <cellStyle name="Normal GHG whole table 2 2 2 2 4" xfId="9401" xr:uid="{56C8C8DF-8D7F-40B0-9171-FEF5A4A5EF83}"/>
    <cellStyle name="Normal GHG whole table 2 2 2 2 5" xfId="12323" xr:uid="{9D74E866-BE12-42D3-8D48-42B1E2B42BFA}"/>
    <cellStyle name="Normal GHG whole table 2 2 2 3" xfId="1808" xr:uid="{AC2C85DC-A465-414F-A003-F629569F66EC}"/>
    <cellStyle name="Normal GHG whole table 2 2 2 3 2" xfId="3360" xr:uid="{F74CA5D0-A731-4F1C-87BE-ABD6098867D6}"/>
    <cellStyle name="Normal GHG whole table 2 2 2 3 2 2" xfId="8054" xr:uid="{1EB81A18-F1F6-4D58-AC92-13B0C3757DC9}"/>
    <cellStyle name="Normal GHG whole table 2 2 2 3 2 3" xfId="11110" xr:uid="{CAFBA6D7-A322-4F22-8E1F-F69343E110EF}"/>
    <cellStyle name="Normal GHG whole table 2 2 2 3 2 4" xfId="13992" xr:uid="{A979BA03-B515-44B3-881D-62712C8539EB}"/>
    <cellStyle name="Normal GHG whole table 2 2 2 3 3" xfId="4159" xr:uid="{515017DD-6EFB-4D33-B63B-F5343BFDC0B5}"/>
    <cellStyle name="Normal GHG whole table 2 2 2 3 4" xfId="9667" xr:uid="{597884DF-2A04-47E3-BACC-0AB4D3A80D57}"/>
    <cellStyle name="Normal GHG whole table 2 2 2 3 5" xfId="12589" xr:uid="{6B1478DC-D4F8-4EBC-97DB-41D058D7E124}"/>
    <cellStyle name="Normal GHG whole table 2 2 2 4" xfId="2192" xr:uid="{0AAA71FF-1C52-4B91-B47A-69DE7A0CBD3E}"/>
    <cellStyle name="Normal GHG whole table 2 2 2 4 2" xfId="4359" xr:uid="{E6953516-92D8-4179-BAF4-92DA0204FA3B}"/>
    <cellStyle name="Normal GHG whole table 2 2 2 4 3" xfId="10051" xr:uid="{807ECD51-2C07-48AA-AF8D-14D2D2B53062}"/>
    <cellStyle name="Normal GHG whole table 2 2 2 4 4" xfId="12973" xr:uid="{8CD17254-8E1B-4623-918D-B76BA30E9C85}"/>
    <cellStyle name="Normal GHG whole table 2 2 2 5" xfId="4234" xr:uid="{0295EEAB-E38C-43FA-9325-37A3F152C38A}"/>
    <cellStyle name="Normal GHG whole table 2 2 2 6" xfId="4122" xr:uid="{CA2890E1-8F0E-4BA6-9FC7-E619C301565E}"/>
    <cellStyle name="Normal GHG whole table 2 2 2 7" xfId="3522" xr:uid="{1690FDA5-B606-4D74-A510-8AA02CC2699B}"/>
    <cellStyle name="Normal GHG whole table 2 2 3" xfId="1334" xr:uid="{F50DFC37-97E9-4951-AF5E-A25862D09723}"/>
    <cellStyle name="Normal GHG whole table 2 2 3 2" xfId="2899" xr:uid="{6DEFCC79-6C5D-49AB-B453-9442645A801D}"/>
    <cellStyle name="Normal GHG whole table 2 2 3 2 2" xfId="7593" xr:uid="{6095054F-7C97-4A21-B2B1-0359D5EFE501}"/>
    <cellStyle name="Normal GHG whole table 2 2 3 2 3" xfId="10649" xr:uid="{508E60AD-6C68-4A2E-878B-5C39B911B254}"/>
    <cellStyle name="Normal GHG whole table 2 2 3 2 4" xfId="13531" xr:uid="{734EDACF-79B8-4DB9-A38D-9D838B7909B8}"/>
    <cellStyle name="Normal GHG whole table 2 2 3 3" xfId="4812" xr:uid="{4A0FB84F-D5F5-446C-B1F4-5EAC4FE7E5DA}"/>
    <cellStyle name="Normal GHG whole table 2 2 3 4" xfId="9193" xr:uid="{0982635A-98CF-4AE6-9544-695BEDE93637}"/>
    <cellStyle name="Normal GHG whole table 2 2 3 5" xfId="12115" xr:uid="{5DDFBB73-14B4-4904-8126-D64B295CD138}"/>
    <cellStyle name="Normal GHG whole table 2 2 4" xfId="1791" xr:uid="{97F3278E-BF1B-4686-862A-8EFF367E1567}"/>
    <cellStyle name="Normal GHG whole table 2 2 4 2" xfId="3344" xr:uid="{2FF61307-F0F8-4201-AE64-2C5FD9DF6011}"/>
    <cellStyle name="Normal GHG whole table 2 2 4 2 2" xfId="8038" xr:uid="{91FA9476-FE3A-4E0B-9E76-4CB78102237C}"/>
    <cellStyle name="Normal GHG whole table 2 2 4 2 3" xfId="11094" xr:uid="{E014DFEC-112A-4C5A-BF6C-51302FC68381}"/>
    <cellStyle name="Normal GHG whole table 2 2 4 2 4" xfId="13976" xr:uid="{EB0E58C2-8278-4E93-B20D-EAC4697A5CD5}"/>
    <cellStyle name="Normal GHG whole table 2 2 4 3" xfId="5508" xr:uid="{BB158655-7421-435D-A896-E94FA4301CF3}"/>
    <cellStyle name="Normal GHG whole table 2 2 4 4" xfId="9650" xr:uid="{C5F03684-4427-45C9-A1B3-4B2B1D8D6544}"/>
    <cellStyle name="Normal GHG whole table 2 2 4 5" xfId="12572" xr:uid="{F59A464C-9B14-4170-BEF7-60C8FA808FD0}"/>
    <cellStyle name="Normal GHG whole table 2 2 5" xfId="1986" xr:uid="{4768CBBC-71F6-43EA-B804-F05003EC1B97}"/>
    <cellStyle name="Normal GHG whole table 2 2 5 2" xfId="4808" xr:uid="{FB616B42-6D5C-456C-9617-C1F6F8DF5AEA}"/>
    <cellStyle name="Normal GHG whole table 2 2 5 3" xfId="9845" xr:uid="{49CB3CCB-8057-4CAF-AB5B-4C9E9F3445BF}"/>
    <cellStyle name="Normal GHG whole table 2 2 5 4" xfId="12767" xr:uid="{C16B74E8-E08B-47B5-9F19-F4D02AB72116}"/>
    <cellStyle name="Normal GHG whole table 2 2 6" xfId="4266" xr:uid="{C2FBC1D4-0CBF-410E-A5C0-BDA44AD2EAA5}"/>
    <cellStyle name="Normal GHG whole table 2 2 7" xfId="6390" xr:uid="{5F3C6F42-1257-4B9D-9DAD-328897212325}"/>
    <cellStyle name="Normal GHG whole table 2 2 8" xfId="10223" xr:uid="{DE569BC3-150B-4899-887A-760F7CD080A6}"/>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2 2 2" xfId="7730" xr:uid="{148F6296-31EB-4F66-8028-571D3290F2FF}"/>
    <cellStyle name="Normal GHG whole table 2 3 2 2 3" xfId="10786" xr:uid="{4D79BA4B-CEFD-42AF-ADEF-E49D75F421CA}"/>
    <cellStyle name="Normal GHG whole table 2 3 2 2 4" xfId="13668" xr:uid="{2D680549-0E84-4C8F-A5C1-2750FEEFC84E}"/>
    <cellStyle name="Normal GHG whole table 2 3 2 3" xfId="6168" xr:uid="{130333C9-09B0-4AB6-B718-78AF3BA020C3}"/>
    <cellStyle name="Normal GHG whole table 2 3 2 4" xfId="9330" xr:uid="{E782BF7A-C6A3-42FA-AE2A-8BF362FC53E3}"/>
    <cellStyle name="Normal GHG whole table 2 3 2 5" xfId="12252" xr:uid="{B8E669D0-5633-441B-AA3F-8DDDD807CD16}"/>
    <cellStyle name="Normal GHG whole table 2 3 3" xfId="1798" xr:uid="{42DE0C64-8143-4DB5-8348-5AB3F402E090}"/>
    <cellStyle name="Normal GHG whole table 2 3 3 2" xfId="3351" xr:uid="{5D3F475F-BA4D-480D-AABA-D47BF0CD977D}"/>
    <cellStyle name="Normal GHG whole table 2 3 3 2 2" xfId="8045" xr:uid="{BD17737C-8372-4CEB-AF05-35115D59B37E}"/>
    <cellStyle name="Normal GHG whole table 2 3 3 2 3" xfId="11101" xr:uid="{39AE19D6-4BCF-4697-AE90-07B1AAFFC8E7}"/>
    <cellStyle name="Normal GHG whole table 2 3 3 2 4" xfId="13983" xr:uid="{FE9F56DA-0D7F-4552-AF2B-19C7C76D9F95}"/>
    <cellStyle name="Normal GHG whole table 2 3 3 3" xfId="6601" xr:uid="{1D59C42E-7799-45A1-B6DA-5C7785A55F03}"/>
    <cellStyle name="Normal GHG whole table 2 3 3 4" xfId="9657" xr:uid="{A6429791-24D2-4D45-BF88-C495A09869AC}"/>
    <cellStyle name="Normal GHG whole table 2 3 3 5" xfId="12579" xr:uid="{04651190-318C-4FD3-B592-89A73294462B}"/>
    <cellStyle name="Normal GHG whole table 2 3 4" xfId="2121" xr:uid="{8FE61FE9-5EB9-4006-BE89-73DFC7A13B7F}"/>
    <cellStyle name="Normal GHG whole table 2 3 4 2" xfId="5386" xr:uid="{5DED6A90-28FD-4AC9-AEE3-42EE285B9922}"/>
    <cellStyle name="Normal GHG whole table 2 3 4 3" xfId="9980" xr:uid="{2E2FCD90-50C8-4D44-BDB2-BEBC80E24453}"/>
    <cellStyle name="Normal GHG whole table 2 3 4 4" xfId="12902" xr:uid="{8BDBD974-2851-47C8-B3E2-1991681A8C11}"/>
    <cellStyle name="Normal GHG whole table 2 3 5" xfId="4013" xr:uid="{A15E0EB4-D806-4DE2-9EE9-9E272E6FE751}"/>
    <cellStyle name="Normal GHG whole table 2 3 6" xfId="5600" xr:uid="{BCD2CEFF-7EA2-48E3-91A8-EAC5FC9DF894}"/>
    <cellStyle name="Normal GHG whole table 2 3 7" xfId="6243" xr:uid="{943F56E2-D576-4363-A8FA-CDA112AC2497}"/>
    <cellStyle name="Normal GHG whole table 3" xfId="317" xr:uid="{D982142E-673E-4065-87B6-75CB90AF9970}"/>
    <cellStyle name="Normal GHG whole table 3 10" xfId="11265" xr:uid="{A6834AF9-4BE0-492D-A3FB-396078954F87}"/>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2 2 2" xfId="7841" xr:uid="{3DD90DB9-2A45-426A-AE71-2F32EF342401}"/>
    <cellStyle name="Normal GHG whole table 3 2 2 2 2 3" xfId="10897" xr:uid="{7D5F3085-DEAA-46F5-B1E1-74DD3CF88367}"/>
    <cellStyle name="Normal GHG whole table 3 2 2 2 2 4" xfId="13779" xr:uid="{92C3D4DF-22FC-4A67-BF28-8F6B056C80F2}"/>
    <cellStyle name="Normal GHG whole table 3 2 2 2 3" xfId="4460" xr:uid="{E80B39E4-8AD8-42AB-A477-E1AC25528E93}"/>
    <cellStyle name="Normal GHG whole table 3 2 2 2 4" xfId="9441" xr:uid="{55130BC3-F4B9-4EFB-9FDA-FBA5B3FDD49C}"/>
    <cellStyle name="Normal GHG whole table 3 2 2 2 5" xfId="12363" xr:uid="{8270FB18-D361-4039-A69D-B8DBBA1BE732}"/>
    <cellStyle name="Normal GHG whole table 3 2 2 3" xfId="1872" xr:uid="{694BA5F1-5F2D-45EC-B9F9-C2D51F0126D4}"/>
    <cellStyle name="Normal GHG whole table 3 2 2 3 2" xfId="3417" xr:uid="{8DFCBF08-ED0F-4025-BE48-7CCEC16D8549}"/>
    <cellStyle name="Normal GHG whole table 3 2 2 3 2 2" xfId="8111" xr:uid="{534924CA-123D-4437-A2FE-4548C008C9B3}"/>
    <cellStyle name="Normal GHG whole table 3 2 2 3 2 3" xfId="11167" xr:uid="{CD8988FC-079F-4FAE-969F-B38D34D49A21}"/>
    <cellStyle name="Normal GHG whole table 3 2 2 3 2 4" xfId="14049" xr:uid="{69CA0C57-4E6C-4479-864B-70951BB3B12B}"/>
    <cellStyle name="Normal GHG whole table 3 2 2 3 3" xfId="4241" xr:uid="{57FC803E-AA2B-40BB-BC60-30F4599DAB08}"/>
    <cellStyle name="Normal GHG whole table 3 2 2 3 4" xfId="9731" xr:uid="{C06787D8-C3CC-44E2-AC24-CB60A11A2105}"/>
    <cellStyle name="Normal GHG whole table 3 2 2 3 5" xfId="12653" xr:uid="{28430F9B-497B-44DA-8740-10C645A7493D}"/>
    <cellStyle name="Normal GHG whole table 3 2 2 4" xfId="2232" xr:uid="{1216C8B1-EFFF-4189-A46F-B163019A11A5}"/>
    <cellStyle name="Normal GHG whole table 3 2 2 4 2" xfId="6672" xr:uid="{B9858206-82CE-4FAE-9D32-2EA4BCC883C1}"/>
    <cellStyle name="Normal GHG whole table 3 2 2 4 3" xfId="10091" xr:uid="{A7DDB7AB-B5F1-49B2-A949-FC6846029954}"/>
    <cellStyle name="Normal GHG whole table 3 2 2 4 4" xfId="13013" xr:uid="{8DC5C844-CC67-488B-900D-59723C42E914}"/>
    <cellStyle name="Normal GHG whole table 3 2 2 5" xfId="6544" xr:uid="{DF194E79-D8F4-447E-A005-6D99C4E21BA3}"/>
    <cellStyle name="Normal GHG whole table 3 2 2 6" xfId="4232" xr:uid="{24F204F8-E737-4E78-9208-2474D3DC2407}"/>
    <cellStyle name="Normal GHG whole table 3 2 2 7" xfId="8531" xr:uid="{9BCF0C69-3A6F-46B7-939C-478D4F808BFA}"/>
    <cellStyle name="Normal GHG whole table 3 2 3" xfId="1374" xr:uid="{A4D00CF7-31F1-4083-B330-2A4B5548CEE3}"/>
    <cellStyle name="Normal GHG whole table 3 2 3 2" xfId="2939" xr:uid="{869A4864-8A0A-408A-90B7-C28E8AB2EBE9}"/>
    <cellStyle name="Normal GHG whole table 3 2 3 2 2" xfId="7633" xr:uid="{E4A45AA2-E77A-4C5F-822A-CAC8940070F1}"/>
    <cellStyle name="Normal GHG whole table 3 2 3 2 3" xfId="10689" xr:uid="{B7F481AB-D97F-40A7-B6C5-14FAF8421679}"/>
    <cellStyle name="Normal GHG whole table 3 2 3 2 4" xfId="13571" xr:uid="{07A0BDCA-48E6-4E2B-9BBF-CB99109CE66E}"/>
    <cellStyle name="Normal GHG whole table 3 2 3 3" xfId="4347" xr:uid="{D907E335-B944-4282-BE10-948A45D1614D}"/>
    <cellStyle name="Normal GHG whole table 3 2 3 4" xfId="9233" xr:uid="{EA689E71-85F1-4B56-969F-8AC6719E21C7}"/>
    <cellStyle name="Normal GHG whole table 3 2 3 5" xfId="12155" xr:uid="{19C08A14-3C1F-4741-984C-E4B6E0EFEA07}"/>
    <cellStyle name="Normal GHG whole table 3 2 4" xfId="974" xr:uid="{3EAD1C09-5235-4F8D-9C07-9A1763152F40}"/>
    <cellStyle name="Normal GHG whole table 3 2 4 2" xfId="2552" xr:uid="{73EB080C-2DD6-43AC-BCB8-4E92C9FF9902}"/>
    <cellStyle name="Normal GHG whole table 3 2 4 2 2" xfId="4604" xr:uid="{73F48511-EC0F-40AC-BB36-F713DD96F52B}"/>
    <cellStyle name="Normal GHG whole table 3 2 4 2 3" xfId="10302" xr:uid="{FC792B12-0BF5-4639-9326-A884DE5CE09C}"/>
    <cellStyle name="Normal GHG whole table 3 2 4 2 4" xfId="13184" xr:uid="{0310E7A4-95ED-4199-B944-31EFB05A788B}"/>
    <cellStyle name="Normal GHG whole table 3 2 4 3" xfId="3570" xr:uid="{D5D30522-9826-41D0-A320-BBA85260CB53}"/>
    <cellStyle name="Normal GHG whole table 3 2 4 4" xfId="8833" xr:uid="{8B3A3265-0F01-4713-B33E-B59781B44DBB}"/>
    <cellStyle name="Normal GHG whole table 3 2 4 5" xfId="11755" xr:uid="{E55F59CC-2945-43D8-A653-7FD94BDCFBC6}"/>
    <cellStyle name="Normal GHG whole table 3 2 5" xfId="2026" xr:uid="{76CF6346-0297-4FA2-A495-5F12D69183BD}"/>
    <cellStyle name="Normal GHG whole table 3 2 5 2" xfId="4973" xr:uid="{D1069CB0-DE7B-4A3E-9B32-33A32996F5F0}"/>
    <cellStyle name="Normal GHG whole table 3 2 5 3" xfId="9885" xr:uid="{5569C792-556E-4C52-A39D-E0D8DD0F9358}"/>
    <cellStyle name="Normal GHG whole table 3 2 5 4" xfId="12807" xr:uid="{2079FEB4-DD17-4F80-9FE4-DDE60969BFEC}"/>
    <cellStyle name="Normal GHG whole table 3 2 6" xfId="4612" xr:uid="{7D9C42A9-AD86-4898-894A-34F5918B1760}"/>
    <cellStyle name="Normal GHG whole table 3 2 7" xfId="6495" xr:uid="{01BC33B0-3667-4378-8890-3D790D4958D4}"/>
    <cellStyle name="Normal GHG whole table 3 2 8" xfId="8217" xr:uid="{2F406A16-CC5D-493E-BFA9-5F4B884188AA}"/>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2 2 2" xfId="7762" xr:uid="{92AB9417-8AE5-4963-A418-74DC1ADC0351}"/>
    <cellStyle name="Normal GHG whole table 3 3 2 2 2 3" xfId="10818" xr:uid="{621F913A-9682-410F-B5FD-6178FA048795}"/>
    <cellStyle name="Normal GHG whole table 3 3 2 2 2 4" xfId="13700" xr:uid="{D1A48ADE-D9E7-4C8B-8F1D-3BAC9B73F0A1}"/>
    <cellStyle name="Normal GHG whole table 3 3 2 2 3" xfId="6303" xr:uid="{09CA20B5-D252-438C-B3ED-4E18969FEFFC}"/>
    <cellStyle name="Normal GHG whole table 3 3 2 2 4" xfId="9362" xr:uid="{479D835F-FBB4-4726-A6E5-1F64A4ACCCD6}"/>
    <cellStyle name="Normal GHG whole table 3 3 2 2 5" xfId="12284" xr:uid="{40C12F91-1EC3-47CC-AEA9-8D23F7BCC2CF}"/>
    <cellStyle name="Normal GHG whole table 3 3 2 3" xfId="998" xr:uid="{486E1AAF-06A6-4465-A534-97EA0D361509}"/>
    <cellStyle name="Normal GHG whole table 3 3 2 3 2" xfId="2571" xr:uid="{44C9B22E-92FE-493C-B990-FC32E8747E52}"/>
    <cellStyle name="Normal GHG whole table 3 3 2 3 2 2" xfId="5067" xr:uid="{0BC23D54-4F45-4F3C-B5CC-38A705578DF3}"/>
    <cellStyle name="Normal GHG whole table 3 3 2 3 2 3" xfId="10321" xr:uid="{7809B021-924B-49C5-8E63-EE8FBBC892C8}"/>
    <cellStyle name="Normal GHG whole table 3 3 2 3 2 4" xfId="13203" xr:uid="{7E45C923-3659-4C7B-8613-143D095F4B38}"/>
    <cellStyle name="Normal GHG whole table 3 3 2 3 3" xfId="3485" xr:uid="{5A32A724-0B93-4A89-8D7D-455DAD856BEA}"/>
    <cellStyle name="Normal GHG whole table 3 3 2 3 4" xfId="8857" xr:uid="{AC9AE360-A43F-4A38-8F8D-17608A5C733B}"/>
    <cellStyle name="Normal GHG whole table 3 3 2 3 5" xfId="11779" xr:uid="{6AF0D46F-B170-4BBD-88C0-9D0394F25557}"/>
    <cellStyle name="Normal GHG whole table 3 3 2 4" xfId="2153" xr:uid="{D8EE379B-A63E-4506-8058-A29B42875751}"/>
    <cellStyle name="Normal GHG whole table 3 3 2 4 2" xfId="6722" xr:uid="{010F400C-75E8-46D5-BF6B-BAF7BA88E8CB}"/>
    <cellStyle name="Normal GHG whole table 3 3 2 4 3" xfId="10012" xr:uid="{8B3065E8-F415-44DD-B60C-78587DE365F4}"/>
    <cellStyle name="Normal GHG whole table 3 3 2 4 4" xfId="12934" xr:uid="{0F6EBAC4-3FF9-4CDE-B78E-CF058023FC18}"/>
    <cellStyle name="Normal GHG whole table 3 3 2 5" xfId="4464" xr:uid="{952ABEB7-F94E-4C95-B3EA-1388AB39AD59}"/>
    <cellStyle name="Normal GHG whole table 3 3 2 6" xfId="6359" xr:uid="{32858B88-36DE-475C-B6B8-705C6D8DC442}"/>
    <cellStyle name="Normal GHG whole table 3 3 2 7" xfId="8571" xr:uid="{B7ED2785-21DC-4DB1-B4A3-472150696EB7}"/>
    <cellStyle name="Normal GHG whole table 3 3 3" xfId="1295" xr:uid="{F4669DCD-3776-4DF7-8948-658A173328CA}"/>
    <cellStyle name="Normal GHG whole table 3 3 3 2" xfId="2860" xr:uid="{17AAA55E-03CD-488E-A2BC-83DE4BF63BD4}"/>
    <cellStyle name="Normal GHG whole table 3 3 3 2 2" xfId="7554" xr:uid="{1E46C0D3-A3F7-4BFC-92C1-6EE71C6DF3B9}"/>
    <cellStyle name="Normal GHG whole table 3 3 3 2 3" xfId="10610" xr:uid="{78638EB0-1CBE-4253-9768-E23A0CFB5356}"/>
    <cellStyle name="Normal GHG whole table 3 3 3 2 4" xfId="13492" xr:uid="{8033B701-56F3-436D-8EFD-8900D666466A}"/>
    <cellStyle name="Normal GHG whole table 3 3 3 3" xfId="4152" xr:uid="{E1F7D64B-8B2E-4195-9602-07D739FAD137}"/>
    <cellStyle name="Normal GHG whole table 3 3 3 4" xfId="9154" xr:uid="{C38883A6-5AF0-40F9-ADBC-6365E7841353}"/>
    <cellStyle name="Normal GHG whole table 3 3 3 5" xfId="12076" xr:uid="{B01BF43E-CFC1-407B-A45B-E20D1AA32CB8}"/>
    <cellStyle name="Normal GHG whole table 3 3 4" xfId="1184" xr:uid="{DA24849B-B34B-43F0-99DC-331B6845F490}"/>
    <cellStyle name="Normal GHG whole table 3 3 4 2" xfId="2753" xr:uid="{76A9F56B-4512-4DDC-BB26-450062667684}"/>
    <cellStyle name="Normal GHG whole table 3 3 4 2 2" xfId="5469" xr:uid="{2EE720C9-EE9B-4A26-8F67-196E671CCF27}"/>
    <cellStyle name="Normal GHG whole table 3 3 4 2 3" xfId="10503" xr:uid="{130A4B4F-36B9-4596-BD5B-176DDA80C1F4}"/>
    <cellStyle name="Normal GHG whole table 3 3 4 2 4" xfId="13385" xr:uid="{891655EB-4E6E-4AC6-9C16-4503589F72C2}"/>
    <cellStyle name="Normal GHG whole table 3 3 4 3" xfId="5141" xr:uid="{CD3FBA8E-6669-4162-90C6-002588914613}"/>
    <cellStyle name="Normal GHG whole table 3 3 4 4" xfId="9043" xr:uid="{828283F9-F2B4-4F95-9996-40B680E0E5AC}"/>
    <cellStyle name="Normal GHG whole table 3 3 4 5" xfId="11965" xr:uid="{A5C2A937-1B11-43C6-A1EE-8A4BB1742606}"/>
    <cellStyle name="Normal GHG whole table 3 3 5" xfId="1947" xr:uid="{967FC42D-3CC8-4604-A433-0C76F0CCF034}"/>
    <cellStyle name="Normal GHG whole table 3 3 5 2" xfId="6370" xr:uid="{A2CCF06D-1920-4310-B9B5-EC93428FF34D}"/>
    <cellStyle name="Normal GHG whole table 3 3 5 3" xfId="9806" xr:uid="{E345FEF6-0DC4-42A7-B8A3-5F122C5082AC}"/>
    <cellStyle name="Normal GHG whole table 3 3 5 4" xfId="12728" xr:uid="{165D6F4C-797D-4DCB-8EF6-2A65A05D417E}"/>
    <cellStyle name="Normal GHG whole table 3 3 6" xfId="5019" xr:uid="{BCEC8C2F-B481-49C3-8AEE-2BAE93D22CB7}"/>
    <cellStyle name="Normal GHG whole table 3 3 7" xfId="5531" xr:uid="{CE6ABC7B-E330-43D3-ADC8-41EB8FF8FB52}"/>
    <cellStyle name="Normal GHG whole table 3 3 8" xfId="10229" xr:uid="{6B1ADAE3-9E93-4D03-AD71-D414C3FA1210}"/>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2 2 2" xfId="7849" xr:uid="{D3BF23B7-6DFA-4B99-ADB0-D87CB11C024D}"/>
    <cellStyle name="Normal GHG whole table 3 4 2 2 2 3" xfId="10905" xr:uid="{0DA03B17-32BF-47CA-A396-F1255F60E358}"/>
    <cellStyle name="Normal GHG whole table 3 4 2 2 2 4" xfId="13787" xr:uid="{72F081B9-12D9-46F6-91CE-E29C12396803}"/>
    <cellStyle name="Normal GHG whole table 3 4 2 2 3" xfId="6313" xr:uid="{7115880C-CF82-4814-B395-877823E976A1}"/>
    <cellStyle name="Normal GHG whole table 3 4 2 2 4" xfId="9449" xr:uid="{FFE05257-6199-48B8-AA7D-747D3BADF59C}"/>
    <cellStyle name="Normal GHG whole table 3 4 2 2 5" xfId="12371" xr:uid="{42C56866-DD1D-4DB3-BA42-816736730C3F}"/>
    <cellStyle name="Normal GHG whole table 3 4 2 3" xfId="1821" xr:uid="{9F8A2DE9-230A-4A05-9F17-21ACDE452D89}"/>
    <cellStyle name="Normal GHG whole table 3 4 2 3 2" xfId="3371" xr:uid="{DD7FEAE8-E14B-46C8-B77A-97D9CB279598}"/>
    <cellStyle name="Normal GHG whole table 3 4 2 3 2 2" xfId="8065" xr:uid="{C1057944-6790-42B7-A2FD-05528F062AB2}"/>
    <cellStyle name="Normal GHG whole table 3 4 2 3 2 3" xfId="11121" xr:uid="{F0D67443-A073-4FB0-8ADE-65C00B58CD9B}"/>
    <cellStyle name="Normal GHG whole table 3 4 2 3 2 4" xfId="14003" xr:uid="{DB3BFAD4-6262-476F-A6EF-4465932E0BB8}"/>
    <cellStyle name="Normal GHG whole table 3 4 2 3 3" xfId="6095" xr:uid="{CC49D14B-AAD6-4BB6-B967-F64A46628805}"/>
    <cellStyle name="Normal GHG whole table 3 4 2 3 4" xfId="9680" xr:uid="{BF107281-FCD0-4A2A-888B-A3279B06FE20}"/>
    <cellStyle name="Normal GHG whole table 3 4 2 3 5" xfId="12602" xr:uid="{6D41E397-A2C2-4BE0-8BFE-F6E6D07E6679}"/>
    <cellStyle name="Normal GHG whole table 3 4 2 4" xfId="2240" xr:uid="{9B56F46F-C810-4A52-90C0-F857A0FCE10E}"/>
    <cellStyle name="Normal GHG whole table 3 4 2 4 2" xfId="4767" xr:uid="{46F2A8D3-9C8C-43BD-9D95-DD0B7587BE69}"/>
    <cellStyle name="Normal GHG whole table 3 4 2 4 3" xfId="10099" xr:uid="{EFB35890-E40F-4C7E-BCD4-6FA2A5CC0634}"/>
    <cellStyle name="Normal GHG whole table 3 4 2 4 4" xfId="13021" xr:uid="{BBBD6FF7-B25E-4DC7-8E2E-5CE6273B4189}"/>
    <cellStyle name="Normal GHG whole table 3 4 2 5" xfId="6435" xr:uid="{3E2326AB-F975-422C-8879-8718502208C6}"/>
    <cellStyle name="Normal GHG whole table 3 4 2 6" xfId="6691" xr:uid="{C64A5686-6FE9-46C5-BD30-C4CDF6A09BE0}"/>
    <cellStyle name="Normal GHG whole table 3 4 2 7" xfId="6073" xr:uid="{754D7C11-684E-4CAB-A25D-BE4EE236B5EC}"/>
    <cellStyle name="Normal GHG whole table 3 4 3" xfId="1382" xr:uid="{BCA86298-111E-44BF-BAD8-DFAC31CE4831}"/>
    <cellStyle name="Normal GHG whole table 3 4 3 2" xfId="2947" xr:uid="{F1C497DB-6786-4FA8-94AF-50EB798AFA1B}"/>
    <cellStyle name="Normal GHG whole table 3 4 3 2 2" xfId="7641" xr:uid="{A5356389-9F34-42FA-AFCD-20C8B6E49487}"/>
    <cellStyle name="Normal GHG whole table 3 4 3 2 3" xfId="10697" xr:uid="{226BBDD2-94B9-4E28-803A-BE59CEFE17B9}"/>
    <cellStyle name="Normal GHG whole table 3 4 3 2 4" xfId="13579" xr:uid="{1C838527-2D59-4646-A8F6-F0A012F258F8}"/>
    <cellStyle name="Normal GHG whole table 3 4 3 3" xfId="6049" xr:uid="{CBAFC2C1-956A-4DB1-8BD0-CE82FEE9EF6E}"/>
    <cellStyle name="Normal GHG whole table 3 4 3 4" xfId="9241" xr:uid="{208C58A7-C936-49D7-944A-7DA0C6BF8966}"/>
    <cellStyle name="Normal GHG whole table 3 4 3 5" xfId="12163" xr:uid="{CC4DAABE-C8D8-43FF-A5DB-7F33B83C8BA2}"/>
    <cellStyle name="Normal GHG whole table 3 4 4" xfId="1139" xr:uid="{4D36E32C-96BD-4501-9CF7-E7C177587220}"/>
    <cellStyle name="Normal GHG whole table 3 4 4 2" xfId="2708" xr:uid="{46B604DC-76BC-4779-930B-F3C79518A15B}"/>
    <cellStyle name="Normal GHG whole table 3 4 4 2 2" xfId="3605" xr:uid="{6F74A623-0EF2-44F1-9FBC-92832B6E8694}"/>
    <cellStyle name="Normal GHG whole table 3 4 4 2 3" xfId="10458" xr:uid="{7CE036AE-B814-4E4E-89E3-9FA415E57BE0}"/>
    <cellStyle name="Normal GHG whole table 3 4 4 2 4" xfId="13340" xr:uid="{5EE39FE8-DA21-477C-83E6-DE91C118A33A}"/>
    <cellStyle name="Normal GHG whole table 3 4 4 3" xfId="6205" xr:uid="{A700A803-CFF7-463E-91EF-09F3230BCD6C}"/>
    <cellStyle name="Normal GHG whole table 3 4 4 4" xfId="8998" xr:uid="{756BE1DF-33CD-4A4F-BD8C-F4FF86DFFA72}"/>
    <cellStyle name="Normal GHG whole table 3 4 4 5" xfId="11920" xr:uid="{3039A6F4-C8C4-424E-B465-F406609AAD78}"/>
    <cellStyle name="Normal GHG whole table 3 4 5" xfId="2034" xr:uid="{8557C4D4-3B38-4A10-AE2F-B303AFE0A4D8}"/>
    <cellStyle name="Normal GHG whole table 3 4 5 2" xfId="5583" xr:uid="{3FCBFCB4-7176-4685-B953-68D05397F994}"/>
    <cellStyle name="Normal GHG whole table 3 4 5 3" xfId="9893" xr:uid="{34C1C5F2-ABBD-455E-BEEF-7CFDA31DB2A5}"/>
    <cellStyle name="Normal GHG whole table 3 4 5 4" xfId="12815" xr:uid="{3BA1FB09-3815-41C1-AAEB-73574053DFDC}"/>
    <cellStyle name="Normal GHG whole table 3 4 6" xfId="3487" xr:uid="{C0FFE49C-E5B3-4C1B-9C24-4581FBF1A04C}"/>
    <cellStyle name="Normal GHG whole table 3 4 7" xfId="4079" xr:uid="{86906074-B8C2-472D-B23A-68C388E3D289}"/>
    <cellStyle name="Normal GHG whole table 3 4 8" xfId="5924" xr:uid="{9305809F-EECD-407A-BCFE-A9EFA25EE8AE}"/>
    <cellStyle name="Normal GHG whole table 3 5" xfId="1114" xr:uid="{3375449A-2DB3-47C4-AC25-1E5AC2CA5E8F}"/>
    <cellStyle name="Normal GHG whole table 3 5 2" xfId="2683" xr:uid="{B2582AEC-C74B-4279-BB78-F42F1D2821CD}"/>
    <cellStyle name="Normal GHG whole table 3 5 2 2" xfId="5963" xr:uid="{2EDB0D10-3E63-4E81-8F98-7654DB95CEF0}"/>
    <cellStyle name="Normal GHG whole table 3 5 2 3" xfId="10433" xr:uid="{774F10C3-C950-40A0-8BAA-E246A4BE67C4}"/>
    <cellStyle name="Normal GHG whole table 3 5 2 4" xfId="13315" xr:uid="{18348245-68BC-41F1-8775-48D6AC157431}"/>
    <cellStyle name="Normal GHG whole table 3 5 3" xfId="4644" xr:uid="{C02FA621-AAF7-421F-95E5-CF6010203E2E}"/>
    <cellStyle name="Normal GHG whole table 3 5 4" xfId="8973" xr:uid="{9E932DDA-9D87-438A-B32F-41ACE9407CA0}"/>
    <cellStyle name="Normal GHG whole table 3 5 5" xfId="11895" xr:uid="{0B12FC0D-BCFC-4D15-99D2-23C27798AF2B}"/>
    <cellStyle name="Normal GHG whole table 3 6" xfId="1186" xr:uid="{5A56F0A9-71AC-4B6B-845A-B3AA23924E9E}"/>
    <cellStyle name="Normal GHG whole table 3 6 2" xfId="2755" xr:uid="{6AE51E23-3347-4ACD-A966-A49EF127BE84}"/>
    <cellStyle name="Normal GHG whole table 3 6 2 2" xfId="4389" xr:uid="{D8D436CD-0912-45BE-8865-EFC15C1BED93}"/>
    <cellStyle name="Normal GHG whole table 3 6 2 3" xfId="10505" xr:uid="{45919A0B-C3F7-47D3-B28A-926E2CA92EB6}"/>
    <cellStyle name="Normal GHG whole table 3 6 2 4" xfId="13387" xr:uid="{6B36C0F1-064C-4A2E-A0C2-97A1319E454D}"/>
    <cellStyle name="Normal GHG whole table 3 6 3" xfId="5028" xr:uid="{D849545B-BB1E-4ACB-8AD6-6DB59E552D52}"/>
    <cellStyle name="Normal GHG whole table 3 6 4" xfId="9045" xr:uid="{E71D2F43-38EE-48D4-A382-2524C330DF4A}"/>
    <cellStyle name="Normal GHG whole table 3 6 5" xfId="11967" xr:uid="{0E959FD5-9F4C-499E-B9CE-5A4CD57B035E}"/>
    <cellStyle name="Normal GHG whole table 3 7" xfId="67" xr:uid="{6FDD76E4-04FD-4ABB-B398-A3A35FCBC6B9}"/>
    <cellStyle name="Normal GHG whole table 3 7 2" xfId="6762" xr:uid="{3F7A02C9-D62C-428D-823E-8A10D360DC72}"/>
    <cellStyle name="Normal GHG whole table 3 7 3" xfId="6377" xr:uid="{C4CF05A5-9CD2-48BD-8BE4-250895BAA312}"/>
    <cellStyle name="Normal GHG whole table 3 7 4" xfId="6006" xr:uid="{9D1B2A35-95B2-4D8C-83C5-5AD260E52434}"/>
    <cellStyle name="Normal GHG whole table 3 8" xfId="6416" xr:uid="{860795BC-B747-481C-984D-3EB34B00136B}"/>
    <cellStyle name="Normal GHG whole table 3 9" xfId="8229" xr:uid="{7FA97D54-45FC-4F2D-951C-F83CCCDBEC05}"/>
    <cellStyle name="Normal GHG whole table 4" xfId="104" xr:uid="{25324109-3CAD-40C1-AB9E-7B28BF9D8769}"/>
    <cellStyle name="Normal GHG whole table 4 2" xfId="2357" xr:uid="{CCB09402-43C5-4456-987F-9D12ABFC5CC2}"/>
    <cellStyle name="Normal GHG whole table 4 2 2" xfId="5305" xr:uid="{4A4EB9EE-57FB-47A9-9144-41DDA70AE2EF}"/>
    <cellStyle name="Normal GHG whole table 4 2 3" xfId="10215" xr:uid="{640EE3B0-CD66-475B-A83B-E5F08C0CA757}"/>
    <cellStyle name="Normal GHG whole table 4 2 4" xfId="13133" xr:uid="{B66688E0-94E6-4B30-8709-1035DD01503C}"/>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10" xfId="8576" xr:uid="{1A2BE4AF-002C-4D71-959F-469E8016C389}"/>
    <cellStyle name="Note 2 11" xfId="11512" xr:uid="{C11D925F-91D9-4E88-B887-BE1FC462B994}"/>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2 2 2" xfId="7784" xr:uid="{41B998B9-EFDD-48FE-9213-E6E70C8F87B1}"/>
    <cellStyle name="Note 2 2 2 2 2 3" xfId="10840" xr:uid="{2668B3E9-7A74-43DD-8129-3A089355CBDE}"/>
    <cellStyle name="Note 2 2 2 2 2 4" xfId="13722" xr:uid="{81E25BC1-F3C0-4860-96B3-134E1CBD6D00}"/>
    <cellStyle name="Note 2 2 2 2 3" xfId="6238" xr:uid="{52136E2B-59B5-4268-B1A4-E674117C6420}"/>
    <cellStyle name="Note 2 2 2 2 4" xfId="9384" xr:uid="{879EE35B-1618-4F68-A6B4-1624A08E96A0}"/>
    <cellStyle name="Note 2 2 2 2 5" xfId="12306" xr:uid="{CD13A7DF-6554-4343-B359-EC12885861FD}"/>
    <cellStyle name="Note 2 2 2 3" xfId="929" xr:uid="{018C14F1-7F5C-46BE-8625-29E36C71CB18}"/>
    <cellStyle name="Note 2 2 2 3 2" xfId="2510" xr:uid="{703587E4-1ECE-451F-8493-841CD18E9F96}"/>
    <cellStyle name="Note 2 2 2 3 2 2" xfId="4918" xr:uid="{BB865E65-BC87-4D05-9AFF-4CF0B28C047B}"/>
    <cellStyle name="Note 2 2 2 3 2 3" xfId="10260" xr:uid="{6E59C20B-CF32-4F9B-AD6B-FF72EB907192}"/>
    <cellStyle name="Note 2 2 2 3 2 4" xfId="13142" xr:uid="{31FB13B8-EAA8-4A48-A437-55E141C98272}"/>
    <cellStyle name="Note 2 2 2 3 3" xfId="5620" xr:uid="{5411348E-121F-4E32-B6B7-958031042951}"/>
    <cellStyle name="Note 2 2 2 3 4" xfId="8788" xr:uid="{E5C72859-BCBD-4AFF-9ED9-F800F6E32745}"/>
    <cellStyle name="Note 2 2 2 3 5" xfId="11710" xr:uid="{803C88D4-3693-474D-B9D9-F1310AF0668E}"/>
    <cellStyle name="Note 2 2 2 4" xfId="2175" xr:uid="{286A17BE-C39B-4BE1-8800-363CC5F7AB55}"/>
    <cellStyle name="Note 2 2 2 4 2" xfId="5694" xr:uid="{F2404663-9290-4BCE-9C79-623D4F925E77}"/>
    <cellStyle name="Note 2 2 2 4 3" xfId="10034" xr:uid="{B67D0933-2E20-45A6-910A-D4FA1204FD9F}"/>
    <cellStyle name="Note 2 2 2 4 4" xfId="12956" xr:uid="{3AB124AC-1327-455D-9AD1-5BC878B85413}"/>
    <cellStyle name="Note 2 2 2 5" xfId="3781" xr:uid="{AF75C330-5922-4AE1-8E49-64B0C46F269E}"/>
    <cellStyle name="Note 2 2 2 6" xfId="5482" xr:uid="{B6DD3D3A-8F3C-453E-AC37-8598367031EB}"/>
    <cellStyle name="Note 2 2 2 7" xfId="8584" xr:uid="{B3219012-1F96-45B9-81CF-92A13E7DCBBE}"/>
    <cellStyle name="Note 2 2 3" xfId="1317" xr:uid="{EE4136E6-7FD3-47F0-B65B-55760A219C30}"/>
    <cellStyle name="Note 2 2 3 2" xfId="2882" xr:uid="{FA1A82C1-926A-4F8A-9DF2-AF492570DBBE}"/>
    <cellStyle name="Note 2 2 3 2 2" xfId="7576" xr:uid="{7FCCF2D1-D40C-473F-A95F-0836838427CC}"/>
    <cellStyle name="Note 2 2 3 2 3" xfId="10632" xr:uid="{65C7A377-B21A-4D06-978B-34D9ECA778FB}"/>
    <cellStyle name="Note 2 2 3 2 4" xfId="13514" xr:uid="{2AB18BE9-18CE-4AA7-82FC-579BD367A6FA}"/>
    <cellStyle name="Note 2 2 3 3" xfId="4020" xr:uid="{E4E6B8A9-09BE-4E5F-8EF2-13E50E87F72C}"/>
    <cellStyle name="Note 2 2 3 4" xfId="9176" xr:uid="{D0FEB8D9-587D-4866-8C41-C753762EF5C6}"/>
    <cellStyle name="Note 2 2 3 5" xfId="12098" xr:uid="{1703E9D0-E1F0-4A40-B25C-3BDBC177D31E}"/>
    <cellStyle name="Note 2 2 4" xfId="1183" xr:uid="{45729245-8CFA-4B0A-A347-337705990318}"/>
    <cellStyle name="Note 2 2 4 2" xfId="2752" xr:uid="{945079ED-9999-4BBB-8FBF-7FE00F749D59}"/>
    <cellStyle name="Note 2 2 4 2 2" xfId="4036" xr:uid="{3D89CE6A-3604-42C8-9FD5-D264B721427E}"/>
    <cellStyle name="Note 2 2 4 2 3" xfId="10502" xr:uid="{BD80C2D9-04F6-4142-97C3-F08A4670C630}"/>
    <cellStyle name="Note 2 2 4 2 4" xfId="13384" xr:uid="{36247451-1042-4144-85F8-0CC6256DF281}"/>
    <cellStyle name="Note 2 2 4 3" xfId="6666" xr:uid="{EC2F0C5C-B499-4A45-8AA3-C9A00B1C41E3}"/>
    <cellStyle name="Note 2 2 4 4" xfId="9042" xr:uid="{ED221150-D302-4032-B5AE-3F3ECD021023}"/>
    <cellStyle name="Note 2 2 4 5" xfId="11964" xr:uid="{E42762C2-6EE7-44ED-A052-4FD413A57275}"/>
    <cellStyle name="Note 2 2 5" xfId="1969" xr:uid="{CCCC05BA-5604-4413-B03B-A1B4FA1878E2}"/>
    <cellStyle name="Note 2 2 5 2" xfId="4071" xr:uid="{282DF1AE-F659-4064-839D-FD36F3DD05E9}"/>
    <cellStyle name="Note 2 2 5 3" xfId="9828" xr:uid="{707D97CD-0D29-4BE6-9C63-43F10D06E98B}"/>
    <cellStyle name="Note 2 2 5 4" xfId="12750" xr:uid="{F87B6D41-31D8-441A-AB3F-48A92F935DEC}"/>
    <cellStyle name="Note 2 2 6" xfId="3935" xr:uid="{A060F1C5-4E67-4723-A53A-6304B5C14CDF}"/>
    <cellStyle name="Note 2 2 7" xfId="5423" xr:uid="{4EE6DE65-A1BD-4E1F-B00E-D97DFDF04D8E}"/>
    <cellStyle name="Note 2 2 8" xfId="8230" xr:uid="{98D89322-B6F4-4B3B-8974-31FE262FF667}"/>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2 2 2" xfId="7848" xr:uid="{D8106690-2E37-4AC5-8C8C-3B13F824117F}"/>
    <cellStyle name="Note 2 3 2 2 2 3" xfId="10904" xr:uid="{D3F840ED-6546-4352-8951-7D6D0351825B}"/>
    <cellStyle name="Note 2 3 2 2 2 4" xfId="13786" xr:uid="{318B100E-2647-453B-A9C0-EB6210C6950D}"/>
    <cellStyle name="Note 2 3 2 2 3" xfId="5187" xr:uid="{92D41ECA-6513-4DB1-9EA4-1DB5EA6D21E2}"/>
    <cellStyle name="Note 2 3 2 2 4" xfId="9448" xr:uid="{67F518EF-E810-4EF5-A713-F36A80ADF1B5}"/>
    <cellStyle name="Note 2 3 2 2 5" xfId="12370" xr:uid="{1C95F0B0-E98B-4D20-906E-7C5F1F5ED03B}"/>
    <cellStyle name="Note 2 3 2 3" xfId="1697" xr:uid="{63F6F43B-8B9C-4AE5-8E4C-254661967DFF}"/>
    <cellStyle name="Note 2 3 2 3 2" xfId="3258" xr:uid="{796B79FB-1F37-40C7-8588-F3D9CA54BF32}"/>
    <cellStyle name="Note 2 3 2 3 2 2" xfId="7952" xr:uid="{DB94E037-9109-4789-A769-C6897DFC9A72}"/>
    <cellStyle name="Note 2 3 2 3 2 3" xfId="11008" xr:uid="{1C5747BF-1FA1-41A2-92AB-18411079A236}"/>
    <cellStyle name="Note 2 3 2 3 2 4" xfId="13890" xr:uid="{0918E3C7-F704-409D-8432-1D113C63625A}"/>
    <cellStyle name="Note 2 3 2 3 3" xfId="5521" xr:uid="{50D166F9-29B3-417D-9191-15D053BCC5F2}"/>
    <cellStyle name="Note 2 3 2 3 4" xfId="9556" xr:uid="{81A0B4F3-03E4-4376-964B-B97DB2B5EDE6}"/>
    <cellStyle name="Note 2 3 2 3 5" xfId="12478" xr:uid="{E6B9641E-CE4F-42A7-A288-39217F1FFF45}"/>
    <cellStyle name="Note 2 3 2 4" xfId="2239" xr:uid="{B8671843-369A-443C-B4F6-519D565035F1}"/>
    <cellStyle name="Note 2 3 2 4 2" xfId="6294" xr:uid="{A9B26D44-523C-403D-90AF-AFDB890110B9}"/>
    <cellStyle name="Note 2 3 2 4 3" xfId="10098" xr:uid="{6FB0C2BA-9461-48EA-AC56-91F3AB877118}"/>
    <cellStyle name="Note 2 3 2 4 4" xfId="13020" xr:uid="{BFD1E8F5-20CB-427F-8887-A9F6AEF9DDF7}"/>
    <cellStyle name="Note 2 3 2 5" xfId="5312" xr:uid="{E61FD8AF-52FB-4F3F-A8FD-1E4E52E5D3EB}"/>
    <cellStyle name="Note 2 3 2 6" xfId="3684" xr:uid="{F0620D39-FD1B-4609-A20A-501892A55155}"/>
    <cellStyle name="Note 2 3 2 7" xfId="8239" xr:uid="{821250B1-2239-49A2-B590-E448DCB029C9}"/>
    <cellStyle name="Note 2 3 3" xfId="1381" xr:uid="{356C9460-ED05-425A-9C58-308466798931}"/>
    <cellStyle name="Note 2 3 3 2" xfId="2946" xr:uid="{C35CB092-947E-4814-8403-E29FA3289EE5}"/>
    <cellStyle name="Note 2 3 3 2 2" xfId="7640" xr:uid="{9E6B0B4F-2765-49A8-8C41-26CECFB0C13F}"/>
    <cellStyle name="Note 2 3 3 2 3" xfId="10696" xr:uid="{7768D2B0-29BC-4297-9AD8-B90023EEF15E}"/>
    <cellStyle name="Note 2 3 3 2 4" xfId="13578" xr:uid="{32AF47AC-5F68-4C0B-B51A-C29A081DBBAA}"/>
    <cellStyle name="Note 2 3 3 3" xfId="5642" xr:uid="{C0AB2C0A-5319-4496-9A6A-D36A118FCF45}"/>
    <cellStyle name="Note 2 3 3 4" xfId="9240" xr:uid="{20AB7BD3-0937-4C94-BF05-22A36BCB198B}"/>
    <cellStyle name="Note 2 3 3 5" xfId="12162" xr:uid="{B0585A88-FC7F-415F-811C-133ED3736248}"/>
    <cellStyle name="Note 2 3 4" xfId="1807" xr:uid="{F2599651-53FE-40E7-876C-334D843A2CF0}"/>
    <cellStyle name="Note 2 3 4 2" xfId="3359" xr:uid="{BE529035-3937-4F96-BC6A-E8A9D794B768}"/>
    <cellStyle name="Note 2 3 4 2 2" xfId="8053" xr:uid="{695CA69B-791E-4256-8849-964F0E044A79}"/>
    <cellStyle name="Note 2 3 4 2 3" xfId="11109" xr:uid="{19FDFC11-302D-4BF1-9927-E2078914E422}"/>
    <cellStyle name="Note 2 3 4 2 4" xfId="13991" xr:uid="{F9A3F374-F8C5-40EE-A359-3D46854307E4}"/>
    <cellStyle name="Note 2 3 4 3" xfId="4369" xr:uid="{7CD3C1FC-83F4-454A-B170-98555B0C1984}"/>
    <cellStyle name="Note 2 3 4 4" xfId="9666" xr:uid="{C2A33D12-8AA9-4EEE-B454-60117AB780A2}"/>
    <cellStyle name="Note 2 3 4 5" xfId="12588" xr:uid="{C2BFDC37-16B4-490C-A0B9-956231079BD5}"/>
    <cellStyle name="Note 2 3 5" xfId="2033" xr:uid="{6151CAAB-A72D-40A6-8A6F-15037E16D828}"/>
    <cellStyle name="Note 2 3 5 2" xfId="4752" xr:uid="{1D077CCB-C595-4F41-BB34-11E3F1A9D673}"/>
    <cellStyle name="Note 2 3 5 3" xfId="9892" xr:uid="{CA7D0097-A919-4961-A4A2-2A545765B877}"/>
    <cellStyle name="Note 2 3 5 4" xfId="12814" xr:uid="{BE6CF6EA-1134-415E-9D4B-7156BEC19196}"/>
    <cellStyle name="Note 2 3 6" xfId="3672" xr:uid="{1B50B041-76C3-4E38-8985-F4B7E992114E}"/>
    <cellStyle name="Note 2 3 7" xfId="6712" xr:uid="{77D8C279-EFD3-4DA5-B6ED-AFA6863E2EF7}"/>
    <cellStyle name="Note 2 3 8" xfId="8245" xr:uid="{9E0691AF-B6C5-41BB-B1C4-748852C8FD97}"/>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2 2 2" xfId="7743" xr:uid="{46919D2F-515E-4971-B051-B849218107F2}"/>
    <cellStyle name="Note 2 4 2 2 2 3" xfId="10799" xr:uid="{27C0CF37-BCDA-47AC-98F4-4C7AEE7916EC}"/>
    <cellStyle name="Note 2 4 2 2 2 4" xfId="13681" xr:uid="{65657529-EFC8-4228-B969-8192C6288F32}"/>
    <cellStyle name="Note 2 4 2 2 3" xfId="6033" xr:uid="{CA74A6E0-E111-4A30-9586-1D6F6BFB313A}"/>
    <cellStyle name="Note 2 4 2 2 4" xfId="9343" xr:uid="{CC3DAF0C-662C-4DB7-87DF-1CF718A9999B}"/>
    <cellStyle name="Note 2 4 2 2 5" xfId="12265" xr:uid="{F7648560-0F7F-4659-BB6B-4075CC126704}"/>
    <cellStyle name="Note 2 4 2 3" xfId="944" xr:uid="{425E1CEC-1CFD-4A54-BDAA-F497A43F9E7F}"/>
    <cellStyle name="Note 2 4 2 3 2" xfId="2523" xr:uid="{851DE76C-C0EF-42CB-A295-C52CD24578A6}"/>
    <cellStyle name="Note 2 4 2 3 2 2" xfId="4308" xr:uid="{76CB36EB-CA3E-43A5-9E24-1E4C38B90B54}"/>
    <cellStyle name="Note 2 4 2 3 2 3" xfId="10273" xr:uid="{B70492B5-8ECF-4F5A-AE93-714314C5C84A}"/>
    <cellStyle name="Note 2 4 2 3 2 4" xfId="13155" xr:uid="{3C77D905-93E3-47B5-A04F-354415B09A6E}"/>
    <cellStyle name="Note 2 4 2 3 3" xfId="6516" xr:uid="{1BFA1FE6-7D2A-4BEF-B641-34701111CA66}"/>
    <cellStyle name="Note 2 4 2 3 4" xfId="8803" xr:uid="{F114746C-1BF9-4447-9939-CE406BAC931F}"/>
    <cellStyle name="Note 2 4 2 3 5" xfId="11725" xr:uid="{9E9A1847-8143-4403-A665-00680BE56DAE}"/>
    <cellStyle name="Note 2 4 2 4" xfId="2134" xr:uid="{9EFE570D-AE4F-47E5-8C1F-A76C3CE4CD80}"/>
    <cellStyle name="Note 2 4 2 4 2" xfId="6191" xr:uid="{7FA554C2-862D-44BC-996F-2B200E79C6C1}"/>
    <cellStyle name="Note 2 4 2 4 3" xfId="9993" xr:uid="{4673A6F2-C504-49B0-8833-EDDB8605F585}"/>
    <cellStyle name="Note 2 4 2 4 4" xfId="12915" xr:uid="{3D79289C-59B7-40CF-B990-DEB83EAE853F}"/>
    <cellStyle name="Note 2 4 2 5" xfId="3513" xr:uid="{78717984-740F-4042-B60A-70FD3247E8F7}"/>
    <cellStyle name="Note 2 4 2 6" xfId="6692" xr:uid="{E863F051-807F-4152-B1DB-D40ED77EDE22}"/>
    <cellStyle name="Note 2 4 2 7" xfId="8266" xr:uid="{810DBA7A-3AD5-49DB-A697-87C50ACFCEF3}"/>
    <cellStyle name="Note 2 4 3" xfId="1276" xr:uid="{FD7D59F3-843B-43DE-9EDF-B304239EC77F}"/>
    <cellStyle name="Note 2 4 3 2" xfId="2841" xr:uid="{4DD97AE2-00F0-4611-AED8-5BB30DD5B9E2}"/>
    <cellStyle name="Note 2 4 3 2 2" xfId="7535" xr:uid="{4BDEC1D7-CD54-4148-8811-599709623344}"/>
    <cellStyle name="Note 2 4 3 2 3" xfId="10591" xr:uid="{B94F4DBC-028E-4C19-A9B9-624A65C988A8}"/>
    <cellStyle name="Note 2 4 3 2 4" xfId="13473" xr:uid="{DFAB949A-A6D7-41BF-9D32-780FF8E6C580}"/>
    <cellStyle name="Note 2 4 3 3" xfId="4840" xr:uid="{A461C803-E536-43DD-9899-F21F80B644C8}"/>
    <cellStyle name="Note 2 4 3 4" xfId="9135" xr:uid="{9AE7DE7B-2C81-46FE-A975-1039CB80FE6F}"/>
    <cellStyle name="Note 2 4 3 5" xfId="12057" xr:uid="{316D2252-02BD-4ED0-BCCC-52A8CC926BCD}"/>
    <cellStyle name="Note 2 4 4" xfId="1009" xr:uid="{C3B150E2-E2AA-47B6-977C-546B8E1B2EEB}"/>
    <cellStyle name="Note 2 4 4 2" xfId="2581" xr:uid="{5A1AC831-F0AD-4BFF-A67C-3DD88D4C245F}"/>
    <cellStyle name="Note 2 4 4 2 2" xfId="5150" xr:uid="{2A16EAB3-1D24-475D-A6D5-480538911610}"/>
    <cellStyle name="Note 2 4 4 2 3" xfId="10331" xr:uid="{D919DEC5-AA2C-49F7-9793-694DD55058C1}"/>
    <cellStyle name="Note 2 4 4 2 4" xfId="13213" xr:uid="{8C8F7ADD-A5E9-4421-8830-550E2EF4EDB5}"/>
    <cellStyle name="Note 2 4 4 3" xfId="3733" xr:uid="{6FFF739A-7E28-4E03-8E3C-C5C00E3EF930}"/>
    <cellStyle name="Note 2 4 4 4" xfId="8868" xr:uid="{DBC00055-52DA-4590-A342-F926310D93EB}"/>
    <cellStyle name="Note 2 4 4 5" xfId="11790" xr:uid="{61CB178B-45D9-4B56-97A4-DAE91A6EFF97}"/>
    <cellStyle name="Note 2 4 5" xfId="1928" xr:uid="{F2E2FC76-9867-48BB-B254-9917EC6DA7E3}"/>
    <cellStyle name="Note 2 4 5 2" xfId="6336" xr:uid="{C7E53C10-5891-4D09-AD63-4B788E3EF6A5}"/>
    <cellStyle name="Note 2 4 5 3" xfId="9787" xr:uid="{2AF1ADAB-324C-44E4-AC49-14DD82D05762}"/>
    <cellStyle name="Note 2 4 5 4" xfId="12709" xr:uid="{4E201F65-D814-4DBA-BFCA-6FE91BA7FC7F}"/>
    <cellStyle name="Note 2 4 6" xfId="4633" xr:uid="{3CAD766F-4196-4C72-9801-A79C97700C9F}"/>
    <cellStyle name="Note 2 4 7" xfId="4180" xr:uid="{333E800B-1C70-46A5-A292-7F1B14141E3D}"/>
    <cellStyle name="Note 2 4 8" xfId="5003" xr:uid="{6491AB1C-4584-4440-A2CF-5DA2D4F5F503}"/>
    <cellStyle name="Note 2 5" xfId="720" xr:uid="{FC2D1195-E0EE-457E-A953-8D296C0276B6}"/>
    <cellStyle name="Note 2 5 2" xfId="1440" xr:uid="{0197B550-0251-4AF7-99C8-E77DCCF2AFD4}"/>
    <cellStyle name="Note 2 5 2 2" xfId="3005" xr:uid="{5F6CAD50-12D4-47BE-A75B-EAD503971131}"/>
    <cellStyle name="Note 2 5 2 2 2" xfId="7699" xr:uid="{716DF419-4C67-4769-A225-18374E154F28}"/>
    <cellStyle name="Note 2 5 2 2 3" xfId="10755" xr:uid="{B04F8A00-E38A-4D20-AAB7-00B4DC92DE85}"/>
    <cellStyle name="Note 2 5 2 2 4" xfId="13637" xr:uid="{F9C5782A-48DD-40FD-BE35-0BD909FFE2AD}"/>
    <cellStyle name="Note 2 5 2 3" xfId="4704" xr:uid="{9063E483-C3C9-4EA0-8088-D51E30BB28C1}"/>
    <cellStyle name="Note 2 5 2 4" xfId="9299" xr:uid="{4CB213EB-05FD-44DE-A9EE-8091D04BE9B6}"/>
    <cellStyle name="Note 2 5 2 5" xfId="12221" xr:uid="{327902FB-FBA2-45C4-8441-D39CFB8D50F4}"/>
    <cellStyle name="Note 2 5 3" xfId="1180" xr:uid="{25869A0F-C421-4449-9E73-FE23E7929AEF}"/>
    <cellStyle name="Note 2 5 3 2" xfId="2749" xr:uid="{A00EA944-A040-4EAE-98E8-81EBC3E0D001}"/>
    <cellStyle name="Note 2 5 3 2 2" xfId="6462" xr:uid="{20738E13-498D-4609-953E-2388FC9C25B9}"/>
    <cellStyle name="Note 2 5 3 2 3" xfId="10499" xr:uid="{371502AA-498D-44EC-A26F-41713DE893B6}"/>
    <cellStyle name="Note 2 5 3 2 4" xfId="13381" xr:uid="{A8480C87-72B3-4846-81C0-59D687BBCA11}"/>
    <cellStyle name="Note 2 5 3 3" xfId="6356" xr:uid="{FB5C136B-62A0-4271-B266-849AB385CCA0}"/>
    <cellStyle name="Note 2 5 3 4" xfId="9039" xr:uid="{20F4165A-DF7A-4CB4-BE3B-7D306B07CCC4}"/>
    <cellStyle name="Note 2 5 3 5" xfId="11961" xr:uid="{D0EA2C77-4723-4929-A5C7-D09B7A1D13F2}"/>
    <cellStyle name="Note 2 5 4" xfId="2091" xr:uid="{B3BB326F-F291-47D5-AB3C-84CAA749EA0F}"/>
    <cellStyle name="Note 2 5 4 2" xfId="6216" xr:uid="{AE8D2F3C-C059-4714-A17B-053618919CC8}"/>
    <cellStyle name="Note 2 5 4 3" xfId="9950" xr:uid="{C57E69AA-D4A0-42AC-B8C0-847D8905CA15}"/>
    <cellStyle name="Note 2 5 4 4" xfId="12872" xr:uid="{822334B1-2FB1-4342-887C-1833E5CF50A3}"/>
    <cellStyle name="Note 2 5 5" xfId="4520" xr:uid="{0A2C9608-9D6E-44FF-9F98-3CF836DC378C}"/>
    <cellStyle name="Note 2 5 6" xfId="4930" xr:uid="{83E59087-3DCA-4645-A6F2-160DD780139D}"/>
    <cellStyle name="Note 2 5 7" xfId="10165" xr:uid="{13818CC0-738B-4CC3-878A-6A3CE8B1301F}"/>
    <cellStyle name="Note 2 6" xfId="1035" xr:uid="{B6EA0749-7474-45EE-BB82-6E5F83913D25}"/>
    <cellStyle name="Note 2 6 2" xfId="2607" xr:uid="{CD25923C-F37B-4665-984A-E424C7CB0206}"/>
    <cellStyle name="Note 2 6 2 2" xfId="3521" xr:uid="{7B061661-73F3-4DFB-945D-2D5C8CCAAEA3}"/>
    <cellStyle name="Note 2 6 2 3" xfId="10357" xr:uid="{3D1CF9C0-2EFC-4342-A4F1-63D928A6BA3A}"/>
    <cellStyle name="Note 2 6 2 4" xfId="13239" xr:uid="{B0EFEDEB-046D-4CC4-BFFF-A64BD408A880}"/>
    <cellStyle name="Note 2 6 3" xfId="5033" xr:uid="{C04C518E-0DD0-439A-9B61-7CC2F171708C}"/>
    <cellStyle name="Note 2 6 4" xfId="8894" xr:uid="{BBFBF310-5B39-4AB3-83DA-F59DCAA1AD7F}"/>
    <cellStyle name="Note 2 6 5" xfId="11816" xr:uid="{AD527778-F9AF-4B40-94CA-4756CC03908A}"/>
    <cellStyle name="Note 2 7" xfId="1151" xr:uid="{E4CB69E4-0EBC-4455-8FD3-06355BED2691}"/>
    <cellStyle name="Note 2 7 2" xfId="2720" xr:uid="{AC71AC93-21B9-4FD6-BD25-5DCE0243433F}"/>
    <cellStyle name="Note 2 7 2 2" xfId="3711" xr:uid="{31B597DC-9499-4619-A1F8-D9FBAEFFD60D}"/>
    <cellStyle name="Note 2 7 2 3" xfId="10470" xr:uid="{15EBD0D5-61A2-46B4-9E2F-2A4619C2B052}"/>
    <cellStyle name="Note 2 7 2 4" xfId="13352" xr:uid="{B8A03033-A0F0-4EB2-B0EF-0A334E8F9A21}"/>
    <cellStyle name="Note 2 7 3" xfId="6017" xr:uid="{85120C11-CE42-41E6-85DA-A7E144D3D138}"/>
    <cellStyle name="Note 2 7 4" xfId="9010" xr:uid="{25E0156C-28EC-4FEC-BADE-3968EF0DFB0E}"/>
    <cellStyle name="Note 2 7 5" xfId="11932" xr:uid="{28A93990-5498-4A2C-AE8F-1EDF1D06A1D7}"/>
    <cellStyle name="Note 2 8" xfId="989" xr:uid="{ADFEEF7F-8F37-4B2E-A2B2-48FA2D88260A}"/>
    <cellStyle name="Note 2 8 2" xfId="5590" xr:uid="{E88B4E28-B05A-4399-86C9-E769EADF1DED}"/>
    <cellStyle name="Note 2 8 3" xfId="8848" xr:uid="{AA72E394-F122-4B9F-BF7B-5450A539E087}"/>
    <cellStyle name="Note 2 8 4" xfId="11770" xr:uid="{87601E1F-3310-4606-B819-72F5EF2C72B0}"/>
    <cellStyle name="Note 2 9" xfId="5049" xr:uid="{1BFEE2C2-79AC-4F4C-A93D-DDFEED58B274}"/>
    <cellStyle name="Note 3" xfId="272" xr:uid="{724F3BDF-F1B0-4C1A-801B-A0EB8845AE2F}"/>
    <cellStyle name="Note 3 10" xfId="8281" xr:uid="{97578D86-EC86-49E9-91D9-C295966E5B68}"/>
    <cellStyle name="Note 3 11" xfId="11287" xr:uid="{D776909A-6D20-4EAF-931C-507915F93BD4}"/>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2 2 2" xfId="7812" xr:uid="{22E89063-7109-4B7E-8CDD-82F86A881397}"/>
    <cellStyle name="Note 3 2 2 2 2 3" xfId="10868" xr:uid="{9F3C83AD-3D81-41EE-B56E-944F8F2B8FAA}"/>
    <cellStyle name="Note 3 2 2 2 2 4" xfId="13750" xr:uid="{418F094E-08C2-4585-8E14-3BACC81FA030}"/>
    <cellStyle name="Note 3 2 2 2 3" xfId="6806" xr:uid="{EDB72644-BD54-4802-9B3A-CE63AC702D22}"/>
    <cellStyle name="Note 3 2 2 2 4" xfId="9412" xr:uid="{15116FF1-417C-4CFF-9AD6-A964EAEDB8A8}"/>
    <cellStyle name="Note 3 2 2 2 5" xfId="12334" xr:uid="{A3B8ABA1-20FF-482F-B5DB-9FF7419B549A}"/>
    <cellStyle name="Note 3 2 2 3" xfId="1661" xr:uid="{50427A16-ABFD-4CC8-A9A0-9F8E173733D9}"/>
    <cellStyle name="Note 3 2 2 3 2" xfId="3226" xr:uid="{D0303F78-194D-4EA7-9EE9-2616E2841BB6}"/>
    <cellStyle name="Note 3 2 2 3 2 2" xfId="7920" xr:uid="{92238FA1-92FD-47B2-A407-BF34F4C91FE6}"/>
    <cellStyle name="Note 3 2 2 3 2 3" xfId="10976" xr:uid="{1BE8E58A-3DD5-4C17-821D-8AAABBF6F090}"/>
    <cellStyle name="Note 3 2 2 3 2 4" xfId="13858" xr:uid="{1AFA7F36-D16D-4CD9-B5F0-3D70DC307088}"/>
    <cellStyle name="Note 3 2 2 3 3" xfId="5700" xr:uid="{01FCC62B-15A9-460E-884C-495B8E5C780A}"/>
    <cellStyle name="Note 3 2 2 3 4" xfId="9520" xr:uid="{EAC070FC-465F-4ECA-B263-4040CD3F4EE7}"/>
    <cellStyle name="Note 3 2 2 3 5" xfId="12442" xr:uid="{210CFFF0-4BD9-48E5-97FE-E2D89F0208DD}"/>
    <cellStyle name="Note 3 2 2 4" xfId="2203" xr:uid="{63D2D370-3310-4FB4-9BC1-1442DC2AD061}"/>
    <cellStyle name="Note 3 2 2 4 2" xfId="5007" xr:uid="{69F5FEE1-0E48-48BA-BD4B-3E4D180B3D3D}"/>
    <cellStyle name="Note 3 2 2 4 3" xfId="10062" xr:uid="{EA285E7A-4881-400E-9688-7D8A39A1B55B}"/>
    <cellStyle name="Note 3 2 2 4 4" xfId="12984" xr:uid="{1996E889-ED12-4CDF-8F71-AA3650B2BC28}"/>
    <cellStyle name="Note 3 2 2 5" xfId="6382" xr:uid="{21070097-DF0A-4EB2-BB7F-2A3287DA7050}"/>
    <cellStyle name="Note 3 2 2 6" xfId="3587" xr:uid="{20747E23-FDA1-443B-898F-2675010F4C08}"/>
    <cellStyle name="Note 3 2 2 7" xfId="5518" xr:uid="{902CF412-0EF6-4336-82F9-0912E5CB2EDF}"/>
    <cellStyle name="Note 3 2 3" xfId="1345" xr:uid="{23345041-74D7-45EA-B9A8-29F97D6BFA65}"/>
    <cellStyle name="Note 3 2 3 2" xfId="2910" xr:uid="{2DD9C524-D0CB-4098-806E-1C815722CC8E}"/>
    <cellStyle name="Note 3 2 3 2 2" xfId="7604" xr:uid="{F34FB114-C241-4AC3-8222-FF8A19E7130F}"/>
    <cellStyle name="Note 3 2 3 2 3" xfId="10660" xr:uid="{E3277574-925F-4029-AB29-191379255A4F}"/>
    <cellStyle name="Note 3 2 3 2 4" xfId="13542" xr:uid="{05D1C567-F9F6-4934-B75A-CB8A1199DD8B}"/>
    <cellStyle name="Note 3 2 3 3" xfId="3581" xr:uid="{42E0177A-D1BE-40A9-B9C2-F2624567D933}"/>
    <cellStyle name="Note 3 2 3 4" xfId="9204" xr:uid="{60B6FD1E-7578-4B2A-8152-3DDD3FB853F0}"/>
    <cellStyle name="Note 3 2 3 5" xfId="12126" xr:uid="{B30406D2-2731-46D2-8AC4-D697092BCAAD}"/>
    <cellStyle name="Note 3 2 4" xfId="1088" xr:uid="{7DD68193-434C-4C0A-9633-27C2183B3475}"/>
    <cellStyle name="Note 3 2 4 2" xfId="2657" xr:uid="{3B2DD07B-A8E4-4DD7-AA27-A8C0569B70C9}"/>
    <cellStyle name="Note 3 2 4 2 2" xfId="3760" xr:uid="{800A817E-7F1A-4A33-AAC0-2D9A43F21194}"/>
    <cellStyle name="Note 3 2 4 2 3" xfId="10407" xr:uid="{E46C5190-1D71-4424-AB94-386ED9627B36}"/>
    <cellStyle name="Note 3 2 4 2 4" xfId="13289" xr:uid="{9E4ABFE0-5442-464E-9162-4FB348871426}"/>
    <cellStyle name="Note 3 2 4 3" xfId="6265" xr:uid="{98CBF326-0434-4707-9F2B-AA764AEE4E7D}"/>
    <cellStyle name="Note 3 2 4 4" xfId="8947" xr:uid="{272BCCB2-4AE4-415C-8C9B-A8D4EE6F2B84}"/>
    <cellStyle name="Note 3 2 4 5" xfId="11869" xr:uid="{F1A1AA18-C482-4135-B4D3-8B684CE5B0D7}"/>
    <cellStyle name="Note 3 2 5" xfId="1997" xr:uid="{2CC40A6D-95B7-4E48-A20F-1E6AF0256973}"/>
    <cellStyle name="Note 3 2 5 2" xfId="3508" xr:uid="{E404F724-3D58-44A6-9EC3-763E90A9EC7D}"/>
    <cellStyle name="Note 3 2 5 3" xfId="9856" xr:uid="{23A76B25-AA57-4099-8DA9-B4576ADF2B0F}"/>
    <cellStyle name="Note 3 2 5 4" xfId="12778" xr:uid="{F891AD74-A6E2-4C55-86D1-B0D09C449B8E}"/>
    <cellStyle name="Note 3 2 6" xfId="4985" xr:uid="{1DDF64FC-C10E-4A0F-B119-DA4ECA74A163}"/>
    <cellStyle name="Note 3 2 7" xfId="3863" xr:uid="{67142AFD-E227-4BAD-A34B-FDF6FA41D116}"/>
    <cellStyle name="Note 3 2 8" xfId="5230" xr:uid="{1B8B2926-F6E5-4145-8B57-39432E2FA3FF}"/>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2 2 2" xfId="7778" xr:uid="{7B949FC2-FDD0-4AA7-B045-D6BDADA9A5C7}"/>
    <cellStyle name="Note 3 3 2 2 2 3" xfId="10834" xr:uid="{CACD6B43-7F35-459B-B223-CE444020E0A2}"/>
    <cellStyle name="Note 3 3 2 2 2 4" xfId="13716" xr:uid="{C91070C8-5471-4B41-A3D2-1EF3CE52B93F}"/>
    <cellStyle name="Note 3 3 2 2 3" xfId="5321" xr:uid="{7CE213ED-040E-42BB-B993-DC21C5B28835}"/>
    <cellStyle name="Note 3 3 2 2 4" xfId="9378" xr:uid="{1C132C18-0F25-42D8-BFE4-2340A361C3D1}"/>
    <cellStyle name="Note 3 3 2 2 5" xfId="12300" xr:uid="{E23D01A3-8BF2-4BD7-9B0D-AC1FE488D9C7}"/>
    <cellStyle name="Note 3 3 2 3" xfId="75" xr:uid="{EEF0695A-4A3D-4726-9939-B2AEEE09BA3B}"/>
    <cellStyle name="Note 3 3 2 3 2" xfId="2329" xr:uid="{1C0C2D2F-BB2C-451F-82C2-A9FF29AA4852}"/>
    <cellStyle name="Note 3 3 2 3 2 2" xfId="6531" xr:uid="{AF6B8271-23A7-409E-9905-07C1CA75C83B}"/>
    <cellStyle name="Note 3 3 2 3 2 3" xfId="10187" xr:uid="{C66E7FF5-44E2-4756-9A1D-51CD223EDD11}"/>
    <cellStyle name="Note 3 3 2 3 2 4" xfId="13105" xr:uid="{22343FB5-C1B4-4666-B636-AD0522EAC2E3}"/>
    <cellStyle name="Note 3 3 2 3 3" xfId="4883" xr:uid="{CB9D9642-B021-402C-9835-615DC8C5FE20}"/>
    <cellStyle name="Note 3 3 2 3 4" xfId="3692" xr:uid="{159D88D6-4C84-44B5-A3EB-E1DBB0990032}"/>
    <cellStyle name="Note 3 3 2 3 5" xfId="5545" xr:uid="{D0F021CE-ACCD-4413-9F7E-7D25F34FEDD0}"/>
    <cellStyle name="Note 3 3 2 4" xfId="2169" xr:uid="{FD55CDDD-56C6-4FE3-936C-C934D99A9A49}"/>
    <cellStyle name="Note 3 3 2 4 2" xfId="4551" xr:uid="{2CF6248F-8781-4BD2-9FAF-C1F66D512FDA}"/>
    <cellStyle name="Note 3 3 2 4 3" xfId="10028" xr:uid="{4D542A09-E233-47C3-9C80-D487140A5A00}"/>
    <cellStyle name="Note 3 3 2 4 4" xfId="12950" xr:uid="{11A87B6B-CFB3-453A-B161-7A1F54B76457}"/>
    <cellStyle name="Note 3 3 2 5" xfId="6804" xr:uid="{397D6D54-868F-4A65-9503-788E582A97E2}"/>
    <cellStyle name="Note 3 3 2 6" xfId="6376" xr:uid="{5FAA22EA-ACA1-49DD-A957-88084FFDBD2F}"/>
    <cellStyle name="Note 3 3 2 7" xfId="4272" xr:uid="{0828FE47-8EED-40B2-B520-ABE2BAA32CE9}"/>
    <cellStyle name="Note 3 3 3" xfId="1311" xr:uid="{537F797B-C231-45F4-831C-B688B0089B5A}"/>
    <cellStyle name="Note 3 3 3 2" xfId="2876" xr:uid="{E21F08DA-3652-4A8D-BD32-493755C8E22E}"/>
    <cellStyle name="Note 3 3 3 2 2" xfId="7570" xr:uid="{44A728BE-89C3-4ABC-91C8-D604CF814B93}"/>
    <cellStyle name="Note 3 3 3 2 3" xfId="10626" xr:uid="{9233C85A-6C00-4986-A0EC-F88B7712E99C}"/>
    <cellStyle name="Note 3 3 3 2 4" xfId="13508" xr:uid="{35E3C904-22DD-49C1-9641-F85EB9C8BE7C}"/>
    <cellStyle name="Note 3 3 3 3" xfId="5552" xr:uid="{4EB1ECBF-3C30-4760-96A5-886E142FE8D2}"/>
    <cellStyle name="Note 3 3 3 4" xfId="9170" xr:uid="{ED1BFFD9-6832-43A0-BDF6-4A50B58899AD}"/>
    <cellStyle name="Note 3 3 3 5" xfId="12092" xr:uid="{DD280EFD-90BD-4F23-AAF8-3FAFC28751B0}"/>
    <cellStyle name="Note 3 3 4" xfId="1800" xr:uid="{51B5A37D-8BC1-4D40-8E26-E147702EB557}"/>
    <cellStyle name="Note 3 3 4 2" xfId="3353" xr:uid="{E9588FDA-F7EE-465A-A728-8B7B65AFCF20}"/>
    <cellStyle name="Note 3 3 4 2 2" xfId="8047" xr:uid="{5AD2892E-C35A-4EF0-8F7F-635D4EA5344A}"/>
    <cellStyle name="Note 3 3 4 2 3" xfId="11103" xr:uid="{8F3F5B07-892A-4184-AFAD-940975DA6BB4}"/>
    <cellStyle name="Note 3 3 4 2 4" xfId="13985" xr:uid="{BE9994DE-209B-48FC-9F32-3DFD5E714FE0}"/>
    <cellStyle name="Note 3 3 4 3" xfId="6388" xr:uid="{3B3957CF-CF13-4451-A438-694FF4813818}"/>
    <cellStyle name="Note 3 3 4 4" xfId="9659" xr:uid="{CFC774AB-92B8-4D1C-B827-44D5B69E0831}"/>
    <cellStyle name="Note 3 3 4 5" xfId="12581" xr:uid="{B5410955-CEEB-46F1-8C2E-9C81BCE246D9}"/>
    <cellStyle name="Note 3 3 5" xfId="1963" xr:uid="{D5395B63-8184-40F4-AF0F-036DFE2523C9}"/>
    <cellStyle name="Note 3 3 5 2" xfId="5601" xr:uid="{77337C21-65F4-43E1-BB8B-A4D0EA283C2A}"/>
    <cellStyle name="Note 3 3 5 3" xfId="9822" xr:uid="{F4C3F79A-730E-45A4-B6A9-C88A03AA694B}"/>
    <cellStyle name="Note 3 3 5 4" xfId="12744" xr:uid="{5231BB96-9D08-4B60-91ED-68473D410658}"/>
    <cellStyle name="Note 3 3 6" xfId="6754" xr:uid="{37C241F1-FC3B-4CFE-B6BC-40FDC009F47E}"/>
    <cellStyle name="Note 3 3 7" xfId="8255" xr:uid="{0C860631-C2CA-4AE8-9CA1-083C3C0E41B9}"/>
    <cellStyle name="Note 3 3 8" xfId="11277" xr:uid="{DCB57487-8D4A-4ACB-8B6C-F3C9391BDDF4}"/>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2 2 2" xfId="7796" xr:uid="{84893297-1812-4731-9319-B22BAEFA119E}"/>
    <cellStyle name="Note 3 4 2 2 2 3" xfId="10852" xr:uid="{FECB79DD-8607-4D6F-8F4B-14A76ABA6FDF}"/>
    <cellStyle name="Note 3 4 2 2 2 4" xfId="13734" xr:uid="{2589DDC7-7DDB-457F-8742-5876238E4D2B}"/>
    <cellStyle name="Note 3 4 2 2 3" xfId="3941" xr:uid="{202C3103-8799-4B55-A17F-4A398E937429}"/>
    <cellStyle name="Note 3 4 2 2 4" xfId="9396" xr:uid="{53B90A6C-7992-4C00-90AC-C0A562D8046A}"/>
    <cellStyle name="Note 3 4 2 2 5" xfId="12318" xr:uid="{FC0CF524-8924-4A82-9935-7FD33D2C186B}"/>
    <cellStyle name="Note 3 4 2 3" xfId="1126" xr:uid="{716E289F-E4D4-4CF7-BE9A-A536040BC434}"/>
    <cellStyle name="Note 3 4 2 3 2" xfId="2695" xr:uid="{67A7F535-02B9-4802-B3E1-6A85ADE7F7E4}"/>
    <cellStyle name="Note 3 4 2 3 2 2" xfId="5972" xr:uid="{0A4C6FEE-772C-49AD-B9AE-1C378FD0D715}"/>
    <cellStyle name="Note 3 4 2 3 2 3" xfId="10445" xr:uid="{CAC6B3CF-EFA1-49AB-8BFB-F97D86DCDC70}"/>
    <cellStyle name="Note 3 4 2 3 2 4" xfId="13327" xr:uid="{74187581-579F-4EE7-8999-009F02155C32}"/>
    <cellStyle name="Note 3 4 2 3 3" xfId="5605" xr:uid="{B9373707-FD9E-49B7-BB34-5C5E2DD38E1A}"/>
    <cellStyle name="Note 3 4 2 3 4" xfId="8985" xr:uid="{450CC2D9-1540-405E-AB6C-F066552A6B29}"/>
    <cellStyle name="Note 3 4 2 3 5" xfId="11907" xr:uid="{DFBAF157-4A11-417C-82BC-569D47B2B430}"/>
    <cellStyle name="Note 3 4 2 4" xfId="2187" xr:uid="{F29A71F3-32A3-46E5-B4D8-D480B70C76C0}"/>
    <cellStyle name="Note 3 4 2 4 2" xfId="5680" xr:uid="{03743DA5-D8CF-40FD-A97D-30CB24B4B0F4}"/>
    <cellStyle name="Note 3 4 2 4 3" xfId="10046" xr:uid="{1BA3862C-9F41-4936-BEB5-F9AD0AF8227D}"/>
    <cellStyle name="Note 3 4 2 4 4" xfId="12968" xr:uid="{9380549B-D413-423B-94F7-7BA799F11BFB}"/>
    <cellStyle name="Note 3 4 2 5" xfId="5558" xr:uid="{296BBAA2-10AC-4063-B311-F6AC4AF4CC0F}"/>
    <cellStyle name="Note 3 4 2 6" xfId="4065" xr:uid="{36F3C0C5-4E97-4869-BE16-D21B752E0B6C}"/>
    <cellStyle name="Note 3 4 2 7" xfId="8555" xr:uid="{EB69F1E2-E5F4-4A20-BD89-FED1AFBE98BB}"/>
    <cellStyle name="Note 3 4 3" xfId="1329" xr:uid="{9E795E9B-A2CF-4D4D-872B-2A6F844B2B3B}"/>
    <cellStyle name="Note 3 4 3 2" xfId="2894" xr:uid="{8B04AA8F-B28B-46FE-8106-3A0ED54B06E3}"/>
    <cellStyle name="Note 3 4 3 2 2" xfId="7588" xr:uid="{766B92A6-F274-413D-A67C-8D4D99B0E651}"/>
    <cellStyle name="Note 3 4 3 2 3" xfId="10644" xr:uid="{184DB3EB-0A51-4ABB-9C78-7FDD804DC4AB}"/>
    <cellStyle name="Note 3 4 3 2 4" xfId="13526" xr:uid="{787A3077-A819-47CF-A85A-3851C064EF13}"/>
    <cellStyle name="Note 3 4 3 3" xfId="4087" xr:uid="{93AF602A-3740-4FB9-9F59-96E7D84981F1}"/>
    <cellStyle name="Note 3 4 3 4" xfId="9188" xr:uid="{AA17465E-A19C-4A15-8F5C-942CDF369791}"/>
    <cellStyle name="Note 3 4 3 5" xfId="12110" xr:uid="{50E8C2EC-1ABD-4F24-9135-DA9074C7B086}"/>
    <cellStyle name="Note 3 4 4" xfId="1739" xr:uid="{29960EC1-6AD2-4B83-9A27-77B8A9833973}"/>
    <cellStyle name="Note 3 4 4 2" xfId="3298" xr:uid="{6A418B82-D5F5-4879-A40C-329059E00AF8}"/>
    <cellStyle name="Note 3 4 4 2 2" xfId="7992" xr:uid="{E47A9B87-EE75-4E9F-A3A8-E753F8342F51}"/>
    <cellStyle name="Note 3 4 4 2 3" xfId="11048" xr:uid="{53DC7753-4766-45E2-82EA-836CD229512C}"/>
    <cellStyle name="Note 3 4 4 2 4" xfId="13930" xr:uid="{CAF94D3A-7EE1-4939-9619-6192F87F0757}"/>
    <cellStyle name="Note 3 4 4 3" xfId="3775" xr:uid="{655BFA4D-B0A4-4531-B392-5ADEF7C36B80}"/>
    <cellStyle name="Note 3 4 4 4" xfId="9598" xr:uid="{3B20F21B-491C-4A44-AB5F-49E6DF5F3B7E}"/>
    <cellStyle name="Note 3 4 4 5" xfId="12520" xr:uid="{3D681FBD-047B-4008-B765-F9B5584D9495}"/>
    <cellStyle name="Note 3 4 5" xfId="1981" xr:uid="{26D77096-C9A1-4A21-AD7E-303048600420}"/>
    <cellStyle name="Note 3 4 5 2" xfId="4089" xr:uid="{278AC1C1-5889-46B3-9D11-587829E66317}"/>
    <cellStyle name="Note 3 4 5 3" xfId="9840" xr:uid="{CAE34DFC-5B1D-4D00-A60E-8BA256541414}"/>
    <cellStyle name="Note 3 4 5 4" xfId="12762" xr:uid="{CC5599C7-F4F1-48E9-8329-631E77C44EC0}"/>
    <cellStyle name="Note 3 4 6" xfId="5591" xr:uid="{5086DC45-97AA-4161-B228-5056D38D256B}"/>
    <cellStyle name="Note 3 4 7" xfId="4994" xr:uid="{6F67BAC6-CEFD-423C-A657-490A71CFDD88}"/>
    <cellStyle name="Note 3 4 8" xfId="6010" xr:uid="{DC0DEA73-6298-4E46-A83F-B33B93440F15}"/>
    <cellStyle name="Note 3 5" xfId="726" xr:uid="{B5C397D0-7EBF-4AE2-88B0-ABD24A1EDB52}"/>
    <cellStyle name="Note 3 5 2" xfId="1446" xr:uid="{7BCE63A6-F1E6-4249-BFA2-49C3FCC3BCD4}"/>
    <cellStyle name="Note 3 5 2 2" xfId="3011" xr:uid="{1952BFFD-750F-421C-8252-D3B40F2D69A9}"/>
    <cellStyle name="Note 3 5 2 2 2" xfId="7705" xr:uid="{ADB793C5-B218-40B0-AD78-BF23629B8AF2}"/>
    <cellStyle name="Note 3 5 2 2 3" xfId="10761" xr:uid="{6D9632C8-EE46-4047-855B-6FD49869C71C}"/>
    <cellStyle name="Note 3 5 2 2 4" xfId="13643" xr:uid="{B2E59505-4B15-41B1-937E-B739000BD3F4}"/>
    <cellStyle name="Note 3 5 2 3" xfId="5394" xr:uid="{0199CA71-1062-4C17-AB80-D3BE8DA80FA1}"/>
    <cellStyle name="Note 3 5 2 4" xfId="9305" xr:uid="{F5DE40D3-5769-4FD0-B283-4819FFE901BD}"/>
    <cellStyle name="Note 3 5 2 5" xfId="12227" xr:uid="{A2E73173-FC42-4C49-BC9A-5BD77066C170}"/>
    <cellStyle name="Note 3 5 3" xfId="1870" xr:uid="{F9843B54-BA7E-475A-899B-4004143FE12F}"/>
    <cellStyle name="Note 3 5 3 2" xfId="3415" xr:uid="{EF2CCBF3-9563-4A6D-95EC-9E12642DD5AF}"/>
    <cellStyle name="Note 3 5 3 2 2" xfId="8109" xr:uid="{0B3690D7-7552-49DB-BBE5-3B66492A66B5}"/>
    <cellStyle name="Note 3 5 3 2 3" xfId="11165" xr:uid="{EA8EE910-5577-491B-AB4A-9A85AC917968}"/>
    <cellStyle name="Note 3 5 3 2 4" xfId="14047" xr:uid="{B16378CF-3310-4C31-9B21-9F07085514E4}"/>
    <cellStyle name="Note 3 5 3 3" xfId="6461" xr:uid="{28C30C46-B148-482C-9B4F-F9A93B380436}"/>
    <cellStyle name="Note 3 5 3 4" xfId="9729" xr:uid="{F3B536CD-1E3B-422B-A675-A48ECF9585AC}"/>
    <cellStyle name="Note 3 5 3 5" xfId="12651" xr:uid="{2B50F6CD-AC8B-41DD-9D48-5CFB61C51A2D}"/>
    <cellStyle name="Note 3 5 4" xfId="2097" xr:uid="{A3348E75-4E86-407A-9A97-F4561DB9AAC8}"/>
    <cellStyle name="Note 3 5 4 2" xfId="3772" xr:uid="{179D2C82-51BD-47DD-9DFD-F82E802D72B4}"/>
    <cellStyle name="Note 3 5 4 3" xfId="9956" xr:uid="{87355A86-199B-48BD-8A08-F57C188DE244}"/>
    <cellStyle name="Note 3 5 4 4" xfId="12878" xr:uid="{EE95E863-3C82-4C6B-9770-5DA215E19B45}"/>
    <cellStyle name="Note 3 5 5" xfId="3533" xr:uid="{0412409F-624B-4B07-A64D-CB7C97BE081E}"/>
    <cellStyle name="Note 3 5 6" xfId="4302" xr:uid="{35EBCD7A-6F3A-4673-AC6C-675D0750E266}"/>
    <cellStyle name="Note 3 5 7" xfId="5284" xr:uid="{E3986199-F0FE-4904-B447-B698D763E7BA}"/>
    <cellStyle name="Note 3 6" xfId="1077" xr:uid="{65F4B115-990F-4A50-B50D-F23DC0B75C1E}"/>
    <cellStyle name="Note 3 6 2" xfId="2646" xr:uid="{56672646-4CA1-4597-A665-486D01430A7C}"/>
    <cellStyle name="Note 3 6 2 2" xfId="3608" xr:uid="{78C9D823-6D7C-4B5F-8CB0-016AAE53671E}"/>
    <cellStyle name="Note 3 6 2 3" xfId="10396" xr:uid="{B54562A3-5B19-46BA-B960-2CF6C8B2ED97}"/>
    <cellStyle name="Note 3 6 2 4" xfId="13278" xr:uid="{165A8773-76BD-46E5-8155-B73332E9ABBB}"/>
    <cellStyle name="Note 3 6 3" xfId="4765" xr:uid="{1D26DBA1-8649-4C65-A19B-2375755B8AC4}"/>
    <cellStyle name="Note 3 6 4" xfId="8936" xr:uid="{E612F948-C506-4C9E-B9ED-C8F0DE3ADAB7}"/>
    <cellStyle name="Note 3 6 5" xfId="11858" xr:uid="{B699CA06-23CE-4E15-B1AF-86A20001276E}"/>
    <cellStyle name="Note 3 7" xfId="1771" xr:uid="{7AC44118-94D1-467F-8F2C-9A66F248FD25}"/>
    <cellStyle name="Note 3 7 2" xfId="3327" xr:uid="{E4677C3E-A4A8-453F-A007-422163C2E43E}"/>
    <cellStyle name="Note 3 7 2 2" xfId="8021" xr:uid="{12489C2C-2AE9-40A9-91DE-A35750D3B2F1}"/>
    <cellStyle name="Note 3 7 2 3" xfId="11077" xr:uid="{7F379DE3-076F-45F7-8DE4-F35A6C113F2A}"/>
    <cellStyle name="Note 3 7 2 4" xfId="13959" xr:uid="{8EB30CBB-C9EC-470A-8351-0136F5922C0D}"/>
    <cellStyle name="Note 3 7 3" xfId="6444" xr:uid="{0BEDB760-8779-435F-89C2-B67E7E08EC77}"/>
    <cellStyle name="Note 3 7 4" xfId="9630" xr:uid="{C66344BD-510E-4ED9-981D-E633DAAF557F}"/>
    <cellStyle name="Note 3 7 5" xfId="12552" xr:uid="{007F75A2-3D21-4BC9-B1B5-C31F466FDF81}"/>
    <cellStyle name="Note 3 8" xfId="1208" xr:uid="{C05C0C27-AAC3-4C33-9547-E348AA28D363}"/>
    <cellStyle name="Note 3 8 2" xfId="4536" xr:uid="{D086B32A-D487-4C74-8914-D56454443FF3}"/>
    <cellStyle name="Note 3 8 3" xfId="9067" xr:uid="{05190142-3042-4D9E-9783-5D5A1F1585C0}"/>
    <cellStyle name="Note 3 8 4" xfId="11989" xr:uid="{9F8D8475-4578-4B9C-A12B-183C6A618502}"/>
    <cellStyle name="Note 3 9" xfId="5554" xr:uid="{CF03BCF4-2A0F-4F6B-AF95-D526DFFACDEE}"/>
    <cellStyle name="Notiz" xfId="208" xr:uid="{5AD6640F-3F95-40FD-A0B4-10518C55E7B4}"/>
    <cellStyle name="Notiz 10" xfId="4829" xr:uid="{E0AA88CB-C9DC-4812-838B-049EB75BAA7D}"/>
    <cellStyle name="Notiz 11" xfId="10255" xr:uid="{69B5FF37-5200-45D8-84B2-261C5E18F40C}"/>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2 2 2" xfId="7785" xr:uid="{C5B46279-2FB9-48CE-84D5-A6562725E403}"/>
    <cellStyle name="Notiz 2 2 2 2 3" xfId="10841" xr:uid="{311A07DF-1F0E-47B8-9A2B-D95243763EE4}"/>
    <cellStyle name="Notiz 2 2 2 2 4" xfId="13723" xr:uid="{534304BF-6E70-4614-AD84-19517E556BF7}"/>
    <cellStyle name="Notiz 2 2 2 3" xfId="4713" xr:uid="{8A1AD27A-9C77-4350-8860-7DCF9959631D}"/>
    <cellStyle name="Notiz 2 2 2 4" xfId="9385" xr:uid="{96DF5A4C-8FED-4AFC-9C2E-C43D2CADB1A4}"/>
    <cellStyle name="Notiz 2 2 2 5" xfId="12307" xr:uid="{FB04BEE7-67D0-4CCD-8501-5900F1A4FA01}"/>
    <cellStyle name="Notiz 2 2 3" xfId="1145" xr:uid="{257B1D95-17C6-4D16-8886-850734419E0F}"/>
    <cellStyle name="Notiz 2 2 3 2" xfId="2714" xr:uid="{5269DFFF-2874-4B18-8476-6B1CAA38DC9B}"/>
    <cellStyle name="Notiz 2 2 3 2 2" xfId="3714" xr:uid="{D224B65D-3DA5-4159-9124-8801BCE3A16D}"/>
    <cellStyle name="Notiz 2 2 3 2 3" xfId="10464" xr:uid="{8F598AA3-0CB1-4D2B-8331-ABA474813D6A}"/>
    <cellStyle name="Notiz 2 2 3 2 4" xfId="13346" xr:uid="{A117CAC1-59BE-43BF-8004-9EED717B9E34}"/>
    <cellStyle name="Notiz 2 2 3 3" xfId="5481" xr:uid="{CC64EA2C-1DFC-4F19-B10D-015554079827}"/>
    <cellStyle name="Notiz 2 2 3 4" xfId="9004" xr:uid="{B7377522-9A1D-4701-AF6E-431F96180CDD}"/>
    <cellStyle name="Notiz 2 2 3 5" xfId="11926" xr:uid="{C192E7D8-D414-4456-B617-3AF5D4D3F696}"/>
    <cellStyle name="Notiz 2 2 4" xfId="2176" xr:uid="{3D10ABDE-B96D-41AD-B827-E40A85EF8270}"/>
    <cellStyle name="Notiz 2 2 4 2" xfId="6839" xr:uid="{97DBAD2B-D3C9-4E76-AC4F-90117B5B3EAE}"/>
    <cellStyle name="Notiz 2 2 4 3" xfId="10035" xr:uid="{8532CA60-7B09-4CF5-9FE3-91A748F05E7E}"/>
    <cellStyle name="Notiz 2 2 4 4" xfId="12957" xr:uid="{FB1A6272-2844-43A6-8657-10294F509451}"/>
    <cellStyle name="Notiz 2 2 5" xfId="5538" xr:uid="{569DC071-7B16-4D96-BDA4-2FE7238F5A2B}"/>
    <cellStyle name="Notiz 2 2 6" xfId="3681" xr:uid="{D5D86F3F-5861-4015-B2E0-616D7FC66FBB}"/>
    <cellStyle name="Notiz 2 2 7" xfId="8283" xr:uid="{B6F8F243-4BC0-4472-8383-EEF7A75D4D90}"/>
    <cellStyle name="Notiz 2 3" xfId="1318" xr:uid="{B6880568-C68E-4002-83EB-A3B389533547}"/>
    <cellStyle name="Notiz 2 3 2" xfId="2883" xr:uid="{1E521306-E1FA-4F4E-A3D5-D3DF48F2345F}"/>
    <cellStyle name="Notiz 2 3 2 2" xfId="7577" xr:uid="{F35F0EF3-F868-40F5-A793-35E412C3AA95}"/>
    <cellStyle name="Notiz 2 3 2 3" xfId="10633" xr:uid="{A3C8FCCA-9472-4729-BD66-0AFA424411EE}"/>
    <cellStyle name="Notiz 2 3 2 4" xfId="13515" xr:uid="{04AF921B-40D2-43D2-A546-F8ED503D24D7}"/>
    <cellStyle name="Notiz 2 3 3" xfId="5418" xr:uid="{7122FF5E-8E5B-4CD7-B940-430CDD0E2033}"/>
    <cellStyle name="Notiz 2 3 4" xfId="9177" xr:uid="{B70A7F59-8847-429E-884F-3AA7A9C8755A}"/>
    <cellStyle name="Notiz 2 3 5" xfId="12099" xr:uid="{3C465AC9-2E42-45DD-9B96-679FA039AA29}"/>
    <cellStyle name="Notiz 2 4" xfId="1047" xr:uid="{CA795A7A-9ABF-4866-BD51-7D991CEFFC68}"/>
    <cellStyle name="Notiz 2 4 2" xfId="2618" xr:uid="{76678F7D-628B-4165-A254-1B471380DBFB}"/>
    <cellStyle name="Notiz 2 4 2 2" xfId="3530" xr:uid="{126E8C18-B750-4991-8556-83477649B5BF}"/>
    <cellStyle name="Notiz 2 4 2 3" xfId="10368" xr:uid="{075A1738-2528-46D1-8281-881B954E7998}"/>
    <cellStyle name="Notiz 2 4 2 4" xfId="13250" xr:uid="{7DBB31B0-CF7D-4466-91D6-B35EA0F286F1}"/>
    <cellStyle name="Notiz 2 4 3" xfId="5026" xr:uid="{6BC6FA82-27B1-42A2-9E34-2DA413786B7D}"/>
    <cellStyle name="Notiz 2 4 4" xfId="8906" xr:uid="{466FC694-0D90-4D92-9DF6-37CD360D2D17}"/>
    <cellStyle name="Notiz 2 4 5" xfId="11828" xr:uid="{DC5E65E4-0848-45B8-9B98-67673D92523D}"/>
    <cellStyle name="Notiz 2 5" xfId="1970" xr:uid="{D831CDE1-478D-4F75-A119-85F0E5729258}"/>
    <cellStyle name="Notiz 2 5 2" xfId="5420" xr:uid="{ABA68DE0-8BE0-47A5-9C00-2C53934B55A2}"/>
    <cellStyle name="Notiz 2 5 3" xfId="9829" xr:uid="{F5AC2AE1-DD35-4247-AC2E-61584DD8F50D}"/>
    <cellStyle name="Notiz 2 5 4" xfId="12751" xr:uid="{F95037FA-C0F6-42DF-A7F0-967D826EF552}"/>
    <cellStyle name="Notiz 2 6" xfId="3509" xr:uid="{18CC9899-14FB-44F8-86AD-85282C480D02}"/>
    <cellStyle name="Notiz 2 7" xfId="5670" xr:uid="{8C0EE2E0-7FBF-43A4-8552-CC045B2F76AB}"/>
    <cellStyle name="Notiz 2 8" xfId="8215" xr:uid="{5453B140-D6C2-4047-A5A3-BBEFEA776F96}"/>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2 2 2" xfId="7847" xr:uid="{D4B1CB30-2207-459F-9581-E1514EF138F5}"/>
    <cellStyle name="Notiz 3 2 2 2 3" xfId="10903" xr:uid="{8CC038DC-647D-4B20-ACE2-871FDA96C7A8}"/>
    <cellStyle name="Notiz 3 2 2 2 4" xfId="13785" xr:uid="{B9C4F76A-4BA7-4BFC-94D8-C34F9CB94FCA}"/>
    <cellStyle name="Notiz 3 2 2 3" xfId="6709" xr:uid="{22A54B84-9591-4E01-BC7A-58B038DE0500}"/>
    <cellStyle name="Notiz 3 2 2 4" xfId="9447" xr:uid="{C95C6A5A-69B0-43E1-9A1E-22E1CF4C7594}"/>
    <cellStyle name="Notiz 3 2 2 5" xfId="12369" xr:uid="{7057D895-8E0B-40DD-99A7-6BD917EFB934}"/>
    <cellStyle name="Notiz 3 2 3" xfId="1840" xr:uid="{6E400580-E35E-4346-BF63-71F512802734}"/>
    <cellStyle name="Notiz 3 2 3 2" xfId="3389" xr:uid="{8B31DB13-A78E-4C55-9030-E8835C814C34}"/>
    <cellStyle name="Notiz 3 2 3 2 2" xfId="8083" xr:uid="{81E3CB04-3400-4B3A-B2CA-C1269E067F66}"/>
    <cellStyle name="Notiz 3 2 3 2 3" xfId="11139" xr:uid="{C14AA014-C70C-4429-9DB8-B8FDC53E9B38}"/>
    <cellStyle name="Notiz 3 2 3 2 4" xfId="14021" xr:uid="{52E45998-7D77-443A-A09C-C8814CC2FC36}"/>
    <cellStyle name="Notiz 3 2 3 3" xfId="4041" xr:uid="{8AE8B120-673B-4EF7-9E78-33A49603493F}"/>
    <cellStyle name="Notiz 3 2 3 4" xfId="9699" xr:uid="{7CE7D465-F32A-46A0-9C67-A5C40F80F6D4}"/>
    <cellStyle name="Notiz 3 2 3 5" xfId="12621" xr:uid="{CF1B6E87-42E9-4A80-BE0E-AD8A4D154E4B}"/>
    <cellStyle name="Notiz 3 2 4" xfId="2238" xr:uid="{7C1A5470-3A10-4FD9-8115-CFC5B68D7A7C}"/>
    <cellStyle name="Notiz 3 2 4 2" xfId="3503" xr:uid="{0B495F7E-5144-4FC3-9094-2BA6EEAD0CA6}"/>
    <cellStyle name="Notiz 3 2 4 3" xfId="10097" xr:uid="{D49367A7-743E-4B2F-812C-E12B1BD9426E}"/>
    <cellStyle name="Notiz 3 2 4 4" xfId="13019" xr:uid="{A6BDD157-A819-43FF-8A83-75E10668ABB9}"/>
    <cellStyle name="Notiz 3 2 5" xfId="6821" xr:uid="{8445116F-85D9-4DA1-B6C6-4E6251472B69}"/>
    <cellStyle name="Notiz 3 2 6" xfId="5168" xr:uid="{1648D521-0219-4991-89DA-C2B7F74C7C2E}"/>
    <cellStyle name="Notiz 3 2 7" xfId="5781" xr:uid="{C720ADF7-5A7B-4AF5-8D08-D579B2F408B2}"/>
    <cellStyle name="Notiz 3 3" xfId="1380" xr:uid="{B0A2367D-DE3C-4588-BE61-5F778CA03F6D}"/>
    <cellStyle name="Notiz 3 3 2" xfId="2945" xr:uid="{888EAF1F-DA67-4FBF-A138-8B1B2037F979}"/>
    <cellStyle name="Notiz 3 3 2 2" xfId="7639" xr:uid="{D79744E4-B5C0-45DB-A5C2-CB1873F55267}"/>
    <cellStyle name="Notiz 3 3 2 3" xfId="10695" xr:uid="{5D1F5E99-4681-41AD-A546-DAB744A708FA}"/>
    <cellStyle name="Notiz 3 3 2 4" xfId="13577" xr:uid="{217E8958-F04C-4418-BC16-9F0FE219C60B}"/>
    <cellStyle name="Notiz 3 3 3" xfId="4811" xr:uid="{1662276E-7FF6-4E85-96F1-51D883FD74C3}"/>
    <cellStyle name="Notiz 3 3 4" xfId="9239" xr:uid="{569DE827-FFAE-424E-A929-84D71802D6DD}"/>
    <cellStyle name="Notiz 3 3 5" xfId="12161" xr:uid="{C392FAD4-2996-4B76-8F0E-E465766F8188}"/>
    <cellStyle name="Notiz 3 4" xfId="1172" xr:uid="{038EC6B6-2B65-41D0-97B0-F964AA624BB4}"/>
    <cellStyle name="Notiz 3 4 2" xfId="2741" xr:uid="{1061AA41-8BBF-484B-83A7-ECC222B72914}"/>
    <cellStyle name="Notiz 3 4 2 2" xfId="5369" xr:uid="{4611F057-485F-478C-8CAF-F5668DAF3EE3}"/>
    <cellStyle name="Notiz 3 4 2 3" xfId="10491" xr:uid="{EEF84216-9DBF-4C06-B345-B039660E06B2}"/>
    <cellStyle name="Notiz 3 4 2 4" xfId="13373" xr:uid="{7F03F8F4-634D-4635-BCE6-B9EF833AE606}"/>
    <cellStyle name="Notiz 3 4 3" xfId="5335" xr:uid="{D0428F00-89C8-4899-818A-E713F177FA7C}"/>
    <cellStyle name="Notiz 3 4 4" xfId="9031" xr:uid="{A640F0D6-81E8-497D-BBF2-DA0A108FCA8B}"/>
    <cellStyle name="Notiz 3 4 5" xfId="11953" xr:uid="{A422F1CF-4499-45F1-8394-59FD85B6ED3D}"/>
    <cellStyle name="Notiz 3 5" xfId="2032" xr:uid="{56FCA1A4-529F-4E1D-B95B-DBD85D477C68}"/>
    <cellStyle name="Notiz 3 5 2" xfId="6277" xr:uid="{86E099A5-2027-4032-8307-79C6B39EE008}"/>
    <cellStyle name="Notiz 3 5 3" xfId="9891" xr:uid="{60F2199F-5733-4C72-BDAA-FF0271056A31}"/>
    <cellStyle name="Notiz 3 5 4" xfId="12813" xr:uid="{5979AEE3-81EE-47DC-8E8D-ED7B7A68D628}"/>
    <cellStyle name="Notiz 3 6" xfId="3673" xr:uid="{A8D6F057-632C-47E0-84C5-175C02B06080}"/>
    <cellStyle name="Notiz 3 7" xfId="4489" xr:uid="{352C5216-B64C-4AF7-9E11-F36A5934B023}"/>
    <cellStyle name="Notiz 3 8" xfId="8536" xr:uid="{89977F29-4070-4CF8-BC8B-29FCAE920245}"/>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2 2 2" xfId="7816" xr:uid="{1B885EF7-FA3F-44CC-AE15-847F160E344E}"/>
    <cellStyle name="Notiz 4 2 2 2 3" xfId="10872" xr:uid="{F4C069D9-F3F2-4F3B-9E19-B82DEB613D70}"/>
    <cellStyle name="Notiz 4 2 2 2 4" xfId="13754" xr:uid="{4AE45B17-F324-4454-A96B-0296BFB9062A}"/>
    <cellStyle name="Notiz 4 2 2 3" xfId="5516" xr:uid="{09F6DD70-805B-499E-966F-6395DCB8D3C3}"/>
    <cellStyle name="Notiz 4 2 2 4" xfId="9416" xr:uid="{95336F30-9FB6-4328-98B2-940856A00774}"/>
    <cellStyle name="Notiz 4 2 2 5" xfId="12338" xr:uid="{F9C53146-2BD2-46A6-B8A5-77CF976299FC}"/>
    <cellStyle name="Notiz 4 2 3" xfId="1203" xr:uid="{ECFE2164-DA9D-4951-B446-5B28B32BC47B}"/>
    <cellStyle name="Notiz 4 2 3 2" xfId="2772" xr:uid="{ED7E66C6-9193-4319-99A3-E0847958F82E}"/>
    <cellStyle name="Notiz 4 2 3 2 2" xfId="4680" xr:uid="{D7A92348-F118-4400-BC23-515453662EB4}"/>
    <cellStyle name="Notiz 4 2 3 2 3" xfId="10522" xr:uid="{CA33AF97-FA94-447B-93E6-EE5AC5A5AEC0}"/>
    <cellStyle name="Notiz 4 2 3 2 4" xfId="13404" xr:uid="{3C954ABA-D8A3-4975-A7A6-ED3EBBF15A7C}"/>
    <cellStyle name="Notiz 4 2 3 3" xfId="5212" xr:uid="{46131956-27A2-43E5-91CB-16C888688BBD}"/>
    <cellStyle name="Notiz 4 2 3 4" xfId="9062" xr:uid="{D41F25B3-912E-48A1-9499-6533BB521108}"/>
    <cellStyle name="Notiz 4 2 3 5" xfId="11984" xr:uid="{4880BBB9-272D-4FE2-AC55-0B595AFA0514}"/>
    <cellStyle name="Notiz 4 2 4" xfId="2207" xr:uid="{F07980E9-0A2B-4AAA-B8E8-1A38B693FD63}"/>
    <cellStyle name="Notiz 4 2 4 2" xfId="5536" xr:uid="{FF55470B-D618-4E22-9CB8-6FDF4B414124}"/>
    <cellStyle name="Notiz 4 2 4 3" xfId="10066" xr:uid="{54D9EF3C-60B8-488A-900F-564A16BF0CCC}"/>
    <cellStyle name="Notiz 4 2 4 4" xfId="12988" xr:uid="{7661EC13-EF71-41BE-ADA9-7A8EB27732AC}"/>
    <cellStyle name="Notiz 4 2 5" xfId="5320" xr:uid="{54F68E8D-A4F7-4A86-96EB-6259A4B1B71E}"/>
    <cellStyle name="Notiz 4 2 6" xfId="3518" xr:uid="{AFB18B2F-52F8-4F11-B77E-A9B0D12DD607}"/>
    <cellStyle name="Notiz 4 2 7" xfId="4535" xr:uid="{A8228722-3023-40FD-B0BA-636313AD9057}"/>
    <cellStyle name="Notiz 4 3" xfId="1349" xr:uid="{542833F1-964E-4FF1-A0B4-EC98151CA9B2}"/>
    <cellStyle name="Notiz 4 3 2" xfId="2914" xr:uid="{E4DD7835-8A21-455D-B81C-915D762A09DC}"/>
    <cellStyle name="Notiz 4 3 2 2" xfId="7608" xr:uid="{A48F6A17-B79D-4D64-B6EB-E443BEFD76C5}"/>
    <cellStyle name="Notiz 4 3 2 3" xfId="10664" xr:uid="{F83E4AEE-8F1B-4BD6-817C-382B26650304}"/>
    <cellStyle name="Notiz 4 3 2 4" xfId="13546" xr:uid="{1621707A-A9AB-4284-A202-81152D9366C7}"/>
    <cellStyle name="Notiz 4 3 3" xfId="6087" xr:uid="{35AEE055-B6FC-402A-8BA7-3F31CA8FB854}"/>
    <cellStyle name="Notiz 4 3 4" xfId="9208" xr:uid="{DA1B1249-D407-47BD-ABCD-D9EFF99AC030}"/>
    <cellStyle name="Notiz 4 3 5" xfId="12130" xr:uid="{D4011627-5F0F-4767-892E-D62A770CFA59}"/>
    <cellStyle name="Notiz 4 4" xfId="1091" xr:uid="{E2061349-64BD-4DEA-981B-9471C30A1071}"/>
    <cellStyle name="Notiz 4 4 2" xfId="2660" xr:uid="{2E320873-7A47-49B5-97DD-F43F2E8638A8}"/>
    <cellStyle name="Notiz 4 4 2 2" xfId="3889" xr:uid="{AC1DED8D-574E-4B28-8BB7-F27E4068BE67}"/>
    <cellStyle name="Notiz 4 4 2 3" xfId="10410" xr:uid="{00B84EA0-65E0-4168-8CBD-88FDBB754135}"/>
    <cellStyle name="Notiz 4 4 2 4" xfId="13292" xr:uid="{80A53C41-770A-49E3-9BB8-382C8CFB5641}"/>
    <cellStyle name="Notiz 4 4 3" xfId="6617" xr:uid="{839CD5B2-958A-4396-B22E-1310F6CC921D}"/>
    <cellStyle name="Notiz 4 4 4" xfId="8950" xr:uid="{4037CC95-6061-49CA-BEF1-5C563988ED52}"/>
    <cellStyle name="Notiz 4 4 5" xfId="11872" xr:uid="{DBBE30B0-8030-44C1-8A4B-DA39098BF061}"/>
    <cellStyle name="Notiz 4 5" xfId="2001" xr:uid="{AC44B8AF-AD6D-4D88-8EA6-05D477FFBA38}"/>
    <cellStyle name="Notiz 4 5 2" xfId="6123" xr:uid="{CE2CF6A2-4EDB-449D-99D0-110DD633D99C}"/>
    <cellStyle name="Notiz 4 5 3" xfId="9860" xr:uid="{3492C958-721E-4AD2-AA0B-E528CD74C92E}"/>
    <cellStyle name="Notiz 4 5 4" xfId="12782" xr:uid="{03BD5A10-0979-49B7-9739-14AED434AEB0}"/>
    <cellStyle name="Notiz 4 6" xfId="6070" xr:uid="{A183091E-3E83-4B52-BC6B-165DD14E3251}"/>
    <cellStyle name="Notiz 4 7" xfId="6558" xr:uid="{D7B5E527-DEF3-446E-9895-CD4FDAA85ECC}"/>
    <cellStyle name="Notiz 4 8" xfId="10237" xr:uid="{9A35378C-EF2B-4EF6-A133-8579D0DBEDD9}"/>
    <cellStyle name="Notiz 5" xfId="721" xr:uid="{6D53FF66-AFA6-4674-A31D-AE1D86B65460}"/>
    <cellStyle name="Notiz 5 2" xfId="1441" xr:uid="{50E3CA49-FDC7-44B1-B8AE-43604670BBC5}"/>
    <cellStyle name="Notiz 5 2 2" xfId="3006" xr:uid="{59B2B6BB-9611-4B12-A6D8-D927AF367294}"/>
    <cellStyle name="Notiz 5 2 2 2" xfId="7700" xr:uid="{27F1C02D-12C1-4E14-B98F-7C7C463D1673}"/>
    <cellStyle name="Notiz 5 2 2 3" xfId="10756" xr:uid="{4BA85A24-16D0-4100-857E-535C554A1D9F}"/>
    <cellStyle name="Notiz 5 2 2 4" xfId="13638" xr:uid="{3104C5C8-F837-43ED-825C-6075635983E0}"/>
    <cellStyle name="Notiz 5 2 3" xfId="6779" xr:uid="{A25DFD26-29C3-4A4B-A86D-4FA2847D2E1D}"/>
    <cellStyle name="Notiz 5 2 4" xfId="9300" xr:uid="{670C76EC-C7A6-4607-8775-DF002CBA23CE}"/>
    <cellStyle name="Notiz 5 2 5" xfId="12222" xr:uid="{12B9A9CB-C1C8-492A-92B0-EDAD6C870136}"/>
    <cellStyle name="Notiz 5 3" xfId="43" xr:uid="{7E36CC86-D63E-4447-8AC1-5C3F9BEFD230}"/>
    <cellStyle name="Notiz 5 3 2" xfId="2318" xr:uid="{354343D1-021B-4453-BC45-5CB4B823AC94}"/>
    <cellStyle name="Notiz 5 3 2 2" xfId="4915" xr:uid="{B4E4B3ED-3A11-4A54-8F62-0775244FF50F}"/>
    <cellStyle name="Notiz 5 3 2 3" xfId="10176" xr:uid="{69181DFC-6B1C-4EE6-A66E-A2E5EEF9D732}"/>
    <cellStyle name="Notiz 5 3 2 4" xfId="13095" xr:uid="{B35C8B4E-8A87-4040-B286-F84A57DCB18C}"/>
    <cellStyle name="Notiz 5 3 3" xfId="3516" xr:uid="{2B1367AB-144C-482D-9059-E855E9C1C9D2}"/>
    <cellStyle name="Notiz 5 3 4" xfId="5155" xr:uid="{293169DD-F4D2-4632-814D-8E9323513516}"/>
    <cellStyle name="Notiz 5 3 5" xfId="8507" xr:uid="{F337D53B-E814-4C2D-B5E9-D7C8634401C4}"/>
    <cellStyle name="Notiz 5 4" xfId="2092" xr:uid="{24A598B0-516D-406B-8881-8395C127B74C}"/>
    <cellStyle name="Notiz 5 4 2" xfId="4688" xr:uid="{F970E0CE-44A7-436D-A87F-495F2779B5AE}"/>
    <cellStyle name="Notiz 5 4 3" xfId="9951" xr:uid="{5DFB5BBD-1B10-469A-80DE-C1D19FF783C0}"/>
    <cellStyle name="Notiz 5 4 4" xfId="12873" xr:uid="{7633DDCE-B40D-4066-8CD1-F0E1284905F5}"/>
    <cellStyle name="Notiz 5 5" xfId="6507" xr:uid="{7BA6AF4A-6FE9-4A3C-A4C8-56D392643431}"/>
    <cellStyle name="Notiz 5 6" xfId="4821" xr:uid="{4C740875-4E0C-4977-A6A5-36E14B5E6EBE}"/>
    <cellStyle name="Notiz 5 7" xfId="8517" xr:uid="{4B986453-F530-4BD2-8429-5B92D1648393}"/>
    <cellStyle name="Notiz 6" xfId="1036" xr:uid="{0D9052B2-808D-4474-8ECB-BB38233D56F8}"/>
    <cellStyle name="Notiz 6 2" xfId="2608" xr:uid="{8E7DA4B6-5F1F-4178-A229-4C01DC9D5882}"/>
    <cellStyle name="Notiz 6 2 2" xfId="3502" xr:uid="{09F6255B-850C-47FF-B4EA-FE03C1408C53}"/>
    <cellStyle name="Notiz 6 2 3" xfId="10358" xr:uid="{E0350C94-1ECE-4DB7-8269-E2940882B19A}"/>
    <cellStyle name="Notiz 6 2 4" xfId="13240" xr:uid="{A0A40103-848A-474E-85C7-CF08EF357034}"/>
    <cellStyle name="Notiz 6 3" xfId="4341" xr:uid="{11C00EA4-C1E0-40D4-AA13-751E9CC3013A}"/>
    <cellStyle name="Notiz 6 4" xfId="8895" xr:uid="{FFC83E42-E231-48A9-82CB-4DDA59EB20C0}"/>
    <cellStyle name="Notiz 6 5" xfId="11817" xr:uid="{3D4BF156-7761-4B64-88A9-CF0B52B9834D}"/>
    <cellStyle name="Notiz 7" xfId="1866" xr:uid="{46F867FF-E71C-48EF-80C7-603831980B34}"/>
    <cellStyle name="Notiz 7 2" xfId="3411" xr:uid="{B6CA71B7-8D4D-4182-BE1B-B846E9CF0E2A}"/>
    <cellStyle name="Notiz 7 2 2" xfId="8105" xr:uid="{CCD05856-4A2A-477F-8ACB-5A39C98ACCCD}"/>
    <cellStyle name="Notiz 7 2 3" xfId="11161" xr:uid="{4D86D7EC-44C7-4410-881E-5DE915246AE6}"/>
    <cellStyle name="Notiz 7 2 4" xfId="14043" xr:uid="{6432D86D-C18D-4375-8802-C5B7F5534DBC}"/>
    <cellStyle name="Notiz 7 3" xfId="4735" xr:uid="{E3296543-A009-4267-A58C-565BE27B7F1D}"/>
    <cellStyle name="Notiz 7 4" xfId="9725" xr:uid="{5B4B2360-7F1E-4268-9106-FF2DFB551ED0}"/>
    <cellStyle name="Notiz 7 5" xfId="12647" xr:uid="{62D1FD5B-2CF8-4E17-AAE7-AC9D2D982BA7}"/>
    <cellStyle name="Notiz 8" xfId="1039" xr:uid="{19642C7F-6A82-439D-BE53-F225ADE78F66}"/>
    <cellStyle name="Notiz 8 2" xfId="6218" xr:uid="{64AA7A6E-590F-48CE-8A59-834F4D7AA118}"/>
    <cellStyle name="Notiz 8 3" xfId="8898" xr:uid="{68D4431B-9350-4406-AF9A-15A79A507A69}"/>
    <cellStyle name="Notiz 8 4" xfId="11820" xr:uid="{1D464369-5C83-46BB-9026-1FA3C38C2C50}"/>
    <cellStyle name="Notiz 9" xfId="4358" xr:uid="{BB871DF9-538E-4ED0-919A-2DC5E147B774}"/>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2 2 2" xfId="7786" xr:uid="{DF46D8EC-F07B-4C7D-943E-7FB5DF6556FC}"/>
    <cellStyle name="Output 2 2 2 2 2 3" xfId="10842" xr:uid="{3C10431F-7772-4B9E-8390-CC061A2E678C}"/>
    <cellStyle name="Output 2 2 2 2 2 4" xfId="13724" xr:uid="{2849F9C9-B83B-4F30-BA2D-8E1027B87A10}"/>
    <cellStyle name="Output 2 2 2 2 3" xfId="6400" xr:uid="{CE859A45-4F9B-4901-95A1-4BE2575C381D}"/>
    <cellStyle name="Output 2 2 2 2 4" xfId="9386" xr:uid="{09229E9A-C63A-4412-AC38-7A9CDA929CCE}"/>
    <cellStyle name="Output 2 2 2 2 5" xfId="12308" xr:uid="{D0417398-22BA-416D-9BA9-6E77F54FED0D}"/>
    <cellStyle name="Output 2 2 2 3" xfId="930" xr:uid="{169A9F76-3DCC-4956-AFEA-19021666C3C9}"/>
    <cellStyle name="Output 2 2 2 3 2" xfId="2511" xr:uid="{2DDD2EAA-5453-47F0-848F-FCCBBBF06CF4}"/>
    <cellStyle name="Output 2 2 2 3 2 2" xfId="4224" xr:uid="{94F22F85-1EC1-4BE1-AA01-64543D600B5F}"/>
    <cellStyle name="Output 2 2 2 3 2 3" xfId="10261" xr:uid="{EA13FD31-7E54-4FB0-918E-24567A9EBD2D}"/>
    <cellStyle name="Output 2 2 2 3 2 4" xfId="13143" xr:uid="{4352E4F9-44AC-44A1-9F52-1A39BE163226}"/>
    <cellStyle name="Output 2 2 2 3 3" xfId="6696" xr:uid="{1B60DFDF-84E4-430E-B1B2-6C80BC171582}"/>
    <cellStyle name="Output 2 2 2 3 4" xfId="8789" xr:uid="{B86FFC35-2856-4B77-A4E5-52D1B992CC9D}"/>
    <cellStyle name="Output 2 2 2 3 5" xfId="11711" xr:uid="{9364E182-DB6F-4249-8964-5F5DF68F2FA8}"/>
    <cellStyle name="Output 2 2 2 4" xfId="2177" xr:uid="{17AC7C7B-ECCF-411E-B68C-A01DF3E3F8D2}"/>
    <cellStyle name="Output 2 2 2 4 2" xfId="5330" xr:uid="{6069C415-3DDD-40BA-90A1-845D9C6D16E5}"/>
    <cellStyle name="Output 2 2 2 4 3" xfId="10036" xr:uid="{426CE2F0-66D1-426F-8895-A3E774182646}"/>
    <cellStyle name="Output 2 2 2 4 4" xfId="12958" xr:uid="{1BC00BCA-B919-449C-8364-012CDAAC6469}"/>
    <cellStyle name="Output 2 2 2 5" xfId="6652" xr:uid="{8E0F6235-0035-4680-87E3-D740BC3ACA98}"/>
    <cellStyle name="Output 2 2 2 6" xfId="4015" xr:uid="{22E65E17-25BC-4DE4-9270-600D496DD1E2}"/>
    <cellStyle name="Output 2 2 2 7" xfId="8295" xr:uid="{721CA023-A97E-4E92-8001-C4EF483F3872}"/>
    <cellStyle name="Output 2 2 3" xfId="1319" xr:uid="{B97806BA-6601-4188-BA15-1D2D69C25161}"/>
    <cellStyle name="Output 2 2 3 2" xfId="2884" xr:uid="{0EE9BBB1-E13A-4755-AA9F-7AB11E42517F}"/>
    <cellStyle name="Output 2 2 3 2 2" xfId="7578" xr:uid="{CA06F228-2B50-4C9A-9ADE-6408EC1CCCBE}"/>
    <cellStyle name="Output 2 2 3 2 3" xfId="10634" xr:uid="{FE0EA6C9-277C-4B03-AC2E-58BCCC75CAC0}"/>
    <cellStyle name="Output 2 2 3 2 4" xfId="13516" xr:uid="{E0B96D25-4D53-4B52-B973-6CF062BBFFAC}"/>
    <cellStyle name="Output 2 2 3 3" xfId="5995" xr:uid="{D2C9F950-41D4-4C6A-AF7F-593A0027D823}"/>
    <cellStyle name="Output 2 2 3 4" xfId="9178" xr:uid="{DCC27AF9-41F1-4C8E-BA54-E0138AE6B8D1}"/>
    <cellStyle name="Output 2 2 3 5" xfId="12100" xr:uid="{666B3214-FB3F-41D5-A601-84AB2F3346FB}"/>
    <cellStyle name="Output 2 2 4" xfId="1247" xr:uid="{0EE80F6B-D114-4B0E-9714-A46FB594FCEE}"/>
    <cellStyle name="Output 2 2 4 2" xfId="2814" xr:uid="{D7B4B01B-7E8B-4C96-97AA-CA7796C41104}"/>
    <cellStyle name="Output 2 2 4 2 2" xfId="3881" xr:uid="{589432D8-9A17-4CD8-AE8D-CF305A9FEAE7}"/>
    <cellStyle name="Output 2 2 4 2 3" xfId="10564" xr:uid="{954FE5E3-19A3-4D2A-9430-0FE5169E9631}"/>
    <cellStyle name="Output 2 2 4 2 4" xfId="13446" xr:uid="{F36569EE-3E0A-4CFE-AE8C-B02F9D673002}"/>
    <cellStyle name="Output 2 2 4 3" xfId="4117" xr:uid="{A498B3BF-E051-42BF-A43A-42272D08B6F1}"/>
    <cellStyle name="Output 2 2 4 4" xfId="9106" xr:uid="{B206439B-9B86-43AE-9DF0-89564B4369F4}"/>
    <cellStyle name="Output 2 2 4 5" xfId="12028" xr:uid="{263922E2-9334-4E68-841A-811FE71A9B03}"/>
    <cellStyle name="Output 2 2 5" xfId="1971" xr:uid="{8A8E61B3-0B09-4723-864C-DC45CC71B404}"/>
    <cellStyle name="Output 2 2 5 2" xfId="6153" xr:uid="{30A865A0-76F1-4ED2-AF33-56A8A2C6D064}"/>
    <cellStyle name="Output 2 2 5 3" xfId="9830" xr:uid="{F5779C47-54E6-47E5-9DE5-73024904B09A}"/>
    <cellStyle name="Output 2 2 5 4" xfId="12752" xr:uid="{4BCE166B-489E-47BB-912C-2E848CA7E7A4}"/>
    <cellStyle name="Output 2 2 6" xfId="5239" xr:uid="{74D0739A-D8A0-49E1-ADC4-D1495CCDB490}"/>
    <cellStyle name="Output 2 2 7" xfId="6493" xr:uid="{E64DC5FC-813F-495F-A55A-DB1ABE6C8879}"/>
    <cellStyle name="Output 2 2 8" xfId="4967" xr:uid="{2794325F-3C19-4129-A89E-5E7D2F420F6C}"/>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2 2 2" xfId="7882" xr:uid="{56CC9A57-4415-45B0-A73F-2DF6A5084F89}"/>
    <cellStyle name="Output 2 3 2 2 2 3" xfId="10938" xr:uid="{AAA01BBC-C2D2-4D67-AFCC-9ED831F10681}"/>
    <cellStyle name="Output 2 3 2 2 2 4" xfId="13820" xr:uid="{75EBB424-DD43-4F33-A39A-DE7612EFFA2D}"/>
    <cellStyle name="Output 2 3 2 2 3" xfId="5462" xr:uid="{2F41C5C9-86A8-4CDF-B604-AD3B80380CEA}"/>
    <cellStyle name="Output 2 3 2 2 4" xfId="9482" xr:uid="{AC6E5AD0-9D6A-449C-B459-B3B1C822AB1F}"/>
    <cellStyle name="Output 2 3 2 2 5" xfId="12404" xr:uid="{69F228E9-8379-4DE4-AA63-A005F6906857}"/>
    <cellStyle name="Output 2 3 2 3" xfId="1895" xr:uid="{D731F10C-CF5B-4FEE-8D65-7AE0485BFE5F}"/>
    <cellStyle name="Output 2 3 2 3 2" xfId="3438" xr:uid="{2A58BAF4-C2D6-4E10-A290-938C8ADF9865}"/>
    <cellStyle name="Output 2 3 2 3 2 2" xfId="8132" xr:uid="{DB77122B-7258-4D92-9189-8296F19EFF3A}"/>
    <cellStyle name="Output 2 3 2 3 2 3" xfId="11188" xr:uid="{D55E9EA5-52EA-498A-9AB9-366CAB0D5756}"/>
    <cellStyle name="Output 2 3 2 3 2 4" xfId="14070" xr:uid="{C5604DD0-6806-4274-9921-9282F045AD5C}"/>
    <cellStyle name="Output 2 3 2 3 3" xfId="5235" xr:uid="{F5BAEB5B-4538-49B9-ADC1-B47AD2D0F6CF}"/>
    <cellStyle name="Output 2 3 2 3 4" xfId="9754" xr:uid="{23AEE34E-B323-4107-8DB5-C4729C3854D8}"/>
    <cellStyle name="Output 2 3 2 3 5" xfId="12676" xr:uid="{D898A3A0-6538-4A1C-B9B7-9D1BE059369B}"/>
    <cellStyle name="Output 2 3 2 4" xfId="2273" xr:uid="{F1E342F7-5CAA-4C33-8670-76AFF70674FA}"/>
    <cellStyle name="Output 2 3 2 4 2" xfId="5533" xr:uid="{D6A4BDDD-37DD-41BC-8DB4-FAC7C232DDC4}"/>
    <cellStyle name="Output 2 3 2 4 3" xfId="10132" xr:uid="{0E8FF0B1-A893-40AA-8F0B-4A2F8AC8A193}"/>
    <cellStyle name="Output 2 3 2 4 4" xfId="13054" xr:uid="{941180F9-9C31-4E42-B35D-FE62FDAC5FF6}"/>
    <cellStyle name="Output 2 3 2 5" xfId="4885" xr:uid="{0CE28F1F-2210-45D5-B1C2-683CD362F330}"/>
    <cellStyle name="Output 2 3 2 6" xfId="8769" xr:uid="{55D02BE8-5DF4-4AFB-97C0-89F6215BB251}"/>
    <cellStyle name="Output 2 3 2 7" xfId="11692" xr:uid="{718ABA11-607E-4AA7-812D-AF0FFA9B8690}"/>
    <cellStyle name="Output 2 3 3" xfId="1415" xr:uid="{8AD9A7A1-1D05-43BA-89A7-88DE8D6B17A0}"/>
    <cellStyle name="Output 2 3 3 2" xfId="2980" xr:uid="{80B79CDC-F2DD-426F-8531-BF50CCAC478E}"/>
    <cellStyle name="Output 2 3 3 2 2" xfId="7674" xr:uid="{D3B227DF-4B93-4A19-AAD1-EF4F5539F1BA}"/>
    <cellStyle name="Output 2 3 3 2 3" xfId="10730" xr:uid="{641732FF-F170-4538-AE5B-E3B15D65F8AD}"/>
    <cellStyle name="Output 2 3 3 2 4" xfId="13612" xr:uid="{C723AAD3-ECDC-4903-98C8-E4320389F1D8}"/>
    <cellStyle name="Output 2 3 3 3" xfId="6384" xr:uid="{DB1D77BB-9D33-4F8E-88C1-08E1A9A1F6B3}"/>
    <cellStyle name="Output 2 3 3 4" xfId="9274" xr:uid="{0E2965B3-DD7F-4E2A-8CB2-BD8D14AE5454}"/>
    <cellStyle name="Output 2 3 3 5" xfId="12196" xr:uid="{B56C7FBE-6957-4262-91EC-D1305EA1403A}"/>
    <cellStyle name="Output 2 3 4" xfId="1718" xr:uid="{D323C693-580F-4766-A446-2285990FB763}"/>
    <cellStyle name="Output 2 3 4 2" xfId="3279" xr:uid="{258338C5-F8EB-40F5-BEAE-E05E2C7D1A6F}"/>
    <cellStyle name="Output 2 3 4 2 2" xfId="7973" xr:uid="{5BE632A5-9606-44EE-ACFB-434410FD05E7}"/>
    <cellStyle name="Output 2 3 4 2 3" xfId="11029" xr:uid="{45F87374-0AB1-41AA-9375-A246EBC63161}"/>
    <cellStyle name="Output 2 3 4 2 4" xfId="13911" xr:uid="{086C2A18-9F48-41F4-BC90-61A210423A55}"/>
    <cellStyle name="Output 2 3 4 3" xfId="6275" xr:uid="{DE84DF8A-8685-44D3-B021-310673D897DE}"/>
    <cellStyle name="Output 2 3 4 4" xfId="9577" xr:uid="{23121F0F-A5F7-4F95-BB79-0B333E27B428}"/>
    <cellStyle name="Output 2 3 4 5" xfId="12499" xr:uid="{22905D8D-0551-4C82-9365-A7D6121A771A}"/>
    <cellStyle name="Output 2 3 5" xfId="2067" xr:uid="{82CBD374-4339-47B4-9098-7DEA09753FF6}"/>
    <cellStyle name="Output 2 3 5 2" xfId="6047" xr:uid="{F445D287-8BD7-41B9-AD0F-597C6DF34A7E}"/>
    <cellStyle name="Output 2 3 5 3" xfId="9926" xr:uid="{20FA924B-7DBF-49FA-8B3C-475D5F1BB8FC}"/>
    <cellStyle name="Output 2 3 5 4" xfId="12848" xr:uid="{EA45478D-2012-467A-865A-EC3989C7EB92}"/>
    <cellStyle name="Output 2 3 6" xfId="6201" xr:uid="{BC1AF9EB-6558-4ADF-A387-858B0D0B7EC3}"/>
    <cellStyle name="Output 2 3 7" xfId="6048" xr:uid="{F810E334-F59A-4C74-84CA-DD7D8C18EA41}"/>
    <cellStyle name="Output 2 3 8" xfId="6094" xr:uid="{6B46C1C5-D344-4DA0-A447-45A257C9B59C}"/>
    <cellStyle name="Output 2 4" xfId="722" xr:uid="{8FF9CFA9-DEF7-4EC3-AA1F-6393A4C71F42}"/>
    <cellStyle name="Output 2 4 2" xfId="1442" xr:uid="{F9CEF48B-F1AB-4A84-A329-DCE649CDFEFC}"/>
    <cellStyle name="Output 2 4 2 2" xfId="3007" xr:uid="{2B2C3CF7-818C-4505-81FF-75AFF30A9B87}"/>
    <cellStyle name="Output 2 4 2 2 2" xfId="7701" xr:uid="{EA2463EC-3510-4489-9DD1-598F199CF693}"/>
    <cellStyle name="Output 2 4 2 2 3" xfId="10757" xr:uid="{92DC4950-708F-4CFE-A18D-E3DE3E52B4FB}"/>
    <cellStyle name="Output 2 4 2 2 4" xfId="13639" xr:uid="{CA9926B0-8481-4E11-B887-CB2D38554024}"/>
    <cellStyle name="Output 2 4 2 3" xfId="5264" xr:uid="{FBB114F7-27B8-4E6E-A263-660FC88FBBF0}"/>
    <cellStyle name="Output 2 4 2 4" xfId="9301" xr:uid="{4101051A-A258-458E-B0F7-90C56CB6B2CA}"/>
    <cellStyle name="Output 2 4 2 5" xfId="12223" xr:uid="{B726BF0D-2EF7-4C82-9C99-F35554D299B7}"/>
    <cellStyle name="Output 2 4 3" xfId="1157" xr:uid="{F37FFEDE-27A4-402B-931B-F188DF01D119}"/>
    <cellStyle name="Output 2 4 3 2" xfId="2726" xr:uid="{6C7F81E9-E465-4776-A917-66F7D351C96F}"/>
    <cellStyle name="Output 2 4 3 2 2" xfId="3756" xr:uid="{D39C7B8B-8F19-45CB-A738-64F150A14341}"/>
    <cellStyle name="Output 2 4 3 2 3" xfId="10476" xr:uid="{E46FC610-912F-4B24-BFE5-2B15DDFA1B22}"/>
    <cellStyle name="Output 2 4 3 2 4" xfId="13358" xr:uid="{D498C6DF-0E79-498B-9A8B-0B3FAFBB70C4}"/>
    <cellStyle name="Output 2 4 3 3" xfId="3896" xr:uid="{31BFB4FD-430B-4840-B3FA-828541C8E4D1}"/>
    <cellStyle name="Output 2 4 3 4" xfId="9016" xr:uid="{FDCC3198-169D-44CB-951C-1E7D535D8BD0}"/>
    <cellStyle name="Output 2 4 3 5" xfId="11938" xr:uid="{1D5BE318-E1B6-48BB-9509-3C8BFC258EC5}"/>
    <cellStyle name="Output 2 4 4" xfId="2093" xr:uid="{8DDA0ECE-E013-4896-9847-EBE8C110DB66}"/>
    <cellStyle name="Output 2 4 4 2" xfId="6535" xr:uid="{6DF95051-61BD-492E-A2F3-A3428E0D9C90}"/>
    <cellStyle name="Output 2 4 4 3" xfId="9952" xr:uid="{5CE1637F-D5FB-4ADB-91FC-0BEA768ECD03}"/>
    <cellStyle name="Output 2 4 4 4" xfId="12874" xr:uid="{71F0F04B-1F2E-40FB-BB2D-3C1D6BFCBAD2}"/>
    <cellStyle name="Output 2 4 5" xfId="4982" xr:uid="{47733972-7C14-4E4C-B9D0-6061B9C5BE18}"/>
    <cellStyle name="Output 2 4 6" xfId="6726" xr:uid="{96E9C3DC-99D9-4F54-BB12-2188590D6451}"/>
    <cellStyle name="Output 2 4 7" xfId="5687" xr:uid="{DC1DFD49-7A4C-4826-A6CB-7E587E978DA5}"/>
    <cellStyle name="Output 2 5" xfId="1037" xr:uid="{F52DC07D-97C5-4066-A74F-A8B1CEEDB451}"/>
    <cellStyle name="Output 2 5 2" xfId="2609" xr:uid="{66509453-4522-419C-9B94-B6682235BDFC}"/>
    <cellStyle name="Output 2 5 2 2" xfId="3848" xr:uid="{92ADE93C-04EC-4457-BB08-6F0BEB1FDCEC}"/>
    <cellStyle name="Output 2 5 2 3" xfId="10359" xr:uid="{C25F74DD-0D1C-4E27-80DB-90FF961BDBFC}"/>
    <cellStyle name="Output 2 5 2 4" xfId="13241" xr:uid="{84710FC0-D1C0-4430-84DB-6DADD2CD3D8C}"/>
    <cellStyle name="Output 2 5 3" xfId="4133" xr:uid="{5AC123A4-1DD4-4ECF-8279-B08BBED91335}"/>
    <cellStyle name="Output 2 5 4" xfId="8896" xr:uid="{9185FCC4-ED2D-496B-846E-5043C2848FD9}"/>
    <cellStyle name="Output 2 5 5" xfId="11818" xr:uid="{C670C1D5-BBD5-4A13-A2A3-3F5CC4BEF4B4}"/>
    <cellStyle name="Output 2 6" xfId="4149" xr:uid="{C60A4118-1965-4949-BE5B-9E53E0B95DF0}"/>
    <cellStyle name="Output 2 7" xfId="3865" xr:uid="{65907486-64FD-4BFB-8BAB-1F7DFC669EE2}"/>
    <cellStyle name="Output 2 8" xfId="4371" xr:uid="{819E9626-695A-4C20-87BD-72CD0F4C5A29}"/>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2 2 2" xfId="7813" xr:uid="{FFA6A893-951F-471B-81ED-ACFE3772C220}"/>
    <cellStyle name="Output 3 2 2 2 2 3" xfId="10869" xr:uid="{9C7F5486-0342-442E-81E4-89B5C7A7AD31}"/>
    <cellStyle name="Output 3 2 2 2 2 4" xfId="13751" xr:uid="{A30F8CCF-508B-48D3-A3C4-04397B2311D9}"/>
    <cellStyle name="Output 3 2 2 2 3" xfId="5295" xr:uid="{0E97225D-8C2C-446B-A3F8-626E3FE85080}"/>
    <cellStyle name="Output 3 2 2 2 4" xfId="9413" xr:uid="{4A45F0BD-5532-48C2-B654-7CA3BD75E626}"/>
    <cellStyle name="Output 3 2 2 2 5" xfId="12335" xr:uid="{F23C0CBB-CBE6-43A0-94BB-46398A181928}"/>
    <cellStyle name="Output 3 2 2 3" xfId="1856" xr:uid="{1414B007-DF89-49DB-A75C-388F8B296A90}"/>
    <cellStyle name="Output 3 2 2 3 2" xfId="3402" xr:uid="{E6C38BA7-BB94-43C2-ABA7-171C4F8EE2E5}"/>
    <cellStyle name="Output 3 2 2 3 2 2" xfId="8096" xr:uid="{9037E483-09EE-4547-BC0F-CFE79DEF15E4}"/>
    <cellStyle name="Output 3 2 2 3 2 3" xfId="11152" xr:uid="{83FD3000-A225-4806-AF1E-36488355B4C4}"/>
    <cellStyle name="Output 3 2 2 3 2 4" xfId="14034" xr:uid="{3FFC2BC0-6560-413B-8694-384BBA66708A}"/>
    <cellStyle name="Output 3 2 2 3 3" xfId="5525" xr:uid="{92D2F824-446E-4088-8113-19D196D0B7AC}"/>
    <cellStyle name="Output 3 2 2 3 4" xfId="9715" xr:uid="{69E65AA9-7003-4688-8070-0FA4FA4BC7FE}"/>
    <cellStyle name="Output 3 2 2 3 5" xfId="12637" xr:uid="{A71D6C7A-7020-4DAE-95F9-3DEBA517602F}"/>
    <cellStyle name="Output 3 2 2 4" xfId="2204" xr:uid="{67D15227-6CAC-4AB6-850A-9E643189DBF8}"/>
    <cellStyle name="Output 3 2 2 4 2" xfId="4314" xr:uid="{6C88D4B3-C027-411F-BB5A-095EBABFA9B0}"/>
    <cellStyle name="Output 3 2 2 4 3" xfId="10063" xr:uid="{1ED287B3-1A51-4694-ACB4-5E1D0C895D4E}"/>
    <cellStyle name="Output 3 2 2 4 4" xfId="12985" xr:uid="{11E19FF3-B15E-49B2-AAC0-7EA6322A0CD7}"/>
    <cellStyle name="Output 3 2 2 5" xfId="4853" xr:uid="{7DB0CF91-D717-46EE-BB9E-E33FD5E99B3F}"/>
    <cellStyle name="Output 3 2 2 6" xfId="4716" xr:uid="{23E68B91-29BC-486B-A181-B5FAD6155B21}"/>
    <cellStyle name="Output 3 2 2 7" xfId="8292" xr:uid="{0BB56C93-9B6E-4A07-86D8-423C9B4BE548}"/>
    <cellStyle name="Output 3 2 3" xfId="1346" xr:uid="{9479AE08-F6D5-4B8E-BF46-C9E0189676E2}"/>
    <cellStyle name="Output 3 2 3 2" xfId="2911" xr:uid="{9F51E974-18E3-4810-91ED-EB1BEAEAD787}"/>
    <cellStyle name="Output 3 2 3 2 2" xfId="7605" xr:uid="{904A6986-8015-46D6-A23F-913C274997D6}"/>
    <cellStyle name="Output 3 2 3 2 3" xfId="10661" xr:uid="{2E83B88E-E2E4-4A6C-9EB3-9611C03D1337}"/>
    <cellStyle name="Output 3 2 3 2 4" xfId="13543" xr:uid="{FEE1D1C4-2529-40C3-AF51-FD0D5B8CB721}"/>
    <cellStyle name="Output 3 2 3 3" xfId="5164" xr:uid="{E1090788-A63A-4852-9B85-3D3400D6C220}"/>
    <cellStyle name="Output 3 2 3 4" xfId="9205" xr:uid="{A227788F-547A-4670-9BD4-20F4DE150F3F}"/>
    <cellStyle name="Output 3 2 3 5" xfId="12127" xr:uid="{4273B52A-CDFA-4868-BF38-6681C4D44619}"/>
    <cellStyle name="Output 3 2 4" xfId="1150" xr:uid="{E8960CE8-F875-4A76-8980-54096342D9A0}"/>
    <cellStyle name="Output 3 2 4 2" xfId="2719" xr:uid="{13CA7BC3-0668-4681-A95F-CE0D5A2A386D}"/>
    <cellStyle name="Output 3 2 4 2 2" xfId="3599" xr:uid="{3743054D-8327-460F-A690-B53BE692C6C0}"/>
    <cellStyle name="Output 3 2 4 2 3" xfId="10469" xr:uid="{481D78B8-BA6C-442B-BAE2-7EDBA74A4799}"/>
    <cellStyle name="Output 3 2 4 2 4" xfId="13351" xr:uid="{5A03D222-511D-4AA7-AA0D-ED59CEF9C42E}"/>
    <cellStyle name="Output 3 2 4 3" xfId="5678" xr:uid="{94F3368E-ECB9-4BF1-B96C-1CF5C298FB96}"/>
    <cellStyle name="Output 3 2 4 4" xfId="9009" xr:uid="{B0A2B46E-AAAC-4F00-B693-C6C243EE2266}"/>
    <cellStyle name="Output 3 2 4 5" xfId="11931" xr:uid="{8AD641A4-E5F4-4A6D-B0FF-83BCC13F9421}"/>
    <cellStyle name="Output 3 2 5" xfId="1998" xr:uid="{0B266E7F-0B31-431D-B34B-7201C4832647}"/>
    <cellStyle name="Output 3 2 5 2" xfId="6253" xr:uid="{53DD75F4-C14D-4D41-B558-A5F7479685DF}"/>
    <cellStyle name="Output 3 2 5 3" xfId="9857" xr:uid="{A2262AD7-3605-484D-A4A4-A9BC76E7D83A}"/>
    <cellStyle name="Output 3 2 5 4" xfId="12779" xr:uid="{82B5192F-F500-439E-8AF8-1CAB2C586066}"/>
    <cellStyle name="Output 3 2 6" xfId="4291" xr:uid="{0FF6FBE5-FD7E-42C3-AA53-392B1F6821A3}"/>
    <cellStyle name="Output 3 2 7" xfId="4823" xr:uid="{E8A2AC08-5F9A-4A2F-AAD0-7E9E90229B99}"/>
    <cellStyle name="Output 3 2 8" xfId="8547" xr:uid="{7E61ECBA-E680-4522-B9AD-8507D5AA020E}"/>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2 2 2" xfId="7864" xr:uid="{A3855911-4475-441B-8D23-3EC761B6E6D4}"/>
    <cellStyle name="Output 3 3 2 2 2 3" xfId="10920" xr:uid="{D5F85EC0-9037-435A-B6FB-3EA0EC9A188D}"/>
    <cellStyle name="Output 3 3 2 2 2 4" xfId="13802" xr:uid="{AB0B126D-CB12-4A24-96AA-3DF6764BE1B3}"/>
    <cellStyle name="Output 3 3 2 2 3" xfId="5510" xr:uid="{242F8598-E681-4EE4-B549-3CECF802C577}"/>
    <cellStyle name="Output 3 3 2 2 4" xfId="9464" xr:uid="{3A98360C-2D1D-4330-9199-821E79CCD1B6}"/>
    <cellStyle name="Output 3 3 2 2 5" xfId="12386" xr:uid="{5956DABA-C63A-4A6A-BB42-008499B96087}"/>
    <cellStyle name="Output 3 3 2 3" xfId="1216" xr:uid="{57621A11-57CC-4580-9142-625516AD08CA}"/>
    <cellStyle name="Output 3 3 2 3 2" xfId="2784" xr:uid="{1CE5D865-EDE2-4178-81D4-91F1DA14688F}"/>
    <cellStyle name="Output 3 3 2 3 2 2" xfId="5366" xr:uid="{1A7934C6-7F9B-4E51-A329-4AA3CAED8ACB}"/>
    <cellStyle name="Output 3 3 2 3 2 3" xfId="10534" xr:uid="{2A3D0D1B-28D0-4F48-AA34-DA6E5292C794}"/>
    <cellStyle name="Output 3 3 2 3 2 4" xfId="13416" xr:uid="{31C41CD5-8613-4A83-8398-3AC8F9DEA603}"/>
    <cellStyle name="Output 3 3 2 3 3" xfId="4722" xr:uid="{E81202D3-6638-4AF2-B265-EFD508EF4750}"/>
    <cellStyle name="Output 3 3 2 3 4" xfId="9075" xr:uid="{B5C9BD11-C3AB-4201-8B1F-2D332C8BF4E9}"/>
    <cellStyle name="Output 3 3 2 3 5" xfId="11997" xr:uid="{000DCA7B-A2B7-4AFD-9456-32D968A71074}"/>
    <cellStyle name="Output 3 3 2 4" xfId="2255" xr:uid="{20B6EC93-BA81-466F-BBEA-C0B9C765522D}"/>
    <cellStyle name="Output 3 3 2 4 2" xfId="5114" xr:uid="{323EADA6-3B97-42A0-87D9-13CEAB8A090B}"/>
    <cellStyle name="Output 3 3 2 4 3" xfId="10114" xr:uid="{D2746A1B-F486-42CA-9D95-CB5103C734B8}"/>
    <cellStyle name="Output 3 3 2 4 4" xfId="13036" xr:uid="{683D2534-5682-40B8-B80C-5416EFD89B27}"/>
    <cellStyle name="Output 3 3 2 5" xfId="3923" xr:uid="{7FCC2222-7EC8-4185-95D7-544C95FB7FA4}"/>
    <cellStyle name="Output 3 3 2 6" xfId="8751" xr:uid="{B382E7AD-0A47-40AB-A372-F2599483D975}"/>
    <cellStyle name="Output 3 3 2 7" xfId="11674" xr:uid="{583ADEEE-4F12-4F8D-AE2B-9B735710940A}"/>
    <cellStyle name="Output 3 3 3" xfId="1397" xr:uid="{EA0C2D1B-1843-4EA3-B6BD-AB248CB635A4}"/>
    <cellStyle name="Output 3 3 3 2" xfId="2962" xr:uid="{F3E055A6-DD4C-4235-AB28-666BAAE6CDED}"/>
    <cellStyle name="Output 3 3 3 2 2" xfId="7656" xr:uid="{B5269C2F-D8CE-4742-BF6D-D3296C8F2114}"/>
    <cellStyle name="Output 3 3 3 2 3" xfId="10712" xr:uid="{B3609C35-D91A-4DB7-92D6-798EC808D09E}"/>
    <cellStyle name="Output 3 3 3 2 4" xfId="13594" xr:uid="{66621146-C97D-408D-882A-B2690722A19F}"/>
    <cellStyle name="Output 3 3 3 3" xfId="6403" xr:uid="{412BD230-EB1B-40E4-848E-AC3CAB497187}"/>
    <cellStyle name="Output 3 3 3 4" xfId="9256" xr:uid="{936CBBB3-49C8-482D-8CF1-D345031B2BF8}"/>
    <cellStyle name="Output 3 3 3 5" xfId="12178" xr:uid="{4F5EF4B8-9971-4534-BF1D-541F2A463C82}"/>
    <cellStyle name="Output 3 3 4" xfId="1641" xr:uid="{FD20732D-801C-415A-B83F-CA4064166EB2}"/>
    <cellStyle name="Output 3 3 4 2" xfId="3206" xr:uid="{FBE5811F-E21F-41A6-8CA9-E98EE58DD9A2}"/>
    <cellStyle name="Output 3 3 4 2 2" xfId="7900" xr:uid="{B9817B4B-06C5-4B25-8BBB-550C359172F2}"/>
    <cellStyle name="Output 3 3 4 2 3" xfId="10956" xr:uid="{D3954E75-A5AE-4132-B1A5-C2FA7BC9CE13}"/>
    <cellStyle name="Output 3 3 4 2 4" xfId="13838" xr:uid="{B2A33272-F53C-4A5A-8C42-9F546AA89353}"/>
    <cellStyle name="Output 3 3 4 3" xfId="6618" xr:uid="{5DF9F5DB-871E-494A-BB7D-4CA51946551F}"/>
    <cellStyle name="Output 3 3 4 4" xfId="9500" xr:uid="{8D0FE7BF-F6A6-439F-B2D9-7C0BCC26FFA4}"/>
    <cellStyle name="Output 3 3 4 5" xfId="12422" xr:uid="{63937DCA-A040-4F77-992D-ED87FFFD5C40}"/>
    <cellStyle name="Output 3 3 5" xfId="2049" xr:uid="{F6692F01-8523-4330-8535-B15926D30058}"/>
    <cellStyle name="Output 3 3 5 2" xfId="6534" xr:uid="{EF598698-8FA2-4479-BCF7-BF13034DAB29}"/>
    <cellStyle name="Output 3 3 5 3" xfId="9908" xr:uid="{B0BB9637-5F31-4A75-A653-B119FA4E81CC}"/>
    <cellStyle name="Output 3 3 5 4" xfId="12830" xr:uid="{FD48E9A9-6B9B-4388-B789-92236CA511BE}"/>
    <cellStyle name="Output 3 3 6" xfId="5332" xr:uid="{3FCD75D4-C770-49F0-AA81-34CAB5E14BD6}"/>
    <cellStyle name="Output 3 3 7" xfId="5032" xr:uid="{7EAEFA79-83CE-4952-8803-F47FA033EC6F}"/>
    <cellStyle name="Output 3 3 8" xfId="6795" xr:uid="{F14F0CFA-5ED9-46B9-A796-CB9F38A2CB2E}"/>
    <cellStyle name="Output 3 4" xfId="727" xr:uid="{529F1BE2-2C39-4920-991B-1E27F6DE0749}"/>
    <cellStyle name="Output 3 4 2" xfId="1447" xr:uid="{B5798747-89B6-489C-8C03-C92E41756B95}"/>
    <cellStyle name="Output 3 4 2 2" xfId="3012" xr:uid="{C8F91716-D336-41DA-8953-922E142DD9A8}"/>
    <cellStyle name="Output 3 4 2 2 2" xfId="7706" xr:uid="{5279AD83-159B-47DE-90FF-D5FB0F4463E6}"/>
    <cellStyle name="Output 3 4 2 2 3" xfId="10762" xr:uid="{91321462-9087-493B-8CED-6A9D0F2EAF86}"/>
    <cellStyle name="Output 3 4 2 2 4" xfId="13644" xr:uid="{06241857-5DA6-445E-BC50-B58EB7BCDBC3}"/>
    <cellStyle name="Output 3 4 2 3" xfId="6689" xr:uid="{2AD3BBBF-7D96-4B07-B16C-7BC00FA0760F}"/>
    <cellStyle name="Output 3 4 2 4" xfId="9306" xr:uid="{30E5803C-E2B6-4918-9F39-A4BE48A6B1D2}"/>
    <cellStyle name="Output 3 4 2 5" xfId="12228" xr:uid="{15C54484-55A6-4F0F-A7AD-8F5FE670A92A}"/>
    <cellStyle name="Output 3 4 3" xfId="1827" xr:uid="{5A0F81F0-7987-4A62-B754-429F7131F10A}"/>
    <cellStyle name="Output 3 4 3 2" xfId="3377" xr:uid="{519D2F03-0410-4057-9230-1645896190C0}"/>
    <cellStyle name="Output 3 4 3 2 2" xfId="8071" xr:uid="{9C567900-E8C9-405E-B4B4-9052CB23DA92}"/>
    <cellStyle name="Output 3 4 3 2 3" xfId="11127" xr:uid="{5A5E34E7-4274-4EA8-B8A3-F9490BFDD9F1}"/>
    <cellStyle name="Output 3 4 3 2 4" xfId="14009" xr:uid="{A249590D-61F6-46AD-A0EB-0A550547448F}"/>
    <cellStyle name="Output 3 4 3 3" xfId="4891" xr:uid="{CEE8160F-4A42-4185-A565-491DA872F27F}"/>
    <cellStyle name="Output 3 4 3 4" xfId="9686" xr:uid="{CDB8EDB2-C294-4C61-BACE-0454614852B5}"/>
    <cellStyle name="Output 3 4 3 5" xfId="12608" xr:uid="{A5E526FB-78BE-46B5-AA12-13C95C613D54}"/>
    <cellStyle name="Output 3 4 4" xfId="2098" xr:uid="{CFF3A5A8-431F-434B-BF4D-C0CF8334C3A7}"/>
    <cellStyle name="Output 3 4 4 2" xfId="3914" xr:uid="{3260084C-197F-4640-870B-8D44AE0A5A49}"/>
    <cellStyle name="Output 3 4 4 3" xfId="9957" xr:uid="{56C3E17E-E508-4820-8F1B-7A5FA2F8AFD0}"/>
    <cellStyle name="Output 3 4 4 4" xfId="12879" xr:uid="{1B81F889-2E3B-4EE2-8B14-A7E49753F1BA}"/>
    <cellStyle name="Output 3 4 5" xfId="3670" xr:uid="{FFE3527A-D2DA-40DE-917B-D59DD80E3260}"/>
    <cellStyle name="Output 3 4 6" xfId="4830" xr:uid="{7BCD6595-0D25-4CDD-80E7-30CD8684BD06}"/>
    <cellStyle name="Output 3 4 7" xfId="5272" xr:uid="{B37EBC2E-3B0F-4C0D-81A0-EA13B5898D3E}"/>
    <cellStyle name="Output 3 5" xfId="1078" xr:uid="{3FCE0222-6D2D-4CBA-B607-3C7FF9C7FFB5}"/>
    <cellStyle name="Output 3 5 2" xfId="2647" xr:uid="{F99EF094-AD58-4CD5-8AF9-CAD9816A63EA}"/>
    <cellStyle name="Output 3 5 2 2" xfId="3717" xr:uid="{786C6014-255C-4FA2-99FC-CFD98314BB5C}"/>
    <cellStyle name="Output 3 5 2 3" xfId="10397" xr:uid="{C000F56C-6819-4CD0-974F-B35C031AC1B5}"/>
    <cellStyle name="Output 3 5 2 4" xfId="13279" xr:uid="{CFF5941F-A1AF-4584-9C3F-EE63BC903937}"/>
    <cellStyle name="Output 3 5 3" xfId="5597" xr:uid="{BE230358-A4AB-4EC5-AF9F-D5802F9AED9A}"/>
    <cellStyle name="Output 3 5 4" xfId="8937" xr:uid="{2AFA8111-C76A-44BF-BAF3-6677CB5DE0EA}"/>
    <cellStyle name="Output 3 5 5" xfId="11859" xr:uid="{CCA1732D-2DD4-4E64-9F67-1BCA7D61D4B5}"/>
    <cellStyle name="Output 3 6" xfId="5928" xr:uid="{19CF6918-EE4D-4A10-B0B5-2F7B71206CDC}"/>
    <cellStyle name="Output 3 7" xfId="8570" xr:uid="{57DF9680-9506-4B3B-961A-9E12D90D8FCD}"/>
    <cellStyle name="Output 3 8" xfId="11510" xr:uid="{EB481D96-888D-4482-8B15-80A34E0997B4}"/>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2 2 2" xfId="7800" xr:uid="{D81DE920-11D6-4292-B321-88C660C25758}"/>
    <cellStyle name="Pattern 2 2 2 2 2 3" xfId="10856" xr:uid="{6A7697D9-BE5E-4F02-91AA-5205E58CAF79}"/>
    <cellStyle name="Pattern 2 2 2 2 2 4" xfId="13738" xr:uid="{8B7C70D6-36C0-4CBD-B676-C0549C1E2E44}"/>
    <cellStyle name="Pattern 2 2 2 2 3" xfId="3486" xr:uid="{1D79E3A8-5F8B-4533-83F0-9DDAC9F45135}"/>
    <cellStyle name="Pattern 2 2 2 2 4" xfId="9400" xr:uid="{F1A4A650-7370-4B2D-8592-DD42536B451E}"/>
    <cellStyle name="Pattern 2 2 2 2 5" xfId="12322" xr:uid="{EA346C66-CCE6-4816-8CB1-A91FE9611EA5}"/>
    <cellStyle name="Pattern 2 2 2 3" xfId="1886" xr:uid="{7E3060E8-E441-462E-AED7-CDDF852DF898}"/>
    <cellStyle name="Pattern 2 2 2 3 2" xfId="3429" xr:uid="{E5B06031-3F80-4C53-A91C-E6F89C2E7957}"/>
    <cellStyle name="Pattern 2 2 2 3 2 2" xfId="8123" xr:uid="{DD4D3C18-F823-4986-A44D-47E8BA51438A}"/>
    <cellStyle name="Pattern 2 2 2 3 2 3" xfId="11179" xr:uid="{C911963D-753C-4594-81AB-3DA0A764AB20}"/>
    <cellStyle name="Pattern 2 2 2 3 2 4" xfId="14061" xr:uid="{76EB8A36-EDBC-4339-A385-D4D9F3626E90}"/>
    <cellStyle name="Pattern 2 2 2 3 3" xfId="3894" xr:uid="{E8E74FB4-D86A-49EE-89FD-2C1DB080DF8F}"/>
    <cellStyle name="Pattern 2 2 2 3 4" xfId="9745" xr:uid="{10C47D79-23B2-40E7-B3E8-6D99B3697DF6}"/>
    <cellStyle name="Pattern 2 2 2 3 5" xfId="12667" xr:uid="{D5FD6B99-F92B-4840-BA76-9982DDF6D51A}"/>
    <cellStyle name="Pattern 2 2 2 4" xfId="2191" xr:uid="{162BD29D-12B6-4F80-997A-DBDC2E41C7DE}"/>
    <cellStyle name="Pattern 2 2 2 4 2" xfId="5050" xr:uid="{19A91131-FC8B-47AF-8B3D-47E14E676478}"/>
    <cellStyle name="Pattern 2 2 2 4 3" xfId="10050" xr:uid="{2E30E80C-C545-41E2-A0B2-9D844802631B}"/>
    <cellStyle name="Pattern 2 2 2 4 4" xfId="12972" xr:uid="{63E594F5-CF76-435E-A7BA-B2473ABF3E19}"/>
    <cellStyle name="Pattern 2 2 2 5" xfId="4928" xr:uid="{AAD3650D-C502-4519-876F-D92B41541423}"/>
    <cellStyle name="Pattern 2 2 2 6" xfId="4966" xr:uid="{5F35F388-77BD-4C4C-B1EA-DCD4439B8830}"/>
    <cellStyle name="Pattern 2 2 2 7" xfId="5308" xr:uid="{73A4703D-9C88-42D6-9323-F5CA6CBE8CD1}"/>
    <cellStyle name="Pattern 2 2 3" xfId="1333" xr:uid="{99A0BAFA-E042-4E46-B357-07A8AB115C45}"/>
    <cellStyle name="Pattern 2 2 3 2" xfId="2898" xr:uid="{3C118BCE-0913-4BEE-88FB-5E6BA26E194D}"/>
    <cellStyle name="Pattern 2 2 3 2 2" xfId="7592" xr:uid="{44B51C58-1694-4704-AB54-B8C38E2C6617}"/>
    <cellStyle name="Pattern 2 2 3 2 3" xfId="10648" xr:uid="{398A3B27-7132-4111-A314-69578E579AEB}"/>
    <cellStyle name="Pattern 2 2 3 2 4" xfId="13530" xr:uid="{71CE0FF0-9172-42FC-98CA-46E6A998EA59}"/>
    <cellStyle name="Pattern 2 2 3 3" xfId="6341" xr:uid="{3D591E06-A7F3-4139-9D5B-1D4E1EFD6930}"/>
    <cellStyle name="Pattern 2 2 3 4" xfId="9192" xr:uid="{4A89D7CD-AECE-4641-89E0-614A81F1CD14}"/>
    <cellStyle name="Pattern 2 2 3 5" xfId="12114" xr:uid="{36EC5131-B9AA-4B8B-AAA4-C1421C9E65A2}"/>
    <cellStyle name="Pattern 2 2 4" xfId="1882" xr:uid="{9F9A8620-5DA3-471C-87ED-AEC7E443E3D8}"/>
    <cellStyle name="Pattern 2 2 4 2" xfId="3425" xr:uid="{6B5741B7-813D-45DC-9D33-40CA93F73672}"/>
    <cellStyle name="Pattern 2 2 4 2 2" xfId="8119" xr:uid="{5B124CF6-5488-4136-BF65-15D537C82D16}"/>
    <cellStyle name="Pattern 2 2 4 2 3" xfId="11175" xr:uid="{CE407A6E-C8A4-4D0F-BBEE-012FE8E8C952}"/>
    <cellStyle name="Pattern 2 2 4 2 4" xfId="14057" xr:uid="{47212749-131E-476C-BBEB-50CF650ABD05}"/>
    <cellStyle name="Pattern 2 2 4 3" xfId="6573" xr:uid="{87D1BF6F-B1FB-4227-8239-C5251BC160A7}"/>
    <cellStyle name="Pattern 2 2 4 4" xfId="9741" xr:uid="{B3265915-3832-4C96-BFE2-210BBFA4F8DC}"/>
    <cellStyle name="Pattern 2 2 4 5" xfId="12663" xr:uid="{5536E739-1C9C-4378-A67A-13DB6198804D}"/>
    <cellStyle name="Pattern 2 2 5" xfId="1985" xr:uid="{F57077F4-C87F-4F49-8FBA-A6A73D020B5E}"/>
    <cellStyle name="Pattern 2 2 5 2" xfId="6337" xr:uid="{D4D72152-86B6-425B-A8B3-208EB3580A2F}"/>
    <cellStyle name="Pattern 2 2 5 3" xfId="9844" xr:uid="{DB3B0B60-EE3F-458F-B58C-075FB6DB0B64}"/>
    <cellStyle name="Pattern 2 2 5 4" xfId="12766" xr:uid="{EFE76EDB-3D85-4375-9AEB-17256B59CED9}"/>
    <cellStyle name="Pattern 2 2 6" xfId="4961" xr:uid="{0929A569-0555-4996-81B1-94FC9D3A1FB8}"/>
    <cellStyle name="Pattern 2 2 7" xfId="6519" xr:uid="{FF318DBA-0BFB-4B0E-A568-79954C697B84}"/>
    <cellStyle name="Pattern 2 2 8" xfId="4481" xr:uid="{4D9FDF4C-EFB0-483C-9BFF-1709063BEFEA}"/>
    <cellStyle name="Pattern 2 3" xfId="759" xr:uid="{6068203D-0C6F-45A3-A012-AE521C8717AE}"/>
    <cellStyle name="Pattern 2 3 2" xfId="1472" xr:uid="{A98EF5FD-144C-4BB1-8D59-7C132492583D}"/>
    <cellStyle name="Pattern 2 3 2 2" xfId="3037" xr:uid="{BD678003-A742-4292-8E89-D82D0FDD1874}"/>
    <cellStyle name="Pattern 2 3 2 2 2" xfId="7731" xr:uid="{31FC6857-1CC3-4484-9AFA-412943E81D48}"/>
    <cellStyle name="Pattern 2 3 2 2 3" xfId="10787" xr:uid="{FB694BC5-3184-423F-B6B2-AB8837A3C4DD}"/>
    <cellStyle name="Pattern 2 3 2 2 4" xfId="13669" xr:uid="{565BABA8-6B7A-47D7-8C4B-F74F6C59BE8D}"/>
    <cellStyle name="Pattern 2 3 2 3" xfId="4639" xr:uid="{C12F70D1-2603-4933-B578-8993B13BE2B2}"/>
    <cellStyle name="Pattern 2 3 2 4" xfId="9331" xr:uid="{41B14D2D-5F8A-4581-BFB0-DFDB7135E4D3}"/>
    <cellStyle name="Pattern 2 3 2 5" xfId="12253" xr:uid="{2DE9B44A-CD50-4F34-933F-249CC86AEE1B}"/>
    <cellStyle name="Pattern 2 3 3" xfId="1196" xr:uid="{9EDD0571-4F32-4755-AD31-61D0849214B8}"/>
    <cellStyle name="Pattern 2 3 3 2" xfId="2765" xr:uid="{9C77CA2A-C015-4969-A2C0-61835C00C917}"/>
    <cellStyle name="Pattern 2 3 3 2 2" xfId="5467" xr:uid="{AA7FD712-13C6-49D3-A801-EA375F5F24C2}"/>
    <cellStyle name="Pattern 2 3 3 2 3" xfId="10515" xr:uid="{84C737B2-46F1-493B-837D-75736020D806}"/>
    <cellStyle name="Pattern 2 3 3 2 4" xfId="13397" xr:uid="{21926EEF-9D76-463F-905D-DB8891A46D5E}"/>
    <cellStyle name="Pattern 2 3 3 3" xfId="4394" xr:uid="{59759DDB-0AAC-445A-AB15-DE055FFEF438}"/>
    <cellStyle name="Pattern 2 3 3 4" xfId="9055" xr:uid="{92A335CE-4314-4A4B-B965-D5371B55C562}"/>
    <cellStyle name="Pattern 2 3 3 5" xfId="11977" xr:uid="{4C111C95-348D-4A55-9B9F-539FD5624EF2}"/>
    <cellStyle name="Pattern 2 3 4" xfId="2122" xr:uid="{F7055D39-FE1B-46F9-AA54-AF5337D0C0FD}"/>
    <cellStyle name="Pattern 2 3 4 2" xfId="5935" xr:uid="{A86A8727-E033-46BA-917B-7D42B7E41715}"/>
    <cellStyle name="Pattern 2 3 4 3" xfId="9981" xr:uid="{91CC6205-871E-44C9-A656-8C50F112BF19}"/>
    <cellStyle name="Pattern 2 3 4 4" xfId="12903" xr:uid="{6BE091A9-B3F2-443A-B47F-E35A89D6654E}"/>
    <cellStyle name="Pattern 2 3 5" xfId="3478" xr:uid="{7B4C3CB0-323E-4C85-B982-C9DF5FCF9448}"/>
    <cellStyle name="Pattern 2 3 6" xfId="5606" xr:uid="{4E683688-DD13-4FDD-9BAC-C2B632E1A915}"/>
    <cellStyle name="Pattern 2 3 7" xfId="6584" xr:uid="{BFCC27B5-F561-4353-AD8E-3C58A76AB977}"/>
    <cellStyle name="Pattern 3" xfId="319" xr:uid="{4ADF410B-1D3A-45DA-9197-7901B3ADF532}"/>
    <cellStyle name="Pattern 3 10" xfId="10232" xr:uid="{21372106-5622-4BB8-9858-86B2CCFBF540}"/>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2 2 2" xfId="7843" xr:uid="{CB195CF1-9BED-4248-BD77-F2F749577829}"/>
    <cellStyle name="Pattern 3 2 2 2 2 3" xfId="10899" xr:uid="{7431228D-8CA8-43EE-A2F7-3FBF8EEBFAD3}"/>
    <cellStyle name="Pattern 3 2 2 2 2 4" xfId="13781" xr:uid="{103A8373-8ECE-41F3-827B-022924C59E70}"/>
    <cellStyle name="Pattern 3 2 2 2 3" xfId="4974" xr:uid="{13BAFE78-BD7F-4ACD-A18C-9B4D3B1BF8B6}"/>
    <cellStyle name="Pattern 3 2 2 2 4" xfId="9443" xr:uid="{62CA2F2A-8D3C-4B70-89AE-A752BFB64809}"/>
    <cellStyle name="Pattern 3 2 2 2 5" xfId="12365" xr:uid="{E87ACB8E-DA84-4B1A-8C33-38A6044008CF}"/>
    <cellStyle name="Pattern 3 2 2 3" xfId="1859" xr:uid="{8A688849-E6E0-44C6-8FD5-4CE67EA341CB}"/>
    <cellStyle name="Pattern 3 2 2 3 2" xfId="3405" xr:uid="{F662A983-A352-48A6-A769-71EF6FABD8C5}"/>
    <cellStyle name="Pattern 3 2 2 3 2 2" xfId="8099" xr:uid="{DDF75D16-5EB4-4EFB-AA90-41D3D19B7028}"/>
    <cellStyle name="Pattern 3 2 2 3 2 3" xfId="11155" xr:uid="{345022B3-59F1-472A-B900-52AABA8CB42A}"/>
    <cellStyle name="Pattern 3 2 2 3 2 4" xfId="14037" xr:uid="{BBFE7B61-AFF9-4559-B5E6-2394D17C877E}"/>
    <cellStyle name="Pattern 3 2 2 3 3" xfId="6423" xr:uid="{BF964B9B-3B76-4859-8E86-C4713B39CD38}"/>
    <cellStyle name="Pattern 3 2 2 3 4" xfId="9718" xr:uid="{A225AB5F-C476-44F7-82A4-F7FBBF587966}"/>
    <cellStyle name="Pattern 3 2 2 3 5" xfId="12640" xr:uid="{2A6B8571-C073-4A0A-8A0D-6F660B2E5E98}"/>
    <cellStyle name="Pattern 3 2 2 4" xfId="2234" xr:uid="{63A6EB84-A7A1-48EF-BF88-A6309A251ACE}"/>
    <cellStyle name="Pattern 3 2 2 4 2" xfId="6077" xr:uid="{E82079E8-06DB-4448-867B-B47B0092D13C}"/>
    <cellStyle name="Pattern 3 2 2 4 3" xfId="10093" xr:uid="{E4C881DF-795B-4C1C-A65A-92D06A7E5233}"/>
    <cellStyle name="Pattern 3 2 2 4 4" xfId="13015" xr:uid="{09BD8455-88AD-407F-B604-B427C5D2582C}"/>
    <cellStyle name="Pattern 3 2 2 5" xfId="4325" xr:uid="{1C20375A-78D3-4636-BC2B-1F7FA8CAC903}"/>
    <cellStyle name="Pattern 3 2 2 6" xfId="4926" xr:uid="{CE6A34D5-D278-4F4F-B6FC-BB0221A2A07C}"/>
    <cellStyle name="Pattern 3 2 2 7" xfId="8243" xr:uid="{6809DD70-2FC1-493A-B821-873818754298}"/>
    <cellStyle name="Pattern 3 2 3" xfId="1376" xr:uid="{96470434-5C5E-4AA9-9B59-ABA60477DB69}"/>
    <cellStyle name="Pattern 3 2 3 2" xfId="2941" xr:uid="{DC80333F-F6F5-410C-8701-C5C169D020DC}"/>
    <cellStyle name="Pattern 3 2 3 2 2" xfId="7635" xr:uid="{B1763DEF-FFA9-4168-A84D-F60C2533E3CA}"/>
    <cellStyle name="Pattern 3 2 3 2 3" xfId="10691" xr:uid="{EC076347-70F4-4DB8-AAFE-1B9806152BE3}"/>
    <cellStyle name="Pattern 3 2 3 2 4" xfId="13573" xr:uid="{B29374C8-4DA5-4FD3-A398-3A0F011EE698}"/>
    <cellStyle name="Pattern 3 2 3 3" xfId="5445" xr:uid="{FB04B20B-B729-46FB-9850-4B16513420CE}"/>
    <cellStyle name="Pattern 3 2 3 4" xfId="9235" xr:uid="{128FBBF6-7230-4EB0-86DB-DEF6C7323149}"/>
    <cellStyle name="Pattern 3 2 3 5" xfId="12157" xr:uid="{C4542E32-1BED-4BCE-BD6E-2B3EC0AFD4C0}"/>
    <cellStyle name="Pattern 3 2 4" xfId="1688" xr:uid="{C873A5C9-AB67-4CD8-9D00-CEBAD1EFA792}"/>
    <cellStyle name="Pattern 3 2 4 2" xfId="3250" xr:uid="{929122F8-01A8-42E6-AA27-43286E5FAA02}"/>
    <cellStyle name="Pattern 3 2 4 2 2" xfId="7944" xr:uid="{B85063B0-E064-4EA0-A853-D12A9E699E28}"/>
    <cellStyle name="Pattern 3 2 4 2 3" xfId="11000" xr:uid="{89472822-1EE8-4768-9A47-83FBFB1F0FD1}"/>
    <cellStyle name="Pattern 3 2 4 2 4" xfId="13882" xr:uid="{CE9ACC2E-40BF-4B0B-97EB-10AA42B6FDF4}"/>
    <cellStyle name="Pattern 3 2 4 3" xfId="6473" xr:uid="{5EE256E0-F15D-4C77-A84C-74C81C1A5595}"/>
    <cellStyle name="Pattern 3 2 4 4" xfId="9547" xr:uid="{32FF1524-2E89-47FF-9510-F48C515DA9A6}"/>
    <cellStyle name="Pattern 3 2 4 5" xfId="12469" xr:uid="{D48AFD0B-9405-4372-A25A-1746889779B5}"/>
    <cellStyle name="Pattern 3 2 5" xfId="2028" xr:uid="{3F3A5935-0C31-46AB-BBE0-AB345FA33712}"/>
    <cellStyle name="Pattern 3 2 5 2" xfId="4073" xr:uid="{734FE378-6773-4C9B-A413-633204366540}"/>
    <cellStyle name="Pattern 3 2 5 3" xfId="9887" xr:uid="{EB0448A2-1D5F-4B4B-B937-A40F9CC78EAA}"/>
    <cellStyle name="Pattern 3 2 5 4" xfId="12809" xr:uid="{8762D7B9-0A0F-4C9B-BDE8-B572416E783C}"/>
    <cellStyle name="Pattern 3 2 6" xfId="4927" xr:uid="{20B070A4-B63D-4E20-94AD-654716BECBEB}"/>
    <cellStyle name="Pattern 3 2 7" xfId="3549" xr:uid="{07482002-2FBF-423C-8030-8ABE66BD2CF3}"/>
    <cellStyle name="Pattern 3 2 8" xfId="8264" xr:uid="{F02D7B4A-90EF-41B7-8A77-B164D002884B}"/>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2 2 2" xfId="7742" xr:uid="{BF6B1D2C-1E6D-4C54-A2D7-4B99BB9DC611}"/>
    <cellStyle name="Pattern 3 3 2 2 2 3" xfId="10798" xr:uid="{72286384-B90E-40B7-AFA7-07CE329643F5}"/>
    <cellStyle name="Pattern 3 3 2 2 2 4" xfId="13680" xr:uid="{498E137F-7022-4B03-A8F2-C3653A667AE0}"/>
    <cellStyle name="Pattern 3 3 2 2 3" xfId="4443" xr:uid="{1AF4EC76-7DA1-4F4B-830D-C9B195C59F31}"/>
    <cellStyle name="Pattern 3 3 2 2 4" xfId="9342" xr:uid="{B3654161-507E-48E4-88B2-F00311D4A058}"/>
    <cellStyle name="Pattern 3 3 2 2 5" xfId="12264" xr:uid="{3BEEE096-552D-44BA-8BF3-48248E54C021}"/>
    <cellStyle name="Pattern 3 3 2 3" xfId="935" xr:uid="{9EF543F7-BC58-47C7-8106-B888841734E2}"/>
    <cellStyle name="Pattern 3 3 2 3 2" xfId="2515" xr:uid="{C7547ABC-29C3-46EC-832B-7BFBFDB4D06B}"/>
    <cellStyle name="Pattern 3 3 2 3 2 2" xfId="5279" xr:uid="{07788719-5547-48BD-AFFB-C6E0C768C7EB}"/>
    <cellStyle name="Pattern 3 3 2 3 2 3" xfId="10265" xr:uid="{042D9BAB-D58A-4240-A16D-40F0E945B06D}"/>
    <cellStyle name="Pattern 3 3 2 3 2 4" xfId="13147" xr:uid="{0E2D947C-2D2B-4FC2-B7D6-9D67D8AC7E92}"/>
    <cellStyle name="Pattern 3 3 2 3 3" xfId="4090" xr:uid="{D4E1D03E-C3C4-44CA-89B7-08F4AB6A1B0E}"/>
    <cellStyle name="Pattern 3 3 2 3 4" xfId="8794" xr:uid="{D91D7670-3614-41E7-ADE2-C5F6486BD636}"/>
    <cellStyle name="Pattern 3 3 2 3 5" xfId="11716" xr:uid="{24863DCA-833C-4E29-94A6-8F7DE24777C2}"/>
    <cellStyle name="Pattern 3 3 2 4" xfId="2133" xr:uid="{8D667953-B316-4FF6-9387-27F0D7687B7D}"/>
    <cellStyle name="Pattern 3 3 2 4 2" xfId="5437" xr:uid="{8CDEE9BA-0FFA-41D1-B724-1D2B053629B1}"/>
    <cellStyle name="Pattern 3 3 2 4 3" xfId="9992" xr:uid="{E408DDC6-C9C0-4547-B432-4413CB23F7F9}"/>
    <cellStyle name="Pattern 3 3 2 4 4" xfId="12914" xr:uid="{BFBFB54A-0654-451E-89C4-A7EFFD951D99}"/>
    <cellStyle name="Pattern 3 3 2 5" xfId="3583" xr:uid="{C0FF47FA-B4B3-41BD-8FE8-C12E5C393C7A}"/>
    <cellStyle name="Pattern 3 3 2 6" xfId="4070" xr:uid="{1CBD50DF-D6AD-4667-8D87-2EE6A0315F1B}"/>
    <cellStyle name="Pattern 3 3 2 7" xfId="8296" xr:uid="{7A77F21F-491D-4BD2-A259-FB44D293548D}"/>
    <cellStyle name="Pattern 3 3 3" xfId="1275" xr:uid="{A801E868-3C2B-4391-9069-D72C84F2BD92}"/>
    <cellStyle name="Pattern 3 3 3 2" xfId="2840" xr:uid="{9D5CBC49-64A9-4B86-AD9D-28F08472887E}"/>
    <cellStyle name="Pattern 3 3 3 2 2" xfId="7534" xr:uid="{BE9C7E22-1B2C-45E5-80B6-6C5F86F914A6}"/>
    <cellStyle name="Pattern 3 3 3 2 3" xfId="10590" xr:uid="{BE5B5C05-70C4-4CFC-9A17-BF169A4DBFAF}"/>
    <cellStyle name="Pattern 3 3 3 2 4" xfId="13472" xr:uid="{ADB46345-2CAA-48DD-B9E9-8E401879F9EF}"/>
    <cellStyle name="Pattern 3 3 3 3" xfId="6369" xr:uid="{81D33A04-03E8-4052-A768-E4C2F143697E}"/>
    <cellStyle name="Pattern 3 3 3 4" xfId="9134" xr:uid="{4D3941C5-7ADB-4397-A151-91B1CFD39E7C}"/>
    <cellStyle name="Pattern 3 3 3 5" xfId="12056" xr:uid="{FCB8E0D5-47EA-4FD2-A5E8-63EA9AA5E1F9}"/>
    <cellStyle name="Pattern 3 3 4" xfId="1024" xr:uid="{54087187-3BFF-417B-903C-FC2687B45F6F}"/>
    <cellStyle name="Pattern 3 3 4 2" xfId="2596" xr:uid="{48D8FF6C-A5B3-4D29-A953-3C8B2D7DFE13}"/>
    <cellStyle name="Pattern 3 3 4 2 2" xfId="6308" xr:uid="{AA73D3FD-D03A-4CFA-B4B1-0CF0E70FABA0}"/>
    <cellStyle name="Pattern 3 3 4 2 3" xfId="10346" xr:uid="{80412112-6FC1-4305-931F-236D27AF6C9B}"/>
    <cellStyle name="Pattern 3 3 4 2 4" xfId="13228" xr:uid="{E394C1E0-6663-4DF2-9CF2-78B37D080DF0}"/>
    <cellStyle name="Pattern 3 3 4 3" xfId="4878" xr:uid="{07B80EC9-004A-4CD7-B937-369CF07D6ACD}"/>
    <cellStyle name="Pattern 3 3 4 4" xfId="8883" xr:uid="{BD341F8D-CD8D-408A-991C-3E9642E40ED5}"/>
    <cellStyle name="Pattern 3 3 4 5" xfId="11805" xr:uid="{CDEC9CB7-DD7E-42C9-A058-4635834F5C53}"/>
    <cellStyle name="Pattern 3 3 5" xfId="1927" xr:uid="{86E90EBE-A496-4943-B594-53071138929B}"/>
    <cellStyle name="Pattern 3 3 5 2" xfId="5076" xr:uid="{AD2A4C6C-C225-4DB4-8F9F-B7E0304BA768}"/>
    <cellStyle name="Pattern 3 3 5 3" xfId="9786" xr:uid="{24F2E4DF-2182-48E9-AFF3-5FFA309B2EC0}"/>
    <cellStyle name="Pattern 3 3 5 4" xfId="12708" xr:uid="{02A101A0-1775-42B1-9236-5070F5962289}"/>
    <cellStyle name="Pattern 3 3 6" xfId="6162" xr:uid="{0D69743B-A95E-40EB-B9CD-C14E02DB5029}"/>
    <cellStyle name="Pattern 3 3 7" xfId="6701" xr:uid="{D79D01AE-A355-482E-8854-DD3FA0E9EF53}"/>
    <cellStyle name="Pattern 3 3 8" xfId="10246" xr:uid="{357D6723-26F5-484C-A184-AE585AAB9B32}"/>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2 2 2" xfId="7856" xr:uid="{75308D8C-F33E-4F59-83CB-DF96D9A8AC01}"/>
    <cellStyle name="Pattern 3 4 2 2 2 3" xfId="10912" xr:uid="{E22F68B2-5394-4803-B8ED-0CC4D69C620B}"/>
    <cellStyle name="Pattern 3 4 2 2 2 4" xfId="13794" xr:uid="{0B0BA5B9-DFEC-40ED-BFA7-950D9B27D450}"/>
    <cellStyle name="Pattern 3 4 2 2 3" xfId="4294" xr:uid="{82ABA7CA-C818-469E-A59B-B285D074ADDD}"/>
    <cellStyle name="Pattern 3 4 2 2 4" xfId="9456" xr:uid="{BD78EB74-B7C0-4912-BF2B-12D922473E84}"/>
    <cellStyle name="Pattern 3 4 2 2 5" xfId="12378" xr:uid="{B66FA5BC-1622-43B9-9E93-E769D1D66075}"/>
    <cellStyle name="Pattern 3 4 2 3" xfId="1776" xr:uid="{5ABE5042-964F-4D2E-BD97-70BD920DE633}"/>
    <cellStyle name="Pattern 3 4 2 3 2" xfId="3332" xr:uid="{0BC20A3B-56A5-4272-AC28-F7B88E7BF82C}"/>
    <cellStyle name="Pattern 3 4 2 3 2 2" xfId="8026" xr:uid="{59CF0D36-ADF1-4FE0-A83B-3EF32FD1B0EB}"/>
    <cellStyle name="Pattern 3 4 2 3 2 3" xfId="11082" xr:uid="{D1D54F16-6E0A-4B89-A050-F0B9D01A8F1E}"/>
    <cellStyle name="Pattern 3 4 2 3 2 4" xfId="13964" xr:uid="{91390B80-C58D-4D59-A0D6-D6D48B0C9C71}"/>
    <cellStyle name="Pattern 3 4 2 3 3" xfId="6636" xr:uid="{E6C710CA-2C2B-4D74-B9B4-ADB3440026D7}"/>
    <cellStyle name="Pattern 3 4 2 3 4" xfId="9635" xr:uid="{8497AB4C-1A32-441A-96A1-4BF799120143}"/>
    <cellStyle name="Pattern 3 4 2 3 5" xfId="12557" xr:uid="{519DD9F0-A16F-4D33-A197-9D909434AB63}"/>
    <cellStyle name="Pattern 3 4 2 4" xfId="2247" xr:uid="{4CBEF2EA-68D7-4DBE-86F7-9B9BFA74FEE2}"/>
    <cellStyle name="Pattern 3 4 2 4 2" xfId="4069" xr:uid="{207188FB-650E-42F6-B03D-4728D6D015BD}"/>
    <cellStyle name="Pattern 3 4 2 4 3" xfId="10106" xr:uid="{67536EBC-CEA1-47B5-AEC4-5E10EC5972AB}"/>
    <cellStyle name="Pattern 3 4 2 4 4" xfId="13028" xr:uid="{6C9C8D79-961A-40D9-BEF8-7591DF79F03D}"/>
    <cellStyle name="Pattern 3 4 2 5" xfId="4794" xr:uid="{8E703508-1F31-4F23-BEE1-D34831333AA8}"/>
    <cellStyle name="Pattern 3 4 2 6" xfId="4125" xr:uid="{AF04FC07-28B4-457D-9063-730176281C35}"/>
    <cellStyle name="Pattern 3 4 2 7" xfId="4993" xr:uid="{4EAB402C-DA0A-4014-B7FD-94AE33E804D0}"/>
    <cellStyle name="Pattern 3 4 3" xfId="1389" xr:uid="{39ED8314-3723-4700-BED6-F9568DBB7D85}"/>
    <cellStyle name="Pattern 3 4 3 2" xfId="2954" xr:uid="{B821B4A8-FB3C-46A2-90E3-C289D34C48B2}"/>
    <cellStyle name="Pattern 3 4 3 2 2" xfId="7648" xr:uid="{CFD27EA1-CB64-47CC-9B54-F20ACA4729B0}"/>
    <cellStyle name="Pattern 3 4 3 2 3" xfId="10704" xr:uid="{245D43C8-AAB5-47A8-9627-0D3E72FCE7FF}"/>
    <cellStyle name="Pattern 3 4 3 2 4" xfId="13586" xr:uid="{FA468856-864B-4768-9909-BB9E33246248}"/>
    <cellStyle name="Pattern 3 4 3 3" xfId="5214" xr:uid="{D7D66AD3-C09B-4388-A2FD-0210DF90DC6D}"/>
    <cellStyle name="Pattern 3 4 3 4" xfId="9248" xr:uid="{3B4BF87E-3113-4A5F-8BC8-9A9BB72CB800}"/>
    <cellStyle name="Pattern 3 4 3 5" xfId="12170" xr:uid="{FA3A5D2F-9A57-43D1-B8AE-5E51855A894A}"/>
    <cellStyle name="Pattern 3 4 4" xfId="1684" xr:uid="{21E7399C-AA49-4605-861E-1D18D1B5D29D}"/>
    <cellStyle name="Pattern 3 4 4 2" xfId="3246" xr:uid="{0F5C6CBB-6A2E-4376-88E8-CB005123AD41}"/>
    <cellStyle name="Pattern 3 4 4 2 2" xfId="7940" xr:uid="{6F2AD9BE-F0B4-4379-9A7E-294D3B978392}"/>
    <cellStyle name="Pattern 3 4 4 2 3" xfId="10996" xr:uid="{2003CE93-8338-48FA-BD41-4C9EE3ACDE8A}"/>
    <cellStyle name="Pattern 3 4 4 2 4" xfId="13878" xr:uid="{B003A46C-173E-48EA-9722-DB5C584A3B3B}"/>
    <cellStyle name="Pattern 3 4 4 3" xfId="4747" xr:uid="{580062DF-558F-4A0E-AD59-5D4D02E76DF4}"/>
    <cellStyle name="Pattern 3 4 4 4" xfId="9543" xr:uid="{7FA0F6C9-C0EA-4632-9C9E-A114464B55DD}"/>
    <cellStyle name="Pattern 3 4 4 5" xfId="12465" xr:uid="{A15BA4E5-400E-49C1-8D47-EDB3BE3F3428}"/>
    <cellStyle name="Pattern 3 4 5" xfId="2041" xr:uid="{CD8352E0-54BC-4A07-9A1B-BEAF076BC992}"/>
    <cellStyle name="Pattern 3 4 5 2" xfId="5439" xr:uid="{B04EBD38-1C36-4997-9E8E-59EDD5218F09}"/>
    <cellStyle name="Pattern 3 4 5 3" xfId="9900" xr:uid="{50F64C98-9386-4296-8048-A8518B385933}"/>
    <cellStyle name="Pattern 3 4 5 4" xfId="12822" xr:uid="{F1614816-A2A9-4231-9A3F-5817F4BFF628}"/>
    <cellStyle name="Pattern 3 4 6" xfId="4623" xr:uid="{A528DD8D-D807-47E1-B8C0-CAADE6CB568B}"/>
    <cellStyle name="Pattern 3 4 7" xfId="4979" xr:uid="{E66626B7-541E-4964-A1AF-2D9114762443}"/>
    <cellStyle name="Pattern 3 4 8" xfId="4449" xr:uid="{C61C4BC9-1EB4-48BE-85D3-112EEFFF927C}"/>
    <cellStyle name="Pattern 3 5" xfId="1116" xr:uid="{CB2B6AE2-BEE3-4DA5-938B-DD4D1D5D63AB}"/>
    <cellStyle name="Pattern 3 5 2" xfId="2685" xr:uid="{B5868CE0-1AF3-4E23-9FFD-2563EB686E9D}"/>
    <cellStyle name="Pattern 3 5 2 2" xfId="6311" xr:uid="{CCA1E99B-E94E-45D8-8169-59C52FAF123B}"/>
    <cellStyle name="Pattern 3 5 2 3" xfId="10435" xr:uid="{66773212-1855-40F2-8894-55E7460D8BA5}"/>
    <cellStyle name="Pattern 3 5 2 4" xfId="13317" xr:uid="{0CA5AE62-0BE2-48B9-9F36-AD3C84E1CB35}"/>
    <cellStyle name="Pattern 3 5 3" xfId="6678" xr:uid="{31CA0AD4-8601-4F11-8987-6D64ACDD88DF}"/>
    <cellStyle name="Pattern 3 5 4" xfId="8975" xr:uid="{DD441E68-6BC5-4869-9A4C-9995E98EC804}"/>
    <cellStyle name="Pattern 3 5 5" xfId="11897" xr:uid="{5AAD8135-2330-4B98-B801-222119D63F2D}"/>
    <cellStyle name="Pattern 3 6" xfId="1238" xr:uid="{163C7032-C7C2-4E80-9FE6-364FEEDB2CC5}"/>
    <cellStyle name="Pattern 3 6 2" xfId="2805" xr:uid="{BD6658AA-6E04-45F2-9747-472B6812E34B}"/>
    <cellStyle name="Pattern 3 6 2 2" xfId="3707" xr:uid="{96659B40-4016-4775-8329-1CE35F13B7E7}"/>
    <cellStyle name="Pattern 3 6 2 3" xfId="10555" xr:uid="{54B4721F-AB78-4FBC-BB70-01F8FBA084C8}"/>
    <cellStyle name="Pattern 3 6 2 4" xfId="13437" xr:uid="{D1DC8445-C06F-4CCF-BF2A-1E0AE12FA86F}"/>
    <cellStyle name="Pattern 3 6 3" xfId="4617" xr:uid="{D05A5673-3B0F-4EE8-8BC4-A8F231CC2930}"/>
    <cellStyle name="Pattern 3 6 4" xfId="9097" xr:uid="{3E5E8EE7-5E2E-4FEA-B46D-A8BFFA5E1E92}"/>
    <cellStyle name="Pattern 3 6 5" xfId="12019" xr:uid="{33D42C88-05A8-4FB8-A61C-41A84635843E}"/>
    <cellStyle name="Pattern 3 7" xfId="1682" xr:uid="{436B7887-A025-464D-BBD6-7C04498460A1}"/>
    <cellStyle name="Pattern 3 7 2" xfId="5265" xr:uid="{2A31C084-1C4F-4C72-9F81-697AD11ECDE6}"/>
    <cellStyle name="Pattern 3 7 3" xfId="9541" xr:uid="{76E2A3CC-37DC-4E9A-8A12-1FD49133E76B}"/>
    <cellStyle name="Pattern 3 7 4" xfId="12463" xr:uid="{F0705C1F-55A4-4071-8016-092A33CDB2E6}"/>
    <cellStyle name="Pattern 3 8" xfId="4187" xr:uid="{586C478A-C05A-4B19-83F2-28A26E4BFE53}"/>
    <cellStyle name="Pattern 3 9" xfId="5562" xr:uid="{59B8EE46-BFE1-475B-9D9E-FF20635F6C93}"/>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Percent 3 2 2" xfId="7519" xr:uid="{5637255F-B06A-4968-A1A1-C0438532A811}"/>
    <cellStyle name="Percent 3 2 3" xfId="15773" xr:uid="{0655B980-F35B-4C5C-9E2D-EC6068144FE3}"/>
    <cellStyle name="Percent 3 3" xfId="7195" xr:uid="{0D309B20-297D-41BD-916D-F66884A71737}"/>
    <cellStyle name="Percent 3 3 2" xfId="15449" xr:uid="{87A1A03C-7E1B-43B5-8EB6-99593F3560EB}"/>
    <cellStyle name="Percent 3 4" xfId="5721" xr:uid="{50CCF57E-A9CC-487B-973A-BA296DB9E1AE}"/>
    <cellStyle name="Percent 3 5" xfId="14801" xr:uid="{68EC89E9-5555-4341-8195-5020C410A463}"/>
    <cellStyle name="Percent 4" xfId="6871" xr:uid="{B1DB699D-89E1-4E77-A5ED-432E90717F46}"/>
    <cellStyle name="Percent 4 2" xfId="15125" xr:uid="{4F9EB2F5-2469-44F0-86CE-A3296246B9DE}"/>
    <cellStyle name="Percent 5" xfId="3479" xr:uid="{FF289115-54E8-4861-8138-B11C1336CA93}"/>
    <cellStyle name="Percent 6" xfId="14477" xr:uid="{43DAA235-B546-4849-A839-D4745D0DD129}"/>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2 2 2" xfId="7745" xr:uid="{529CB0C7-0BCD-4D20-A9EC-E8158C99F62D}"/>
    <cellStyle name="Shade 2 2 2 2 2 2 3" xfId="10801" xr:uid="{6188AB28-CEAC-4DE8-825B-BFA77738D15B}"/>
    <cellStyle name="Shade 2 2 2 2 2 2 4" xfId="13683" xr:uid="{71CAB75C-BD1F-4D97-99B8-1EEC4D5A32C5}"/>
    <cellStyle name="Shade 2 2 2 2 2 3" xfId="6203" xr:uid="{69B621DF-1A4E-4C90-B698-20A9FCC9BB6D}"/>
    <cellStyle name="Shade 2 2 2 2 2 4" xfId="9345" xr:uid="{9DB9A337-26B7-4650-A3D5-C927479118F4}"/>
    <cellStyle name="Shade 2 2 2 2 2 5" xfId="12267" xr:uid="{E1ECF963-D571-41A7-9AE1-CD705AAECEDB}"/>
    <cellStyle name="Shade 2 2 2 2 3" xfId="1738" xr:uid="{F3C84D48-8A00-4398-B80F-42C847CE5720}"/>
    <cellStyle name="Shade 2 2 2 2 3 2" xfId="3297" xr:uid="{13E84A8E-EFF1-48BF-B865-4EBCCAF09754}"/>
    <cellStyle name="Shade 2 2 2 2 3 2 2" xfId="7991" xr:uid="{B1162994-08CC-4706-BC42-E1FAC0FE2F29}"/>
    <cellStyle name="Shade 2 2 2 2 3 2 3" xfId="11047" xr:uid="{EFFE8E33-B4BE-4917-BCA6-3EBC59758CD7}"/>
    <cellStyle name="Shade 2 2 2 2 3 2 4" xfId="13929" xr:uid="{E46D9C62-AF65-4793-BC5D-0430F4268FBC}"/>
    <cellStyle name="Shade 2 2 2 2 3 3" xfId="4113" xr:uid="{51BCBF3A-1CEC-46BE-9425-494781D9E343}"/>
    <cellStyle name="Shade 2 2 2 2 3 4" xfId="9597" xr:uid="{11C9CE6B-A5D8-498D-B663-D514025A1309}"/>
    <cellStyle name="Shade 2 2 2 2 3 5" xfId="12519" xr:uid="{63ACE5D0-2708-4373-A79B-0B954AF85F67}"/>
    <cellStyle name="Shade 2 2 2 2 4" xfId="2136" xr:uid="{2B451AA5-D25E-4DE5-98FE-65ACB23DAEAD}"/>
    <cellStyle name="Shade 2 2 2 2 4 2" xfId="6332" xr:uid="{784EBFAC-1B10-434B-BC4F-82D54459879F}"/>
    <cellStyle name="Shade 2 2 2 2 4 3" xfId="9995" xr:uid="{58E7D2A1-2FF6-409C-B9C2-DFC833B5CA9E}"/>
    <cellStyle name="Shade 2 2 2 2 4 4" xfId="12917" xr:uid="{34751200-2AB7-4068-99E9-1CB2301E5D2D}"/>
    <cellStyle name="Shade 2 2 2 2 5" xfId="5233" xr:uid="{0DCC3539-69EB-4E78-9105-655C022402B4}"/>
    <cellStyle name="Shade 2 2 2 2 6" xfId="4672" xr:uid="{5616B805-0E28-42CF-AD3B-2E5AB8C14EB6}"/>
    <cellStyle name="Shade 2 2 2 2 7" xfId="8294" xr:uid="{C77FAB96-7252-447B-A50D-7AA0869B4D4A}"/>
    <cellStyle name="Shade 2 2 2 3" xfId="1278" xr:uid="{042DE6DB-0F88-462F-9177-F8D1801DF84B}"/>
    <cellStyle name="Shade 2 2 2 3 2" xfId="2843" xr:uid="{205D256C-F3CB-41D7-9C08-C4DE1F77FCD9}"/>
    <cellStyle name="Shade 2 2 2 3 2 2" xfId="7537" xr:uid="{07D84B15-3383-4936-8849-B5090680C3BA}"/>
    <cellStyle name="Shade 2 2 2 3 2 3" xfId="10593" xr:uid="{8E943C82-A322-49D9-A516-851521EDC73D}"/>
    <cellStyle name="Shade 2 2 2 3 2 4" xfId="13475" xr:uid="{10CC3470-D95E-429A-8AD2-0F9C403DBBAC}"/>
    <cellStyle name="Shade 2 2 2 3 3" xfId="6156" xr:uid="{34C5A649-0CD7-4011-96B0-DADB5F3AAAA3}"/>
    <cellStyle name="Shade 2 2 2 3 4" xfId="9137" xr:uid="{1FBCF4CF-B150-48C0-9B2E-719E756023E1}"/>
    <cellStyle name="Shade 2 2 2 3 5" xfId="12059" xr:uid="{3C9B7E29-20D1-43D8-AD3A-43328AF667CD}"/>
    <cellStyle name="Shade 2 2 2 4" xfId="1760" xr:uid="{B16BD979-3F06-4149-9967-312CCE9AAFE2}"/>
    <cellStyle name="Shade 2 2 2 4 2" xfId="3318" xr:uid="{CBD1F611-9944-4D75-9422-033C90A33703}"/>
    <cellStyle name="Shade 2 2 2 4 2 2" xfId="8012" xr:uid="{157ADBB8-DB62-4680-8F8A-A2B5CA3360B8}"/>
    <cellStyle name="Shade 2 2 2 4 2 3" xfId="11068" xr:uid="{A1BDCA55-47D3-4A0B-A056-A6EFAB1FD511}"/>
    <cellStyle name="Shade 2 2 2 4 2 4" xfId="13950" xr:uid="{260B01A6-40CC-4C37-B5D5-99AF1AB001A0}"/>
    <cellStyle name="Shade 2 2 2 4 3" xfId="4972" xr:uid="{26EE646B-F748-477E-A827-988195DA560E}"/>
    <cellStyle name="Shade 2 2 2 4 4" xfId="9619" xr:uid="{A66C747A-9247-4C4B-998E-BD3FA180A1C1}"/>
    <cellStyle name="Shade 2 2 2 4 5" xfId="12541" xr:uid="{5FF693BF-5E79-450F-96F5-04246563D3CF}"/>
    <cellStyle name="Shade 2 2 2 5" xfId="1930" xr:uid="{F3FCAB5D-47E0-4334-BE68-E93ADEE24380}"/>
    <cellStyle name="Shade 2 2 2 5 2" xfId="5638" xr:uid="{0FE6D796-9254-4043-A2A6-AE9A6CC125EB}"/>
    <cellStyle name="Shade 2 2 2 5 3" xfId="9789" xr:uid="{D86E33E7-5D3F-4783-9124-38EC6F89AA5E}"/>
    <cellStyle name="Shade 2 2 2 5 4" xfId="12711" xr:uid="{8DFA3E00-6D1D-4CF4-9496-472D65752275}"/>
    <cellStyle name="Shade 2 2 2 6" xfId="4742" xr:uid="{2E43DE98-CCED-4B46-9CFE-7C6994604BBD}"/>
    <cellStyle name="Shade 2 2 2 7" xfId="8511" xr:uid="{FBABC582-21BF-4018-AE10-2616470C44A8}"/>
    <cellStyle name="Shade 2 2 2 8" xfId="11487" xr:uid="{B97DB89B-4936-4EA0-9EF5-2753D4D81BDE}"/>
    <cellStyle name="Shade 2 2 3" xfId="761" xr:uid="{D2BB0EBB-E031-4E7E-A066-49979FE2964C}"/>
    <cellStyle name="Shade 2 2 3 2" xfId="1474" xr:uid="{6663E640-C4A1-43AE-A711-204827219F60}"/>
    <cellStyle name="Shade 2 2 3 2 2" xfId="3039" xr:uid="{3FDDDF67-D465-4486-A295-CBD5020C9E2C}"/>
    <cellStyle name="Shade 2 2 3 2 2 2" xfId="7733" xr:uid="{2C30A895-754E-42E4-9BA6-E7F8F3A3A269}"/>
    <cellStyle name="Shade 2 2 3 2 2 3" xfId="10789" xr:uid="{BF7E4B12-F93B-40E0-B22D-52157D3786AE}"/>
    <cellStyle name="Shade 2 2 3 2 2 4" xfId="13671" xr:uid="{CF7E4AA6-DEB6-4026-8919-D17A79292ED5}"/>
    <cellStyle name="Shade 2 2 3 2 3" xfId="4810" xr:uid="{CB20BA54-991C-40A7-820C-C616C0518F61}"/>
    <cellStyle name="Shade 2 2 3 2 4" xfId="9333" xr:uid="{873876A5-0A62-45CA-A471-EB78C8CB9BCF}"/>
    <cellStyle name="Shade 2 2 3 2 5" xfId="12255" xr:uid="{F6ABCE88-8CBC-4CA4-86ED-047A287A57B0}"/>
    <cellStyle name="Shade 2 2 3 3" xfId="1645" xr:uid="{6F35B535-D65E-442A-BB90-2F5377211798}"/>
    <cellStyle name="Shade 2 2 3 3 2" xfId="3210" xr:uid="{D1CB4C0F-78E2-4F83-BFA4-2E9BC8A9E287}"/>
    <cellStyle name="Shade 2 2 3 3 2 2" xfId="7904" xr:uid="{BD775A8C-978F-4F53-BBC8-659B3C375605}"/>
    <cellStyle name="Shade 2 2 3 3 2 3" xfId="10960" xr:uid="{CC44A6AB-3101-406B-9016-435D47FE4DB1}"/>
    <cellStyle name="Shade 2 2 3 3 2 4" xfId="13842" xr:uid="{9EFB9CD8-8D8B-4279-8B26-AD471E51E6AD}"/>
    <cellStyle name="Shade 2 2 3 3 3" xfId="4255" xr:uid="{0CB6C423-220F-41A7-B3B0-9EBCC070F12D}"/>
    <cellStyle name="Shade 2 2 3 3 4" xfId="9504" xr:uid="{6BF3DF81-5FC4-4233-8787-A7840DB1D16D}"/>
    <cellStyle name="Shade 2 2 3 3 5" xfId="12426" xr:uid="{93C49CA1-6F11-4C58-9065-633649E214DB}"/>
    <cellStyle name="Shade 2 2 3 4" xfId="2124" xr:uid="{7300FAE2-11AF-46D5-BD65-EC4941D03E35}"/>
    <cellStyle name="Shade 2 2 3 4 2" xfId="6278" xr:uid="{069A0187-18AD-4D7B-90B3-F6E3B06E55F4}"/>
    <cellStyle name="Shade 2 2 3 4 3" xfId="9983" xr:uid="{4398591B-EEF9-4AA9-9EA8-6236DFC7E7BB}"/>
    <cellStyle name="Shade 2 2 3 4 4" xfId="12905" xr:uid="{63EEB2F9-BB0E-4E8F-B10E-5FF0061B5B39}"/>
    <cellStyle name="Shade 2 2 3 5" xfId="3658" xr:uid="{275CDEC5-3A78-46D8-B25C-B2151EF19F35}"/>
    <cellStyle name="Shade 2 2 3 6" xfId="5022" xr:uid="{B51ED095-EBE8-4C44-9CE8-E6AEF2AAFA43}"/>
    <cellStyle name="Shade 2 2 3 7" xfId="4131" xr:uid="{14B01AC2-41BE-47CA-8C1E-F2D76C9918BE}"/>
    <cellStyle name="Shade 2 3" xfId="321" xr:uid="{350A4384-C61A-445A-B0BB-2CD49165A349}"/>
    <cellStyle name="Shade 2 3 10" xfId="11507" xr:uid="{30A97A1F-7278-4767-B88B-5EFA31497AC6}"/>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2 2 2" xfId="7845" xr:uid="{2B151D0F-D950-4577-ABBC-62C06540FC05}"/>
    <cellStyle name="Shade 2 3 2 2 2 2 3" xfId="10901" xr:uid="{709C4752-7A9B-4F0A-BDAA-5DA9DC41C6CA}"/>
    <cellStyle name="Shade 2 3 2 2 2 2 4" xfId="13783" xr:uid="{5FFF81E4-45CB-4BF0-96DD-A046524BA222}"/>
    <cellStyle name="Shade 2 3 2 2 2 3" xfId="4074" xr:uid="{C18059B3-55B9-4138-816E-FA9FA6665138}"/>
    <cellStyle name="Shade 2 3 2 2 2 4" xfId="9445" xr:uid="{862968D3-4518-472D-BCFC-1580FE34B325}"/>
    <cellStyle name="Shade 2 3 2 2 2 5" xfId="12367" xr:uid="{39A7C384-5D5C-4BD8-AD79-F142BE497247}"/>
    <cellStyle name="Shade 2 3 2 2 3" xfId="1815" xr:uid="{04941E7B-F272-493E-BB69-69345B482523}"/>
    <cellStyle name="Shade 2 3 2 2 3 2" xfId="3365" xr:uid="{5A4226D4-164F-46E1-B26B-43BBA9A96C0B}"/>
    <cellStyle name="Shade 2 3 2 2 3 2 2" xfId="8059" xr:uid="{4FAA930C-A44E-4715-A17E-A4C65E29BFD7}"/>
    <cellStyle name="Shade 2 3 2 2 3 2 3" xfId="11115" xr:uid="{AB74C1BA-C536-4DA3-B768-0DBD2D029892}"/>
    <cellStyle name="Shade 2 3 2 2 3 2 4" xfId="13997" xr:uid="{FF02A1A2-C0D4-41C2-898E-ADA3AB600893}"/>
    <cellStyle name="Shade 2 3 2 2 3 3" xfId="5965" xr:uid="{7492B88D-1E4D-49A0-98D5-7D6A4F441CC9}"/>
    <cellStyle name="Shade 2 3 2 2 3 4" xfId="9674" xr:uid="{2D4FD440-F9BD-4C16-A656-9CFE357AFA69}"/>
    <cellStyle name="Shade 2 3 2 2 3 5" xfId="12596" xr:uid="{FFC3BCBD-2255-4C8D-A32E-B20C0AA9F012}"/>
    <cellStyle name="Shade 2 3 2 2 4" xfId="2236" xr:uid="{4245AD82-B39D-44ED-884F-EDBEC8A6310C}"/>
    <cellStyle name="Shade 2 3 2 2 4 2" xfId="5400" xr:uid="{989DF6C1-3C80-40A0-987C-DCB78CAD24E0}"/>
    <cellStyle name="Shade 2 3 2 2 4 3" xfId="10095" xr:uid="{218CF066-BB49-4969-835E-4E88D2AD8341}"/>
    <cellStyle name="Shade 2 3 2 2 4 4" xfId="13017" xr:uid="{C44DC89D-3455-4743-A020-57959544B6D3}"/>
    <cellStyle name="Shade 2 3 2 2 5" xfId="3782" xr:uid="{7FF2852E-CA88-42C1-A7F8-F281D38FDEF4}"/>
    <cellStyle name="Shade 2 3 2 2 6" xfId="6452" xr:uid="{D75C8FC1-37C6-469F-8FDD-BD79B8FD8925}"/>
    <cellStyle name="Shade 2 3 2 2 7" xfId="6415" xr:uid="{3F092EDF-29B5-4FC9-9D51-CD64BFA57133}"/>
    <cellStyle name="Shade 2 3 2 3" xfId="1378" xr:uid="{994D3307-3B46-4ABD-A0EC-1B02C2FCD094}"/>
    <cellStyle name="Shade 2 3 2 3 2" xfId="2943" xr:uid="{0FB34711-B8CE-43CC-869B-97318DC03C1F}"/>
    <cellStyle name="Shade 2 3 2 3 2 2" xfId="7637" xr:uid="{543B33A6-94F3-4700-A08A-96BCF28D6FE4}"/>
    <cellStyle name="Shade 2 3 2 3 2 3" xfId="10693" xr:uid="{4E85B19B-8137-4349-9C7F-E0DB22CD8806}"/>
    <cellStyle name="Shade 2 3 2 3 2 4" xfId="13575" xr:uid="{241FDEA3-D761-4C3B-8CE4-01E196A5B9BD}"/>
    <cellStyle name="Shade 2 3 2 3 3" xfId="3504" xr:uid="{260CFB2E-A0F6-46E9-A4A7-F9CBF7FAEBF4}"/>
    <cellStyle name="Shade 2 3 2 3 4" xfId="9237" xr:uid="{7B049248-2B02-4532-9820-F80785FB08EE}"/>
    <cellStyle name="Shade 2 3 2 3 5" xfId="12159" xr:uid="{0CAB9ACB-D58F-4CDB-A846-BE705B023BC8}"/>
    <cellStyle name="Shade 2 3 2 4" xfId="1725" xr:uid="{6F01AE2B-E618-46BE-A9C0-B019955B5AD0}"/>
    <cellStyle name="Shade 2 3 2 4 2" xfId="3285" xr:uid="{654A3355-07AA-45EC-85B8-FF359F4F3DB6}"/>
    <cellStyle name="Shade 2 3 2 4 2 2" xfId="7979" xr:uid="{AEDE89A7-4DC3-4A50-AE41-5D10922B05EA}"/>
    <cellStyle name="Shade 2 3 2 4 2 3" xfId="11035" xr:uid="{79DC392D-1FE2-4134-8A5B-4CA56A2BC7F5}"/>
    <cellStyle name="Shade 2 3 2 4 2 4" xfId="13917" xr:uid="{10F3DD53-1761-4862-944D-A17157B07D1D}"/>
    <cellStyle name="Shade 2 3 2 4 3" xfId="4256" xr:uid="{9E63599F-0F4C-4643-AB70-D837779EC894}"/>
    <cellStyle name="Shade 2 3 2 4 4" xfId="9584" xr:uid="{4EB42A54-31FF-437F-9FCC-10EA1CBE21C8}"/>
    <cellStyle name="Shade 2 3 2 4 5" xfId="12506" xr:uid="{D56F3C30-DB46-4A4E-BD07-558630EF781F}"/>
    <cellStyle name="Shade 2 3 2 5" xfId="2030" xr:uid="{CCF60250-DCA4-4FFC-BC72-4367855EF2FC}"/>
    <cellStyle name="Shade 2 3 2 5 2" xfId="5728" xr:uid="{E82A5AE9-030C-4E9A-9A56-64C783BFAA28}"/>
    <cellStyle name="Shade 2 3 2 5 3" xfId="9889" xr:uid="{11F6C6BD-2730-418B-AE05-6E63601258A5}"/>
    <cellStyle name="Shade 2 3 2 5 4" xfId="12811" xr:uid="{2AB6E330-747A-4927-9AAF-4F8F19EAE371}"/>
    <cellStyle name="Shade 2 3 2 6" xfId="4026" xr:uid="{0EA289DC-4F1F-4582-AB9F-55586AD66FFB}"/>
    <cellStyle name="Shade 2 3 2 7" xfId="4304" xr:uid="{F4491548-7964-4581-8822-1AD90E7968BE}"/>
    <cellStyle name="Shade 2 3 2 8" xfId="4092" xr:uid="{906839D8-ABE7-4450-A387-F4DDCB3C8B40}"/>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2 2 2" xfId="7874" xr:uid="{7585AA73-4E66-4446-9BCF-13A20F261BB3}"/>
    <cellStyle name="Shade 2 3 3 2 2 2 3" xfId="10930" xr:uid="{D817E7D7-4323-4DEA-8587-B5587A7B054E}"/>
    <cellStyle name="Shade 2 3 3 2 2 2 4" xfId="13812" xr:uid="{9026FB67-E697-494E-B8DC-2DDC754DB255}"/>
    <cellStyle name="Shade 2 3 3 2 2 3" xfId="4739" xr:uid="{5E682A19-68B4-474B-A76B-FE845909798B}"/>
    <cellStyle name="Shade 2 3 3 2 2 4" xfId="9474" xr:uid="{44CFB930-2A8E-4397-A7F6-135EE8DF930C}"/>
    <cellStyle name="Shade 2 3 3 2 2 5" xfId="12396" xr:uid="{D2D9E768-D058-47F4-82E9-C7BA1D0E3428}"/>
    <cellStyle name="Shade 2 3 3 2 3" xfId="1027" xr:uid="{A1F5B947-317E-4802-8916-D8FB4EB54116}"/>
    <cellStyle name="Shade 2 3 3 2 3 2" xfId="2599" xr:uid="{E16CF8F7-EF19-4E8C-AF00-3D5B20374671}"/>
    <cellStyle name="Shade 2 3 3 2 3 2 2" xfId="6186" xr:uid="{E486ADEF-C62E-464E-A758-2972260114C1}"/>
    <cellStyle name="Shade 2 3 3 2 3 2 3" xfId="10349" xr:uid="{3294AEE2-65DF-4559-8DF5-321A79595992}"/>
    <cellStyle name="Shade 2 3 3 2 3 2 4" xfId="13231" xr:uid="{857E6DE0-E644-4557-BA20-228BFA863942}"/>
    <cellStyle name="Shade 2 3 3 2 3 3" xfId="6794" xr:uid="{115B9C4F-5516-46D6-8708-15A561197B17}"/>
    <cellStyle name="Shade 2 3 3 2 3 4" xfId="8886" xr:uid="{4D775C12-70DD-4839-98CF-FDC9E5A9ADBF}"/>
    <cellStyle name="Shade 2 3 3 2 3 5" xfId="11808" xr:uid="{961F8CEE-2F72-45B5-8A5F-3D9CA9D2ED26}"/>
    <cellStyle name="Shade 2 3 3 2 4" xfId="2265" xr:uid="{57B60443-ED2F-4ED9-AF4D-C38C91432DCE}"/>
    <cellStyle name="Shade 2 3 3 2 4 2" xfId="5632" xr:uid="{10A09FAE-94F0-4646-A305-E31610F6CC5F}"/>
    <cellStyle name="Shade 2 3 3 2 4 3" xfId="10124" xr:uid="{1B669B7E-EDE9-440D-8E22-CE3AFA59271F}"/>
    <cellStyle name="Shade 2 3 3 2 4 4" xfId="13046" xr:uid="{95D1E842-D918-4B48-91E1-5C023E3740B5}"/>
    <cellStyle name="Shade 2 3 3 2 5" xfId="6396" xr:uid="{DD12BD58-CCCF-4448-9C65-63C1FF553A4E}"/>
    <cellStyle name="Shade 2 3 3 2 6" xfId="8761" xr:uid="{B95FBE74-E1A9-4CCF-A121-35CC7EFC33D2}"/>
    <cellStyle name="Shade 2 3 3 2 7" xfId="11684" xr:uid="{88E8A9C5-DB12-48A7-8271-899043866550}"/>
    <cellStyle name="Shade 2 3 3 3" xfId="1407" xr:uid="{33592DF9-5FCC-4D53-A7A6-43F9E9EC462F}"/>
    <cellStyle name="Shade 2 3 3 3 2" xfId="2972" xr:uid="{00C5AADD-6315-4294-BB33-213B0E91B523}"/>
    <cellStyle name="Shade 2 3 3 3 2 2" xfId="7666" xr:uid="{7A5485A8-C28F-4712-9CC7-DF2FFB5FF428}"/>
    <cellStyle name="Shade 2 3 3 3 2 3" xfId="10722" xr:uid="{AF93CE01-6164-49BB-BD7B-4932348570AB}"/>
    <cellStyle name="Shade 2 3 3 3 2 4" xfId="13604" xr:uid="{135E4BB2-6963-49B8-A4FC-FA12CCA8D877}"/>
    <cellStyle name="Shade 2 3 3 3 3" xfId="4486" xr:uid="{99D4133B-32F6-479C-8BC8-2B51FA2FD425}"/>
    <cellStyle name="Shade 2 3 3 3 4" xfId="9266" xr:uid="{7CE23F67-42E4-4CE5-9FD1-3821C3FD9A29}"/>
    <cellStyle name="Shade 2 3 3 3 5" xfId="12188" xr:uid="{2DF81238-5641-44C6-9BF9-1B7AF5ECC230}"/>
    <cellStyle name="Shade 2 3 3 4" xfId="68" xr:uid="{A30B0048-488E-45E5-BE95-23BF24948EA8}"/>
    <cellStyle name="Shade 2 3 3 4 2" xfId="2322" xr:uid="{D459661E-3102-4452-A01B-7B430A7636B3}"/>
    <cellStyle name="Shade 2 3 3 4 2 2" xfId="6194" xr:uid="{CA8258C9-DC0B-4DE6-8D15-F416F8982079}"/>
    <cellStyle name="Shade 2 3 3 4 2 3" xfId="10180" xr:uid="{2C7F3C0E-3149-4E3E-A1EE-E588BFB8BC5F}"/>
    <cellStyle name="Shade 2 3 3 4 2 4" xfId="13098" xr:uid="{2D952512-7889-4C83-8EB4-17CA21A65C3C}"/>
    <cellStyle name="Shade 2 3 3 4 3" xfId="5247" xr:uid="{7C3DC3BF-DAEF-4986-A083-45DC15178363}"/>
    <cellStyle name="Shade 2 3 3 4 4" xfId="3690" xr:uid="{972204A9-D8FF-4165-95EE-4FB8C1B5C3F0}"/>
    <cellStyle name="Shade 2 3 3 4 5" xfId="4330" xr:uid="{A07B68B0-EC83-4068-BF9E-9D2D758D76ED}"/>
    <cellStyle name="Shade 2 3 3 5" xfId="2059" xr:uid="{BB1C1B9B-244D-477C-9125-106E6E87F26D}"/>
    <cellStyle name="Shade 2 3 3 5 2" xfId="4553" xr:uid="{149FB599-0CC8-4E99-ABED-79DCC34F5DBF}"/>
    <cellStyle name="Shade 2 3 3 5 3" xfId="9918" xr:uid="{D4CC4F0C-6F1C-4370-9701-320FB017C698}"/>
    <cellStyle name="Shade 2 3 3 5 4" xfId="12840" xr:uid="{525A656A-42D7-4838-AB0F-1C8C807520D0}"/>
    <cellStyle name="Shade 2 3 3 6" xfId="5569" xr:uid="{7BAF6D56-0095-4A01-81C0-865DE3BC4B65}"/>
    <cellStyle name="Shade 2 3 3 7" xfId="4528" xr:uid="{B39E98B5-A647-4C40-A583-E9D6BF86203E}"/>
    <cellStyle name="Shade 2 3 3 8" xfId="6328" xr:uid="{5C7CC895-884E-41B2-B5D4-74559302E351}"/>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2 2 2" xfId="7788" xr:uid="{18ECFF02-E00D-4FA0-A617-61D76CEBC78B}"/>
    <cellStyle name="Shade 2 3 4 2 2 2 3" xfId="10844" xr:uid="{E9A81A13-0F04-4544-B9F3-A175BC37C83F}"/>
    <cellStyle name="Shade 2 3 4 2 2 2 4" xfId="13726" xr:uid="{390C0FCA-EC79-4A38-9D46-2FFA55C3CA26}"/>
    <cellStyle name="Shade 2 3 4 2 2 3" xfId="5701" xr:uid="{4D5856E0-554E-4A55-A880-4D9146832D96}"/>
    <cellStyle name="Shade 2 3 4 2 2 4" xfId="9388" xr:uid="{F4189EA2-153F-48DF-ADA3-300BF4415484}"/>
    <cellStyle name="Shade 2 3 4 2 2 5" xfId="12310" xr:uid="{744C61F7-543D-40EC-8BD5-4479C90C4F3A}"/>
    <cellStyle name="Shade 2 3 4 2 3" xfId="1646" xr:uid="{F3691ADE-9FC9-4A25-827F-1D68FECB8761}"/>
    <cellStyle name="Shade 2 3 4 2 3 2" xfId="3211" xr:uid="{9B8967E5-1C74-44A9-9D79-F38432F0E559}"/>
    <cellStyle name="Shade 2 3 4 2 3 2 2" xfId="7905" xr:uid="{DDD28443-E61C-4A92-BCC1-48B16B1687DB}"/>
    <cellStyle name="Shade 2 3 4 2 3 2 3" xfId="10961" xr:uid="{17A659C3-62C8-4E01-A279-80CC9E334649}"/>
    <cellStyle name="Shade 2 3 4 2 3 2 4" xfId="13843" xr:uid="{C4017E56-5483-4A86-8272-C4C91B985313}"/>
    <cellStyle name="Shade 2 3 4 2 3 3" xfId="4049" xr:uid="{9C3BD445-B345-4FDB-A955-688D04DA8CEF}"/>
    <cellStyle name="Shade 2 3 4 2 3 4" xfId="9505" xr:uid="{87E12803-4E72-425B-B109-3FEC7A358557}"/>
    <cellStyle name="Shade 2 3 4 2 3 5" xfId="12427" xr:uid="{F80924C0-B7EE-46C5-A4D4-C27ECFB7E54E}"/>
    <cellStyle name="Shade 2 3 4 2 4" xfId="2179" xr:uid="{29529BA6-A551-4E1D-8392-4C21E7D3A3DC}"/>
    <cellStyle name="Shade 2 3 4 2 4 2" xfId="5064" xr:uid="{DFB14513-F100-4BE3-AD6D-14F053B2C509}"/>
    <cellStyle name="Shade 2 3 4 2 4 3" xfId="10038" xr:uid="{A6002064-C1F5-43C4-8793-EF5CAB5DD5A2}"/>
    <cellStyle name="Shade 2 3 4 2 4 4" xfId="12960" xr:uid="{84A77660-8D77-4380-AADC-C7424FC42C8D}"/>
    <cellStyle name="Shade 2 3 4 2 5" xfId="6434" xr:uid="{CD254204-6846-49AF-A4E5-D9175012EB66}"/>
    <cellStyle name="Shade 2 3 4 2 6" xfId="4222" xr:uid="{42E0A220-4275-432C-9DE4-C6DB55B2297D}"/>
    <cellStyle name="Shade 2 3 4 2 7" xfId="4547" xr:uid="{0905A758-C82D-4923-AAD6-BCD3D14C22DC}"/>
    <cellStyle name="Shade 2 3 4 3" xfId="1321" xr:uid="{5111E2FD-6D2F-4134-A423-DE3A063EE7A2}"/>
    <cellStyle name="Shade 2 3 4 3 2" xfId="2886" xr:uid="{89242476-71C6-47F2-9534-62450CCCD1FF}"/>
    <cellStyle name="Shade 2 3 4 3 2 2" xfId="7580" xr:uid="{321B01D6-2EE1-4272-8BE7-10416A41B3B0}"/>
    <cellStyle name="Shade 2 3 4 3 2 3" xfId="10636" xr:uid="{E9A1919C-AB36-4E99-B606-7203C6E81827}"/>
    <cellStyle name="Shade 2 3 4 3 2 4" xfId="13518" xr:uid="{71944132-B8E4-4A21-8086-FC01A3E01217}"/>
    <cellStyle name="Shade 2 3 4 3 3" xfId="6312" xr:uid="{6A8CA9D7-CB53-4BF7-A90E-E2E69F336E8B}"/>
    <cellStyle name="Shade 2 3 4 3 4" xfId="9180" xr:uid="{A1A519FC-B2CC-443E-8D30-30EA33940B0C}"/>
    <cellStyle name="Shade 2 3 4 3 5" xfId="12102" xr:uid="{5457EC77-7A6B-4141-B346-B0C073E8EF07}"/>
    <cellStyle name="Shade 2 3 4 4" xfId="990" xr:uid="{C282962C-BB14-4D02-ADB3-ABD5C4613801}"/>
    <cellStyle name="Shade 2 3 4 4 2" xfId="2563" xr:uid="{16B580BA-FC23-4CB3-B95D-BD58989AF13F}"/>
    <cellStyle name="Shade 2 3 4 4 2 2" xfId="6737" xr:uid="{E719A1A1-5502-49DC-A693-DF80E82A7298}"/>
    <cellStyle name="Shade 2 3 4 4 2 3" xfId="10313" xr:uid="{4322AE76-B82B-4868-BCE8-835E84C626BF}"/>
    <cellStyle name="Shade 2 3 4 4 2 4" xfId="13195" xr:uid="{2CC59BB6-D1C1-446A-99F7-E5E128D9893F}"/>
    <cellStyle name="Shade 2 3 4 4 3" xfId="6027" xr:uid="{B3B88AAE-0970-4E4B-90CF-7C26A1309179}"/>
    <cellStyle name="Shade 2 3 4 4 4" xfId="8849" xr:uid="{DF0C91DB-9CE8-4ECF-924A-559D881C6E96}"/>
    <cellStyle name="Shade 2 3 4 4 5" xfId="11771" xr:uid="{641E4479-F2DB-4841-A7D4-7275919872BF}"/>
    <cellStyle name="Shade 2 3 4 5" xfId="1973" xr:uid="{8995AC65-F671-482A-BF96-9321752E1F86}"/>
    <cellStyle name="Shade 2 3 4 5 2" xfId="6314" xr:uid="{EE5071E0-5874-4496-85A6-A0F5C4093C48}"/>
    <cellStyle name="Shade 2 3 4 5 3" xfId="9832" xr:uid="{82BFD9C6-BB0F-4C66-BB7E-D86D00FEE1AA}"/>
    <cellStyle name="Shade 2 3 4 5 4" xfId="12754" xr:uid="{B858BF08-DB3B-46A8-B889-3896AF253F74}"/>
    <cellStyle name="Shade 2 3 4 6" xfId="4698" xr:uid="{D8002CEA-1936-4D9C-BC20-52438EE0A355}"/>
    <cellStyle name="Shade 2 3 4 7" xfId="6250" xr:uid="{FFC2A097-8B0A-4551-BF4C-6E2B084E65FD}"/>
    <cellStyle name="Shade 2 3 4 8" xfId="5261" xr:uid="{2B4B5040-C3D4-4EFF-8A39-B76C78F11F26}"/>
    <cellStyle name="Shade 2 3 5" xfId="1118" xr:uid="{68D192BE-3995-48F9-AF75-73B5F8784567}"/>
    <cellStyle name="Shade 2 3 5 2" xfId="2687" xr:uid="{5288CB0E-CA29-48B8-9391-35A4FEE833E2}"/>
    <cellStyle name="Shade 2 3 5 2 2" xfId="5616" xr:uid="{EB2B94A6-C5F2-4EC0-A93D-3B151205F2BE}"/>
    <cellStyle name="Shade 2 3 5 2 3" xfId="10437" xr:uid="{BBE59C55-B1D3-456B-82FA-0AEC5E00470F}"/>
    <cellStyle name="Shade 2 3 5 2 4" xfId="13319" xr:uid="{7D47D0E7-2ABB-4F4C-9385-BF0ECD3007CA}"/>
    <cellStyle name="Shade 2 3 5 3" xfId="6425" xr:uid="{87493BFB-857C-4687-9FE5-BAD2ECB9FB91}"/>
    <cellStyle name="Shade 2 3 5 4" xfId="8977" xr:uid="{B042ED78-6F44-4C7A-83EA-2267DB1958EB}"/>
    <cellStyle name="Shade 2 3 5 5" xfId="11899" xr:uid="{33C88CCB-DB6A-4B05-9BA6-12C6A993B198}"/>
    <cellStyle name="Shade 2 3 6" xfId="965" xr:uid="{6A85446E-0458-4E7E-8796-4E7A98841D49}"/>
    <cellStyle name="Shade 2 3 6 2" xfId="2544" xr:uid="{F2F1B912-25B0-43D1-85CE-4AC06F4FF698}"/>
    <cellStyle name="Shade 2 3 6 2 2" xfId="3905" xr:uid="{E84F5F7A-1655-4155-ACC7-E37B3D55636E}"/>
    <cellStyle name="Shade 2 3 6 2 3" xfId="10294" xr:uid="{97BB2E99-DC17-4832-851F-7C000941E3CB}"/>
    <cellStyle name="Shade 2 3 6 2 4" xfId="13176" xr:uid="{75A7039E-798A-46D2-9F99-E854AA0B9725}"/>
    <cellStyle name="Shade 2 3 6 3" xfId="5698" xr:uid="{D41DC294-CFBA-4647-9D70-FF75E15D6884}"/>
    <cellStyle name="Shade 2 3 6 4" xfId="8824" xr:uid="{DBAAE635-9585-4F17-A892-056B823F69E7}"/>
    <cellStyle name="Shade 2 3 6 5" xfId="11746" xr:uid="{65CD1DC0-5EDE-43CE-9A66-CAD0994E6B3D}"/>
    <cellStyle name="Shade 2 3 7" xfId="1766" xr:uid="{D61C42AD-434D-43E4-A21B-D90E3F58CA61}"/>
    <cellStyle name="Shade 2 3 7 2" xfId="6242" xr:uid="{F3A44F75-59A6-4AAA-BBBC-2577A8807A46}"/>
    <cellStyle name="Shade 2 3 7 3" xfId="9625" xr:uid="{C481C688-734C-4E92-B446-8EE72AC69196}"/>
    <cellStyle name="Shade 2 3 7 4" xfId="12547" xr:uid="{5A81EB19-33C7-4B25-8283-EB3489A5BA84}"/>
    <cellStyle name="Shade 2 3 8" xfId="6602" xr:uid="{92B1D315-2922-4FC0-BDBD-63888AEE88D8}"/>
    <cellStyle name="Shade 2 3 9" xfId="8564" xr:uid="{1B4679D8-B8D1-4596-834D-2647BC20F667}"/>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2 2 2" xfId="7799" xr:uid="{691D9B53-6620-43A1-8890-F5757DAE9E41}"/>
    <cellStyle name="Shade 3 2 2 2 2 3" xfId="10855" xr:uid="{DCBF4E7B-9AE4-4F43-B457-A5FC2D7DFCF1}"/>
    <cellStyle name="Shade 3 2 2 2 2 4" xfId="13737" xr:uid="{B5B3C85B-24FC-4725-87F9-86447A5D8BBD}"/>
    <cellStyle name="Shade 3 2 2 2 3" xfId="3745" xr:uid="{1EAE7947-507B-4516-A37C-B2B4C3075592}"/>
    <cellStyle name="Shade 3 2 2 2 4" xfId="9399" xr:uid="{F20114A3-602E-4603-9006-A04379F76728}"/>
    <cellStyle name="Shade 3 2 2 2 5" xfId="12321" xr:uid="{CA99CCD8-91D1-477E-BF4E-A422C1A44F11}"/>
    <cellStyle name="Shade 3 2 2 3" xfId="1049" xr:uid="{D51C6860-40F2-4D6C-A61C-5E11009D50F5}"/>
    <cellStyle name="Shade 3 2 2 3 2" xfId="2620" xr:uid="{A1C4D03F-66BF-4B92-8870-155B84189D55}"/>
    <cellStyle name="Shade 3 2 2 3 2 2" xfId="3618" xr:uid="{6586F074-A9A6-4CC3-964E-63989ED0F1F1}"/>
    <cellStyle name="Shade 3 2 2 3 2 3" xfId="10370" xr:uid="{776DB887-E6F5-4DC0-9095-05910B102364}"/>
    <cellStyle name="Shade 3 2 2 3 2 4" xfId="13252" xr:uid="{F415B8D9-1A69-4029-98A7-3A37AD655F5F}"/>
    <cellStyle name="Shade 3 2 2 3 3" xfId="4127" xr:uid="{2E0ECE92-8470-4A07-8C6A-67420E3F7848}"/>
    <cellStyle name="Shade 3 2 2 3 4" xfId="8908" xr:uid="{B68FFC34-A0F2-41F1-B585-081C025242D2}"/>
    <cellStyle name="Shade 3 2 2 3 5" xfId="11830" xr:uid="{06410DEB-13B1-4C83-9145-2FBCBC350A3E}"/>
    <cellStyle name="Shade 3 2 2 4" xfId="2190" xr:uid="{8C07E47D-2A52-4B4D-8EB0-2C6F22AFE8B4}"/>
    <cellStyle name="Shade 3 2 2 4 2" xfId="6578" xr:uid="{857C56B9-5992-43FE-B60D-20A2571FC0F0}"/>
    <cellStyle name="Shade 3 2 2 4 3" xfId="10049" xr:uid="{29B4B78E-5E7D-4538-A211-F3C879A748DB}"/>
    <cellStyle name="Shade 3 2 2 4 4" xfId="12971" xr:uid="{40CF89B3-E441-4EDA-9960-B037F756B4AD}"/>
    <cellStyle name="Shade 3 2 2 5" xfId="6454" xr:uid="{90A6E5E5-8929-4EFB-877C-FE256B672C2E}"/>
    <cellStyle name="Shade 3 2 2 6" xfId="3786" xr:uid="{3A4A2AC0-6AFB-4035-AB9E-881CCC8AAC6A}"/>
    <cellStyle name="Shade 3 2 2 7" xfId="6490" xr:uid="{E2EB09F6-FA94-4B02-8097-5736E79804FF}"/>
    <cellStyle name="Shade 3 2 3" xfId="1332" xr:uid="{34A3CE71-9DBB-4A48-A39A-4AF1C33B58EC}"/>
    <cellStyle name="Shade 3 2 3 2" xfId="2897" xr:uid="{40F7F90F-C6D8-4E07-9EF3-EABC8B957799}"/>
    <cellStyle name="Shade 3 2 3 2 2" xfId="7591" xr:uid="{39AC82BB-0BD2-44C8-9183-3CF9B391F7A6}"/>
    <cellStyle name="Shade 3 2 3 2 3" xfId="10647" xr:uid="{18AC986F-F32A-45A2-B2F2-FE6D58031555}"/>
    <cellStyle name="Shade 3 2 3 2 4" xfId="13529" xr:uid="{129B3AAD-85A9-4F43-AD52-D3240D8A1DAF}"/>
    <cellStyle name="Shade 3 2 3 3" xfId="4452" xr:uid="{BEAAB357-A563-45D9-A897-BB2B0427FD0F}"/>
    <cellStyle name="Shade 3 2 3 4" xfId="9191" xr:uid="{DC4913C8-6E3B-4200-B84A-FB6680BE6481}"/>
    <cellStyle name="Shade 3 2 3 5" xfId="12113" xr:uid="{8D77102E-F64C-4038-B579-C753D6CCD07B}"/>
    <cellStyle name="Shade 3 2 4" xfId="1693" xr:uid="{4BD77D33-FF4F-4990-8350-38E97C73E500}"/>
    <cellStyle name="Shade 3 2 4 2" xfId="3255" xr:uid="{4D9803BE-5F3B-4914-A712-47AC6E498EFD}"/>
    <cellStyle name="Shade 3 2 4 2 2" xfId="7949" xr:uid="{3C986396-C7D7-4808-A5DF-2CAF7FF16B13}"/>
    <cellStyle name="Shade 3 2 4 2 3" xfId="11005" xr:uid="{6EF156E6-7506-46F9-B2EE-510350C45ACD}"/>
    <cellStyle name="Shade 3 2 4 2 4" xfId="13887" xr:uid="{B3883FA1-6008-46D5-BBFF-7A0AB0F54072}"/>
    <cellStyle name="Shade 3 2 4 3" xfId="6714" xr:uid="{EF31F026-0D4A-4FB8-BC1A-F6D42A0DE6BB}"/>
    <cellStyle name="Shade 3 2 4 4" xfId="9552" xr:uid="{FFAB1F02-BF91-4E9E-87B0-5FD30A5AEDA5}"/>
    <cellStyle name="Shade 3 2 4 5" xfId="12474" xr:uid="{C838EB1B-A604-426F-9EE7-0C449C9A33C8}"/>
    <cellStyle name="Shade 3 2 5" xfId="1984" xr:uid="{42184DF7-8A19-4C28-9AEF-ACF2CA2D6D41}"/>
    <cellStyle name="Shade 3 2 5 2" xfId="4391" xr:uid="{4D1699AD-EAC4-4343-98CD-C3251F8436FD}"/>
    <cellStyle name="Shade 3 2 5 3" xfId="9843" xr:uid="{3A50611C-D625-4758-9DE9-1661ACFAFFD1}"/>
    <cellStyle name="Shade 3 2 5 4" xfId="12765" xr:uid="{915E5449-FF3F-4B54-83C0-5262239A448C}"/>
    <cellStyle name="Shade 3 2 6" xfId="6486" xr:uid="{08D80F1E-CE34-4886-A9CD-088BEA0DDB84}"/>
    <cellStyle name="Shade 3 2 7" xfId="6104" xr:uid="{56013048-314C-499B-B57E-6376276165E8}"/>
    <cellStyle name="Shade 3 2 8" xfId="8589" xr:uid="{6775E7FC-C6A8-4E9B-8A8F-2C76A6D5714B}"/>
    <cellStyle name="Shade 3 3" xfId="760" xr:uid="{04E38633-FD46-4307-A5BF-204E6D63C4D3}"/>
    <cellStyle name="Shade 3 3 2" xfId="1473" xr:uid="{2B259C3A-1D13-4746-85A3-86C56C71F271}"/>
    <cellStyle name="Shade 3 3 2 2" xfId="3038" xr:uid="{15D83650-012D-4236-AF3B-B35CF02D74B0}"/>
    <cellStyle name="Shade 3 3 2 2 2" xfId="7732" xr:uid="{40072830-DB9B-43AE-A6B3-FE3250756616}"/>
    <cellStyle name="Shade 3 3 2 2 3" xfId="10788" xr:uid="{5F1C61AF-DB13-45AC-BC31-D65E846F69E3}"/>
    <cellStyle name="Shade 3 3 2 2 4" xfId="13670" xr:uid="{D2D5028D-2C51-432D-B741-789F6197CFC4}"/>
    <cellStyle name="Shade 3 3 2 3" xfId="6339" xr:uid="{CB270058-1E76-4C1F-9DA2-E47118D75C80}"/>
    <cellStyle name="Shade 3 3 2 4" xfId="9332" xr:uid="{2A26D4C0-4405-4918-9856-2C417BC0D71A}"/>
    <cellStyle name="Shade 3 3 2 5" xfId="12254" xr:uid="{83019C7A-36C4-4853-8342-8DFAA4731134}"/>
    <cellStyle name="Shade 3 3 3" xfId="937" xr:uid="{0103B679-1D2A-4FD6-8B1D-330FFC1D2A74}"/>
    <cellStyle name="Shade 3 3 3 2" xfId="2517" xr:uid="{67C9DE86-0B96-47FE-8AE7-59B02F68AF43}"/>
    <cellStyle name="Shade 3 3 3 2 2" xfId="4799" xr:uid="{A3F57F39-6C37-4EC3-84B5-A846EC9A4FB0}"/>
    <cellStyle name="Shade 3 3 3 2 3" xfId="10267" xr:uid="{CDE8349B-EC64-41BF-9A28-FB7C4C6D5BE8}"/>
    <cellStyle name="Shade 3 3 3 2 4" xfId="13149" xr:uid="{FF55718F-F6B4-485B-AA92-C5A6C59B5F93}"/>
    <cellStyle name="Shade 3 3 3 3" xfId="6787" xr:uid="{488D5B97-F06F-4F06-8FD0-3DAA6C38A6E7}"/>
    <cellStyle name="Shade 3 3 3 4" xfId="8796" xr:uid="{894918EB-FD6A-47FA-9213-4516B60AFCDC}"/>
    <cellStyle name="Shade 3 3 3 5" xfId="11718" xr:uid="{FC5CA747-FA44-47C3-8080-637E12336239}"/>
    <cellStyle name="Shade 3 3 4" xfId="2123" xr:uid="{0667A9C2-B1F7-4406-84C6-EA404B489CB4}"/>
    <cellStyle name="Shade 3 3 4 2" xfId="4397" xr:uid="{8C5B6A55-621F-4411-8CF4-875BEC11757B}"/>
    <cellStyle name="Shade 3 3 4 3" xfId="9982" xr:uid="{7180921E-617E-4F6F-8149-70E0B4391C68}"/>
    <cellStyle name="Shade 3 3 4 4" xfId="12904" xr:uid="{972FEB9F-293C-4611-8C75-CDF9104B32F3}"/>
    <cellStyle name="Shade 3 3 5" xfId="3659" xr:uid="{0C67DD51-7358-4892-964B-AC3A0F144BC4}"/>
    <cellStyle name="Shade 3 3 6" xfId="6106" xr:uid="{D1074F6B-3BD4-4B5D-A709-0AB0472FFE4A}"/>
    <cellStyle name="Shade 3 3 7" xfId="4299" xr:uid="{A70ABF8C-85EA-46D3-9C59-BEF87F0A7588}"/>
    <cellStyle name="Shade 4" xfId="320" xr:uid="{066C2DAA-9A57-47E4-ADD3-3087DC4270D3}"/>
    <cellStyle name="Shade 4 10" xfId="11284" xr:uid="{BCFD9113-B2C9-4CFC-B592-9CF8BD5FFB2E}"/>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2 2 2" xfId="7636" xr:uid="{D2D63129-DE18-4552-B520-651CEF601907}"/>
    <cellStyle name="Shade 4 2 2 2 2 3" xfId="10692" xr:uid="{8F54DA34-A7B6-4318-9F75-A1EAA4A9CD49}"/>
    <cellStyle name="Shade 4 2 2 2 2 4" xfId="13574" xr:uid="{9A742FA6-D464-4325-A466-2862A6567019}"/>
    <cellStyle name="Shade 4 2 2 2 3" xfId="5727" xr:uid="{B4C74CB1-F60F-4A39-BD11-E5954BD61CE3}"/>
    <cellStyle name="Shade 4 2 2 2 4" xfId="9236" xr:uid="{F845889C-6045-4E1C-B607-78FEF76792CC}"/>
    <cellStyle name="Shade 4 2 2 2 5" xfId="12158" xr:uid="{C8138658-AF4F-4AAB-BFD9-FC169DE97B1C}"/>
    <cellStyle name="Shade 4 2 2 3" xfId="1696" xr:uid="{93EB7D92-5D01-464C-9DCE-788C5AC683FD}"/>
    <cellStyle name="Shade 4 2 2 3 2" xfId="3257" xr:uid="{AA473A39-2F8C-4464-9B23-3F7CAD757BC0}"/>
    <cellStyle name="Shade 4 2 2 3 2 2" xfId="7951" xr:uid="{32954466-CB46-4ECD-998F-BBCA84BBC700}"/>
    <cellStyle name="Shade 4 2 2 3 2 3" xfId="11007" xr:uid="{E86DE3C5-DB33-4043-9EC3-7DA6F542F602}"/>
    <cellStyle name="Shade 4 2 2 3 2 4" xfId="13889" xr:uid="{30E59560-5376-4D5C-82C3-92C6AEFF7187}"/>
    <cellStyle name="Shade 4 2 2 3 3" xfId="4556" xr:uid="{63ADA19A-510B-4112-B320-6483F12F994D}"/>
    <cellStyle name="Shade 4 2 2 3 4" xfId="9555" xr:uid="{7E3FB195-B3AB-4F37-8151-F688C486B1F0}"/>
    <cellStyle name="Shade 4 2 2 3 5" xfId="12477" xr:uid="{E4571D52-0679-4647-B97E-F3E5A0D5EE3B}"/>
    <cellStyle name="Shade 4 2 2 4" xfId="2029" xr:uid="{C4F4BCB0-B92C-4C2E-9F26-B5FB7EA0FF8A}"/>
    <cellStyle name="Shade 4 2 2 4 2" xfId="5385" xr:uid="{5EA5A4B8-7740-45CF-AB47-F643C6F9CE43}"/>
    <cellStyle name="Shade 4 2 2 4 3" xfId="9888" xr:uid="{E521D41B-11B1-4A20-B652-08AF95297C3C}"/>
    <cellStyle name="Shade 4 2 2 4 4" xfId="12810" xr:uid="{C1C253AF-1D3E-4693-96A0-ABFF7E375418}"/>
    <cellStyle name="Shade 4 2 2 5" xfId="4233" xr:uid="{1A9012A6-D21D-4113-B6BD-66AA906828A9}"/>
    <cellStyle name="Shade 4 2 2 6" xfId="5196" xr:uid="{DFCD73B5-282B-4F42-868C-328562BBE3E4}"/>
    <cellStyle name="Shade 4 2 2 7" xfId="8506" xr:uid="{60DE8D24-8870-436A-A26D-1E6D7231579F}"/>
    <cellStyle name="Shade 4 2 3" xfId="872" xr:uid="{5DE46753-36EC-4280-886D-2EFBAFF8C633}"/>
    <cellStyle name="Shade 4 2 3 2" xfId="1585" xr:uid="{24C23B35-835B-4DEF-B8E8-EDDE732BC9C9}"/>
    <cellStyle name="Shade 4 2 3 2 2" xfId="3150" xr:uid="{F3DB3817-97E3-43CB-8A92-FCF63061E2BA}"/>
    <cellStyle name="Shade 4 2 3 2 2 2" xfId="7844" xr:uid="{8634A2FF-3B01-4C0B-867C-B3683BB692B3}"/>
    <cellStyle name="Shade 4 2 3 2 2 3" xfId="10900" xr:uid="{DBBCAFC3-EA9C-4F00-9F80-411FAF03A7EE}"/>
    <cellStyle name="Shade 4 2 3 2 2 4" xfId="13782" xr:uid="{C99AFBAD-EBA9-49BE-9D1D-1C136E600C1C}"/>
    <cellStyle name="Shade 4 2 3 2 3" xfId="4280" xr:uid="{68AFAF1D-D420-4414-BDBC-99DB4B677AEA}"/>
    <cellStyle name="Shade 4 2 3 2 4" xfId="9444" xr:uid="{56CE40C2-C184-4E56-8603-A60DE52050B1}"/>
    <cellStyle name="Shade 4 2 3 2 5" xfId="12366" xr:uid="{21A5A0FA-4C3A-47EA-A80A-0811D66DE3BF}"/>
    <cellStyle name="Shade 4 2 3 3" xfId="1223" xr:uid="{FFECCA1F-88A0-4534-86B1-25E8C9B0F75A}"/>
    <cellStyle name="Shade 4 2 3 3 2" xfId="2791" xr:uid="{C3E2FA13-6A2A-4C59-9527-0893BDE1DDBD}"/>
    <cellStyle name="Shade 4 2 3 3 2 2" xfId="4505" xr:uid="{446879F1-CA25-4E3D-A880-1526C681D55E}"/>
    <cellStyle name="Shade 4 2 3 3 2 3" xfId="10541" xr:uid="{5EC06CDB-243C-4E44-8CF7-9079B382EC89}"/>
    <cellStyle name="Shade 4 2 3 3 2 4" xfId="13423" xr:uid="{8A8144E3-3FEF-4ABA-B046-5A9A8E3862C3}"/>
    <cellStyle name="Shade 4 2 3 3 3" xfId="4021" xr:uid="{15C1362E-C322-42C2-90A5-F71F79AA817A}"/>
    <cellStyle name="Shade 4 2 3 3 4" xfId="9082" xr:uid="{21D379DD-3217-4371-855E-CA5A45A39E61}"/>
    <cellStyle name="Shade 4 2 3 3 5" xfId="12004" xr:uid="{ACDB5B71-42B5-45B3-A264-F283062638CA}"/>
    <cellStyle name="Shade 4 2 3 4" xfId="2235" xr:uid="{285FB9E1-9B07-4DD9-A869-61F98E9E16B8}"/>
    <cellStyle name="Shade 4 2 3 4 2" xfId="4548" xr:uid="{F316B52F-A9D4-432F-9291-3D37C05F9E5A}"/>
    <cellStyle name="Shade 4 2 3 4 3" xfId="10094" xr:uid="{789B6FC3-8787-41BE-9176-400AF14047CE}"/>
    <cellStyle name="Shade 4 2 3 4 4" xfId="13016" xr:uid="{4734782F-79AA-4F5F-8056-5FCADB6643C3}"/>
    <cellStyle name="Shade 4 2 3 5" xfId="4119" xr:uid="{76F9E215-3F74-4A94-AC98-6FDC3DC39C6B}"/>
    <cellStyle name="Shade 4 2 3 6" xfId="3585" xr:uid="{2636CC84-2540-4669-B47B-457D7C81D60B}"/>
    <cellStyle name="Shade 4 2 3 7" xfId="6736" xr:uid="{12191636-6872-411C-8A35-D8CFE331536E}"/>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2 2 2" xfId="7873" xr:uid="{EAD8FD90-00F2-4CB7-AFD8-2539820CEC30}"/>
    <cellStyle name="Shade 4 3 2 2 2 3" xfId="10929" xr:uid="{975A5B91-6CF4-4427-A4B2-DD050FC5E885}"/>
    <cellStyle name="Shade 4 3 2 2 2 4" xfId="13811" xr:uid="{ECB3D626-B7CF-41AC-9A22-AF4BE0433274}"/>
    <cellStyle name="Shade 4 3 2 2 3" xfId="6264" xr:uid="{DC9D8004-1143-490E-B270-F4DB821FF031}"/>
    <cellStyle name="Shade 4 3 2 2 4" xfId="9473" xr:uid="{57407835-6D6D-456E-8B3A-14CDC3D0308C}"/>
    <cellStyle name="Shade 4 3 2 2 5" xfId="12395" xr:uid="{FB8747B8-7378-42AC-83F3-EA937DCAE593}"/>
    <cellStyle name="Shade 4 3 2 3" xfId="1649" xr:uid="{89969B81-D439-4234-8302-118775B23285}"/>
    <cellStyle name="Shade 4 3 2 3 2" xfId="3214" xr:uid="{0E24213F-DBF4-4FEF-A513-516A146FBC68}"/>
    <cellStyle name="Shade 4 3 2 3 2 2" xfId="7908" xr:uid="{4C4FA8AB-4791-4583-8DE4-F2CC8B632967}"/>
    <cellStyle name="Shade 4 3 2 3 2 3" xfId="10964" xr:uid="{8FBF59D0-1B4D-4E07-8E92-403BD62F34A0}"/>
    <cellStyle name="Shade 4 3 2 3 2 4" xfId="13846" xr:uid="{8B454459-2080-4A76-965C-A4C7E94F5845}"/>
    <cellStyle name="Shade 4 3 2 3 3" xfId="3483" xr:uid="{337A8063-6C22-4A24-80C5-24192318115D}"/>
    <cellStyle name="Shade 4 3 2 3 4" xfId="9508" xr:uid="{F0DDAEE4-1061-4DC9-B8C6-29BC16B1FE34}"/>
    <cellStyle name="Shade 4 3 2 3 5" xfId="12430" xr:uid="{BA9CADD9-37D9-43FB-AAC4-F7BAECC90CCA}"/>
    <cellStyle name="Shade 4 3 2 4" xfId="2264" xr:uid="{7AD097E5-E48A-4D2D-BA72-610F110BE85E}"/>
    <cellStyle name="Shade 4 3 2 4 2" xfId="4801" xr:uid="{75E552C4-BE8F-46BE-9947-091634FB6781}"/>
    <cellStyle name="Shade 4 3 2 4 3" xfId="10123" xr:uid="{89D0134F-2DBB-4AC2-9CE2-CBE9CE9122FA}"/>
    <cellStyle name="Shade 4 3 2 4 4" xfId="13045" xr:uid="{B4A1E5E9-F804-41CD-973B-E075A1B9C239}"/>
    <cellStyle name="Shade 4 3 2 5" xfId="5101" xr:uid="{22891399-E61E-4602-820E-9D9360A5320F}"/>
    <cellStyle name="Shade 4 3 2 6" xfId="8760" xr:uid="{E6BA8F36-694D-47BC-9CFB-5001438B473D}"/>
    <cellStyle name="Shade 4 3 2 7" xfId="11683" xr:uid="{452C5402-71C7-4DB6-AF32-7AD7F8025A54}"/>
    <cellStyle name="Shade 4 3 3" xfId="1406" xr:uid="{43E319DC-38E1-49C2-AA7A-75FCD258D576}"/>
    <cellStyle name="Shade 4 3 3 2" xfId="2971" xr:uid="{C97469EF-F541-4BFC-BF6E-1B924312EEAB}"/>
    <cellStyle name="Shade 4 3 3 2 2" xfId="7665" xr:uid="{7ED24340-17E4-42D7-BD92-9DB40DCE45C2}"/>
    <cellStyle name="Shade 4 3 3 2 3" xfId="10721" xr:uid="{C88B2EFB-3B3C-40C6-B183-AE855B471723}"/>
    <cellStyle name="Shade 4 3 3 2 4" xfId="13603" xr:uid="{E10B20A5-56B4-4C1D-9C55-9ED213BB0F8C}"/>
    <cellStyle name="Shade 4 3 3 3" xfId="6015" xr:uid="{48013E63-8F04-4AC6-ACD9-9C109022953A}"/>
    <cellStyle name="Shade 4 3 3 4" xfId="9265" xr:uid="{7C12D84B-E158-4BA1-873A-DDFF4134A2D0}"/>
    <cellStyle name="Shade 4 3 3 5" xfId="12187" xr:uid="{E0FE139E-9A40-403D-9FD6-D3166ABA3CCB}"/>
    <cellStyle name="Shade 4 3 4" xfId="1014" xr:uid="{5942E722-79EE-4A20-936C-FFD10C4DBD51}"/>
    <cellStyle name="Shade 4 3 4 2" xfId="2586" xr:uid="{A76787A8-E21B-49B0-B1EA-185160633ACA}"/>
    <cellStyle name="Shade 4 3 4 2 2" xfId="3765" xr:uid="{0A1373A9-7906-4A36-B883-DDA8548D5950}"/>
    <cellStyle name="Shade 4 3 4 2 3" xfId="10336" xr:uid="{0EFB3DED-F604-4839-B80C-6426E36F4CBB}"/>
    <cellStyle name="Shade 4 3 4 2 4" xfId="13218" xr:uid="{5DDD5ED8-AC77-40E0-9022-F1DA320255BC}"/>
    <cellStyle name="Shade 4 3 4 3" xfId="3732" xr:uid="{01CD5A7E-AE20-47B8-92E2-0BA35731AEAB}"/>
    <cellStyle name="Shade 4 3 4 4" xfId="8873" xr:uid="{35A8A520-5EC8-4197-BB4D-020277E1C92C}"/>
    <cellStyle name="Shade 4 3 4 5" xfId="11795" xr:uid="{CA56178E-81A5-4E4C-A607-B21D76873F0C}"/>
    <cellStyle name="Shade 4 3 5" xfId="2058" xr:uid="{95E3F700-45FD-4C27-B27E-11C2D3C4D406}"/>
    <cellStyle name="Shade 4 3 5 2" xfId="6082" xr:uid="{C46A2DF9-A590-4788-ACA3-6EEC31FBAE83}"/>
    <cellStyle name="Shade 4 3 5 3" xfId="9917" xr:uid="{B7DE15A5-690E-4166-8040-4A3B6D301918}"/>
    <cellStyle name="Shade 4 3 5 4" xfId="12839" xr:uid="{818B39D9-5E8D-4D77-8B6F-96899C66A692}"/>
    <cellStyle name="Shade 4 3 6" xfId="4738" xr:uid="{8B6CBF78-FDA4-47B7-91AF-75A92C821F06}"/>
    <cellStyle name="Shade 4 3 7" xfId="6058" xr:uid="{D94A3B62-0165-44CF-BA02-D2C73ED8215D}"/>
    <cellStyle name="Shade 4 3 8" xfId="6044" xr:uid="{EF0098BD-FF78-4EA9-8A31-6DE07261D6A1}"/>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2 2 2" xfId="7735" xr:uid="{A161F5D0-125B-4534-9934-9D8FCF5F874E}"/>
    <cellStyle name="Shade 4 4 2 2 2 3" xfId="10791" xr:uid="{6A2306F4-56B0-4D0A-A0C3-182BBE99039F}"/>
    <cellStyle name="Shade 4 4 2 2 2 4" xfId="13673" xr:uid="{06FE8C9E-6A7C-4908-97E2-388147E8BA87}"/>
    <cellStyle name="Shade 4 4 2 2 3" xfId="6046" xr:uid="{D6F9DFAD-20D2-4EED-85BE-C7AEE26F6BCE}"/>
    <cellStyle name="Shade 4 4 2 2 4" xfId="9335" xr:uid="{9D862A31-2E4A-4A6F-8989-A3D4C635F5F5}"/>
    <cellStyle name="Shade 4 4 2 2 5" xfId="12257" xr:uid="{1198D124-6513-4510-9EC9-55C620C6E603}"/>
    <cellStyle name="Shade 4 4 2 3" xfId="1715" xr:uid="{5FE5A8F6-50ED-462C-B646-92503A7EA219}"/>
    <cellStyle name="Shade 4 4 2 3 2" xfId="3276" xr:uid="{316D3C29-EE69-468E-9C88-27F20D48418E}"/>
    <cellStyle name="Shade 4 4 2 3 2 2" xfId="7970" xr:uid="{9839FCF2-C76E-4C4C-802E-9DA3D461FA6D}"/>
    <cellStyle name="Shade 4 4 2 3 2 3" xfId="11026" xr:uid="{D60A6AC0-4FBD-4A44-996C-700976DDF099}"/>
    <cellStyle name="Shade 4 4 2 3 2 4" xfId="13908" xr:uid="{4A146178-7E82-433E-928C-0FFBE7C44701}"/>
    <cellStyle name="Shade 4 4 2 3 3" xfId="5383" xr:uid="{0B50399B-BFE3-4EDB-8174-63EEBE08E498}"/>
    <cellStyle name="Shade 4 4 2 3 4" xfId="9574" xr:uid="{88678690-7406-47D2-90B2-7E88E53FA29A}"/>
    <cellStyle name="Shade 4 4 2 3 5" xfId="12496" xr:uid="{E8EBF4C7-458D-4736-9D32-EFE3A9536E99}"/>
    <cellStyle name="Shade 4 4 2 4" xfId="2126" xr:uid="{44E53369-A880-4F34-9E8A-42F24ECF1046}"/>
    <cellStyle name="Shade 4 4 2 4 2" xfId="5584" xr:uid="{0E703F86-87E1-434E-BB1A-D83544FBE63C}"/>
    <cellStyle name="Shade 4 4 2 4 3" xfId="9985" xr:uid="{EF79E7C8-5E3C-4E81-BF17-2F111E015792}"/>
    <cellStyle name="Shade 4 4 2 4 4" xfId="12907" xr:uid="{313202DD-A544-4206-B5A1-15843A4F0796}"/>
    <cellStyle name="Shade 4 4 2 5" xfId="3657" xr:uid="{D692C337-684F-4A5E-B5EA-103EA57B22B2}"/>
    <cellStyle name="Shade 4 4 2 6" xfId="4970" xr:uid="{B13C9690-1373-416F-960C-08DEFC4EB6FD}"/>
    <cellStyle name="Shade 4 4 2 7" xfId="8505" xr:uid="{D48FAED1-3088-4F87-A8A2-15C6392008C4}"/>
    <cellStyle name="Shade 4 4 3" xfId="1268" xr:uid="{1D1DD304-2898-433D-BDA6-C913C9928528}"/>
    <cellStyle name="Shade 4 4 3 2" xfId="2833" xr:uid="{37A85E30-3A45-4FD5-9151-D4E561437824}"/>
    <cellStyle name="Shade 4 4 3 2 2" xfId="7527" xr:uid="{E2247F50-36D3-4FAF-A951-83FCB34EAE4D}"/>
    <cellStyle name="Shade 4 4 3 2 3" xfId="10583" xr:uid="{9AB7459A-0915-4F5B-988E-118092CFECD7}"/>
    <cellStyle name="Shade 4 4 3 2 4" xfId="13465" xr:uid="{AED5CEAF-D99D-4D27-8819-DE0688489F78}"/>
    <cellStyle name="Shade 4 4 3 3" xfId="6463" xr:uid="{3DE8643B-9505-4534-9C4F-C4B345C295CC}"/>
    <cellStyle name="Shade 4 4 3 4" xfId="9127" xr:uid="{DB94674F-A7D3-428E-A093-142BDA60C5CC}"/>
    <cellStyle name="Shade 4 4 3 5" xfId="12049" xr:uid="{EA4DA242-0394-4782-B855-EEAD37226FE1}"/>
    <cellStyle name="Shade 4 4 4" xfId="1244" xr:uid="{02D5B3B7-3C8D-4CFE-9444-2AA0908954B4}"/>
    <cellStyle name="Shade 4 4 4 2" xfId="2811" xr:uid="{AB010066-1C56-483C-92D8-23888E7535CF}"/>
    <cellStyle name="Shade 4 4 4 2 2" xfId="3704" xr:uid="{353CC82A-F5A8-44CB-9F38-4E79195C78C4}"/>
    <cellStyle name="Shade 4 4 4 2 3" xfId="10561" xr:uid="{57BE90F9-2D54-4248-B299-D9046B8E9274}"/>
    <cellStyle name="Shade 4 4 4 2 4" xfId="13443" xr:uid="{D8E7A2E5-ACE5-403D-A8B3-B57A95F1B7CD}"/>
    <cellStyle name="Shade 4 4 4 3" xfId="6542" xr:uid="{D4517CA9-C00F-4E70-9B5C-CA417B449538}"/>
    <cellStyle name="Shade 4 4 4 4" xfId="9103" xr:uid="{FC2F7B38-76B7-4EA4-A0CE-FB08088028BE}"/>
    <cellStyle name="Shade 4 4 4 5" xfId="12025" xr:uid="{F34965CD-B709-44E6-A449-436FABC683EB}"/>
    <cellStyle name="Shade 4 4 5" xfId="1920" xr:uid="{5509FACC-7DCB-465B-B8C4-0E322BD7A1D3}"/>
    <cellStyle name="Shade 4 4 5 2" xfId="5085" xr:uid="{188ECC56-5D2D-4480-BF19-86461F92701E}"/>
    <cellStyle name="Shade 4 4 5 3" xfId="9779" xr:uid="{F705FD65-4D91-4F16-8DF1-230ADE8137B7}"/>
    <cellStyle name="Shade 4 4 5 4" xfId="12701" xr:uid="{5BA6E347-4507-4F68-BDEC-299ADB8FBC4C}"/>
    <cellStyle name="Shade 4 4 6" xfId="6765" xr:uid="{CBD9ED7E-5ACA-4DB8-BCFE-EAB54338CC6D}"/>
    <cellStyle name="Shade 4 4 7" xfId="5993" xr:uid="{CB5BBA82-5FD5-4CAA-8E03-A81D14B69B71}"/>
    <cellStyle name="Shade 4 4 8" xfId="8223" xr:uid="{27A75EB0-25D0-429F-A931-B4344DD250B1}"/>
    <cellStyle name="Shade 4 5" xfId="1117" xr:uid="{D357A419-1D5C-4604-BE90-B4A13A70C577}"/>
    <cellStyle name="Shade 4 5 2" xfId="2686" xr:uid="{89FB2426-358F-4440-8F17-03C0DBA0909E}"/>
    <cellStyle name="Shade 4 5 2 2" xfId="4784" xr:uid="{0FB2F27E-850E-4D48-A1B8-14902A5110C1}"/>
    <cellStyle name="Shade 4 5 2 3" xfId="10436" xr:uid="{4CFC8309-9003-4B62-92EE-8C8E5588A1A3}"/>
    <cellStyle name="Shade 4 5 2 4" xfId="13318" xr:uid="{AB1A8BA5-5B4C-42E8-9335-735204575E9E}"/>
    <cellStyle name="Shade 4 5 3" xfId="5153" xr:uid="{B211FDFB-0691-48BB-B166-BD40A07076CC}"/>
    <cellStyle name="Shade 4 5 4" xfId="8976" xr:uid="{2D77BE1B-8EC5-410E-B46E-B46D33B75581}"/>
    <cellStyle name="Shade 4 5 5" xfId="11898" xr:uid="{C49802DC-A3EE-4680-A84D-467217096F2E}"/>
    <cellStyle name="Shade 4 6" xfId="1062" xr:uid="{B807FACF-8C0D-4B37-842D-2067D737F22F}"/>
    <cellStyle name="Shade 4 6 2" xfId="2632" xr:uid="{D3E0A60D-1DAD-46C0-A580-B1E7EDACE53B}"/>
    <cellStyle name="Shade 4 6 2 2" xfId="3614" xr:uid="{C893F0EA-9FA3-4684-B103-324BC09FB858}"/>
    <cellStyle name="Shade 4 6 2 3" xfId="10382" xr:uid="{F115C4BA-FAE3-46D6-92E4-3DF1EC43D587}"/>
    <cellStyle name="Shade 4 6 2 4" xfId="13264" xr:uid="{AF3F11D3-25C5-423E-BD93-CD2D2D61FB28}"/>
    <cellStyle name="Shade 4 6 3" xfId="5198" xr:uid="{6A01F7A6-2D62-4E03-8283-91D6339F68E9}"/>
    <cellStyle name="Shade 4 6 4" xfId="8921" xr:uid="{FD1435E1-8399-4FFD-8CB4-64E6F0151712}"/>
    <cellStyle name="Shade 4 6 5" xfId="11843" xr:uid="{707BEBA6-05C3-46CD-835B-7D2C303C0375}"/>
    <cellStyle name="Shade 4 7" xfId="1814" xr:uid="{8B39B13F-448C-414A-BEA9-E8B68B0B1F61}"/>
    <cellStyle name="Shade 4 7 2" xfId="5577" xr:uid="{8FB0B2B0-6EC0-493E-8204-F58459B0E8CA}"/>
    <cellStyle name="Shade 4 7 3" xfId="9673" xr:uid="{347E147E-1F7E-4005-9FB6-1D48E21B6BC6}"/>
    <cellStyle name="Shade 4 7 4" xfId="12595" xr:uid="{A25C1771-3C5F-450F-9A59-FDC010CB01D5}"/>
    <cellStyle name="Shade 4 8" xfId="5473" xr:uid="{4B3EBEFB-286A-48B4-A77D-F076E1D5232B}"/>
    <cellStyle name="Shade 4 9" xfId="8275" xr:uid="{FDB83976-E88F-4C17-9914-78C708C316B2}"/>
    <cellStyle name="Shade 5" xfId="111" xr:uid="{C1BF325E-5163-48B6-965C-8C93380E8F00}"/>
    <cellStyle name="Shade 5 2" xfId="2362" xr:uid="{95B127CA-D17C-492E-9F50-56E84785D630}"/>
    <cellStyle name="Shade 5 2 2" xfId="5495" xr:uid="{13959408-E9D0-436D-851D-936953A70685}"/>
    <cellStyle name="Shade 5 2 3" xfId="10220" xr:uid="{F7252DF3-0760-4F63-BBBD-61EBC3977719}"/>
    <cellStyle name="Shade 5 2 4" xfId="13138" xr:uid="{FA41EDB5-DA25-422A-A429-6274056E055F}"/>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7359" xr:uid="{B0A9781E-B72B-4C0B-8F86-D84273E49E4D}"/>
    <cellStyle name="Standard 2 2 2 2 2 2" xfId="15613" xr:uid="{6BE638F6-853C-4806-984B-59FF15C02966}"/>
    <cellStyle name="Standard 2 2 2 2 3" xfId="5920" xr:uid="{08C165BB-E6A6-42E2-B62A-199A40292871}"/>
    <cellStyle name="Standard 2 2 2 2 4" xfId="14965" xr:uid="{57611AB2-A355-4876-8705-7A3C2D41FBB4}"/>
    <cellStyle name="Standard 2 2 2 3" xfId="7035" xr:uid="{B8C0863C-CD85-4808-A9A2-2459B3EF8C2E}"/>
    <cellStyle name="Standard 2 2 2 3 2" xfId="15289" xr:uid="{FC5DD881-DEF1-46D0-A213-2EE8A596A683}"/>
    <cellStyle name="Standard 2 2 2 4" xfId="4010" xr:uid="{B584DD3B-BA54-4CA7-A06E-A8593DF62A59}"/>
    <cellStyle name="Standard 2 2 2 5" xfId="14641" xr:uid="{BDA0A261-5E0D-4EC0-BC87-6309792EF96C}"/>
    <cellStyle name="Standard 2 2 3" xfId="2429" xr:uid="{6682F30B-FE0C-4267-81E1-E4B4B4FAE8A7}"/>
    <cellStyle name="Standard 2 2 3 2" xfId="7285" xr:uid="{7FDDDC72-5CB4-41CA-AA7D-6E30F33B53E0}"/>
    <cellStyle name="Standard 2 2 3 2 2" xfId="15539" xr:uid="{D3711CD7-9F9F-4683-A46A-F0F6A8D0751D}"/>
    <cellStyle name="Standard 2 2 3 3" xfId="5842" xr:uid="{959A7280-23A1-4F15-BF8A-C2A181C7E242}"/>
    <cellStyle name="Standard 2 2 3 4" xfId="14891" xr:uid="{AE904F15-BB3B-4C1E-A507-07B5664181DB}"/>
    <cellStyle name="Standard 2 2 4" xfId="6961" xr:uid="{EBDC5B5D-1ADF-4BE0-BA9F-146FCE56188E}"/>
    <cellStyle name="Standard 2 2 4 2" xfId="15215" xr:uid="{04534626-36EB-4B67-9EDB-36AC28F29997}"/>
    <cellStyle name="Standard 2 2 5" xfId="3900" xr:uid="{083BC9E5-260C-4CA3-B453-176674ABCB8F}"/>
    <cellStyle name="Standard 2 2 6" xfId="14567" xr:uid="{434D80C4-0F9A-4948-81FF-39C093AC641A}"/>
    <cellStyle name="Standard 2 3" xfId="542" xr:uid="{23A56273-A6D6-46FE-8D9E-6491C81E4714}"/>
    <cellStyle name="Standard 2 3 2" xfId="2506" xr:uid="{A5DAAF7F-A527-4161-9E33-8CF800926E49}"/>
    <cellStyle name="Standard 2 3 2 2" xfId="7358" xr:uid="{BE9C0439-2FD1-47F7-B13A-984ED5DD1DF4}"/>
    <cellStyle name="Standard 2 3 2 2 2" xfId="15612" xr:uid="{0F465C8B-D021-4831-9BF1-A85F59D62D9B}"/>
    <cellStyle name="Standard 2 3 2 3" xfId="5919" xr:uid="{32713471-8BCE-4F24-BF5E-9C52E27531DB}"/>
    <cellStyle name="Standard 2 3 2 4" xfId="14964" xr:uid="{B5683AC5-2263-433E-855D-AEDE24E8B60D}"/>
    <cellStyle name="Standard 2 3 3" xfId="7034" xr:uid="{1893C81F-2D33-49FB-8BA2-8B5CD5F0F56B}"/>
    <cellStyle name="Standard 2 3 3 2" xfId="15288" xr:uid="{9E4C2041-E18E-42B9-9AED-7155D5F9408F}"/>
    <cellStyle name="Standard 2 3 4" xfId="4009" xr:uid="{1BC0CC76-7AB9-4196-BA67-48DFB4F14495}"/>
    <cellStyle name="Standard 2 3 5" xfId="14640" xr:uid="{DC323D45-87F3-4686-BDDD-BB5D88CADE3B}"/>
    <cellStyle name="Standard 2 4" xfId="2320" xr:uid="{CCC5253D-EDBF-42D8-A8B2-8D94F736F982}"/>
    <cellStyle name="Standard 2 4 2" xfId="7199" xr:uid="{BC8172B2-2AA7-4443-9CEE-88764F930ABB}"/>
    <cellStyle name="Standard 2 4 2 2" xfId="15453" xr:uid="{CFCFE8FB-1EB4-4392-984C-A59F51A0C4EE}"/>
    <cellStyle name="Standard 2 4 3" xfId="5733" xr:uid="{1AC0605C-4881-4243-84A6-36983B19653B}"/>
    <cellStyle name="Standard 2 4 4" xfId="14805" xr:uid="{BDA7E7F9-9D55-4750-88C2-F4E64DF9AF7A}"/>
    <cellStyle name="Standard 2 5" xfId="6875" xr:uid="{A84F9600-D7DE-420B-880F-DA4918748F41}"/>
    <cellStyle name="Standard 2 5 2" xfId="15129" xr:uid="{1F8E486A-2152-4258-8968-38CBF356A00B}"/>
    <cellStyle name="Standard 2 6" xfId="3537" xr:uid="{B7CF233B-CA5C-4716-AACD-40ACB0FD1A20}"/>
    <cellStyle name="Standard 2 7" xfId="14481" xr:uid="{489C205E-8D09-4BB9-8264-C3D830001857}"/>
    <cellStyle name="Title 2" xfId="215" xr:uid="{349F276D-FF94-4442-901B-40EDD7A7675A}"/>
    <cellStyle name="Title 3" xfId="274" xr:uid="{571BFE2A-F84A-46CF-B649-B9125E7B9418}"/>
    <cellStyle name="Total 2" xfId="216" xr:uid="{13D82EF6-9E15-4DBC-B32C-3D0D8850DD85}"/>
    <cellStyle name="Total 2 10" xfId="4477" xr:uid="{26057DBF-F859-4E89-BCFF-B65D9108BE51}"/>
    <cellStyle name="Total 2 11" xfId="10254" xr:uid="{22168CB9-1B46-4569-A5F5-101081DC5286}"/>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2 2 2" xfId="7790" xr:uid="{B86186AD-1105-40AD-B79E-A0F8442B8A03}"/>
    <cellStyle name="Total 2 2 2 2 2 3" xfId="10846" xr:uid="{EE702723-DD0F-479B-8EFE-7ECF630AE8C2}"/>
    <cellStyle name="Total 2 2 2 2 2 4" xfId="13728" xr:uid="{1700D2D7-C2E7-4D9D-A510-29BB1B20C443}"/>
    <cellStyle name="Total 2 2 2 2 3" xfId="5337" xr:uid="{B5A8F402-DD19-4DFD-80F2-A5D48B116C00}"/>
    <cellStyle name="Total 2 2 2 2 4" xfId="9390" xr:uid="{1D14EA66-575D-4613-9C57-A2AD899E67CF}"/>
    <cellStyle name="Total 2 2 2 2 5" xfId="12312" xr:uid="{4389B3C8-E413-4F2B-AE66-55277A7702F2}"/>
    <cellStyle name="Total 2 2 2 3" xfId="1067" xr:uid="{EC92EA22-D328-471A-9647-4D89C38C805C}"/>
    <cellStyle name="Total 2 2 2 3 2" xfId="2637" xr:uid="{5C89F1E6-65C3-47F6-BFF6-F27EF5D937D1}"/>
    <cellStyle name="Total 2 2 2 3 2 2" xfId="3722" xr:uid="{94DB061F-D126-4847-A916-F7772C1F22D1}"/>
    <cellStyle name="Total 2 2 2 3 2 3" xfId="10387" xr:uid="{E4AABFED-2C64-4DBA-BE40-5C3184F02496}"/>
    <cellStyle name="Total 2 2 2 3 2 4" xfId="13269" xr:uid="{C485A251-6E2C-4CAA-9249-11BDEE25FBC5}"/>
    <cellStyle name="Total 2 2 2 3 3" xfId="5524" xr:uid="{5475DD76-BF85-407F-8D80-D21C00AB143D}"/>
    <cellStyle name="Total 2 2 2 3 4" xfId="8926" xr:uid="{62536457-5F20-49F2-BF64-20F48D03D000}"/>
    <cellStyle name="Total 2 2 2 3 5" xfId="11848" xr:uid="{8A7A8AF2-C5E0-4E3F-AA03-54478F3974B9}"/>
    <cellStyle name="Total 2 2 2 4" xfId="2181" xr:uid="{5FD37A90-D646-4099-81E5-D16F56B09D76}"/>
    <cellStyle name="Total 2 2 2 4 2" xfId="4162" xr:uid="{13FC37CC-11E2-4821-9931-1FC660C1F5C1}"/>
    <cellStyle name="Total 2 2 2 4 3" xfId="10040" xr:uid="{3229CC22-E775-4949-BF4C-62539F123919}"/>
    <cellStyle name="Total 2 2 2 4 4" xfId="12962" xr:uid="{0F64DEFB-F4E2-412F-84AA-3EC9FAF3C4E2}"/>
    <cellStyle name="Total 2 2 2 5" xfId="4213" xr:uid="{85480398-1D0A-428E-9674-A487F4457DD6}"/>
    <cellStyle name="Total 2 2 2 6" xfId="4916" xr:uid="{734B9BA3-6BA0-4114-8DAD-B8A20359EC20}"/>
    <cellStyle name="Total 2 2 2 7" xfId="8525" xr:uid="{195FE95B-90F7-4509-B5AA-8F979981C79E}"/>
    <cellStyle name="Total 2 2 3" xfId="1323" xr:uid="{46A14317-DE21-40BD-9DBE-47F8B339BE7A}"/>
    <cellStyle name="Total 2 2 3 2" xfId="2888" xr:uid="{8C978444-C91B-4B4D-AA92-D6F5496FE011}"/>
    <cellStyle name="Total 2 2 3 2 2" xfId="7582" xr:uid="{494D34E7-43A3-4C3E-8CF6-D177A7BE62D0}"/>
    <cellStyle name="Total 2 2 3 2 3" xfId="10638" xr:uid="{DAA38CDC-7280-4C2F-AB23-1D43BB944B32}"/>
    <cellStyle name="Total 2 2 3 2 4" xfId="13520" xr:uid="{973791B3-4A4F-458B-97AD-20C085A3160B}"/>
    <cellStyle name="Total 2 2 3 3" xfId="5617" xr:uid="{534A8FD9-68C5-48DE-80A1-ED6ED7389D02}"/>
    <cellStyle name="Total 2 2 3 4" xfId="9182" xr:uid="{B89D7A2F-BBA6-463B-AE53-F718AEC14863}"/>
    <cellStyle name="Total 2 2 3 5" xfId="12104" xr:uid="{8BCFD2BA-F920-475F-B522-26E44004F9CB}"/>
    <cellStyle name="Total 2 2 4" xfId="1136" xr:uid="{DDD3322C-50FA-4BFD-A562-2E3B2B7D6878}"/>
    <cellStyle name="Total 2 2 4 2" xfId="2705" xr:uid="{2CCE89FF-FE8B-4B4A-B3F7-674D9D6FE917}"/>
    <cellStyle name="Total 2 2 4 2 2" xfId="4135" xr:uid="{2BAC9544-63EF-4C0C-974D-78A43DC4AB48}"/>
    <cellStyle name="Total 2 2 4 2 3" xfId="10455" xr:uid="{1A203FB4-4FAE-41AF-8614-05F3845F7AB7}"/>
    <cellStyle name="Total 2 2 4 2 4" xfId="13337" xr:uid="{F968CB74-C1E7-44D6-94BE-6F7E922AB976}"/>
    <cellStyle name="Total 2 2 4 3" xfId="6309" xr:uid="{42EC8981-9E0A-4E05-8D7A-CE1BC3BD6C2E}"/>
    <cellStyle name="Total 2 2 4 4" xfId="8995" xr:uid="{0F1C8F09-4BC3-454C-877B-723645FDA3FD}"/>
    <cellStyle name="Total 2 2 4 5" xfId="11917" xr:uid="{764F9937-5AC3-49EF-945D-888B106B9605}"/>
    <cellStyle name="Total 2 2 5" xfId="1975" xr:uid="{182AD52C-58BE-4D5B-A774-EFC833064D30}"/>
    <cellStyle name="Total 2 2 5 2" xfId="5619" xr:uid="{2302A7E6-7B51-411B-9E7C-D412D80918D9}"/>
    <cellStyle name="Total 2 2 5 3" xfId="9834" xr:uid="{596747F6-8FB5-403E-8CA1-CE4AFDE30010}"/>
    <cellStyle name="Total 2 2 5 4" xfId="12756" xr:uid="{912641C4-05CB-4513-BD42-50EF22082C08}"/>
    <cellStyle name="Total 2 2 6" xfId="4624" xr:uid="{446FA240-B983-4B95-B98C-D5A748B9ADE0}"/>
    <cellStyle name="Total 2 2 7" xfId="5080" xr:uid="{430094E0-1934-4075-A503-4DEACB758AE4}"/>
    <cellStyle name="Total 2 2 8" xfId="3676" xr:uid="{F77945C0-9D48-4938-900E-98F950A2C881}"/>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2 2 2" xfId="7851" xr:uid="{24178A5F-C485-4B09-BA5B-277A531B29BA}"/>
    <cellStyle name="Total 2 3 2 2 2 3" xfId="10907" xr:uid="{7EA4489F-9C37-4DEB-95B8-857454E3632C}"/>
    <cellStyle name="Total 2 3 2 2 2 4" xfId="13789" xr:uid="{05FDACF5-7637-451B-91C6-64D54789DB95}"/>
    <cellStyle name="Total 2 3 2 2 3" xfId="5618" xr:uid="{12347D1E-29C4-4194-8FD3-5FA76D0301FE}"/>
    <cellStyle name="Total 2 3 2 2 4" xfId="9451" xr:uid="{91B2DCE9-76B8-4E53-B870-8049D29135BE}"/>
    <cellStyle name="Total 2 3 2 2 5" xfId="12373" xr:uid="{0F10BEE9-46BB-4209-9B13-3B0DD1167D71}"/>
    <cellStyle name="Total 2 3 2 3" xfId="1202" xr:uid="{B1CF44B0-A224-4D2F-9953-0083F07EA94F}"/>
    <cellStyle name="Total 2 3 2 3 2" xfId="2771" xr:uid="{C57E1D17-E477-4A3C-B6DE-60F885BC911A}"/>
    <cellStyle name="Total 2 3 2 3 2 2" xfId="6208" xr:uid="{CE51528C-A0DE-4970-9D62-EE9336757CCB}"/>
    <cellStyle name="Total 2 3 2 3 2 3" xfId="10521" xr:uid="{2AB07736-C437-4198-B51F-4D67822EFF51}"/>
    <cellStyle name="Total 2 3 2 3 2 4" xfId="13403" xr:uid="{30AEE295-E789-481B-8BD4-C5538E2E3EA9}"/>
    <cellStyle name="Total 2 3 2 3 3" xfId="6731" xr:uid="{37F6E007-9388-4526-8113-23A2C6C95552}"/>
    <cellStyle name="Total 2 3 2 3 4" xfId="9061" xr:uid="{97DC118E-199E-45FE-9B8B-46F9C20DC907}"/>
    <cellStyle name="Total 2 3 2 3 5" xfId="11983" xr:uid="{D1826A70-E569-4104-AF6F-F3FC159B37DA}"/>
    <cellStyle name="Total 2 3 2 4" xfId="2242" xr:uid="{ECE6934B-ACF6-46F5-A61B-87B37AC33826}"/>
    <cellStyle name="Total 2 3 2 4 2" xfId="5980" xr:uid="{7F52351F-30B0-4AE6-AEEE-BBE09C20A6D2}"/>
    <cellStyle name="Total 2 3 2 4 3" xfId="10101" xr:uid="{CA844869-3D85-4B7A-B944-BDD79DA70B4C}"/>
    <cellStyle name="Total 2 3 2 4 4" xfId="13023" xr:uid="{4B229CE6-F1C0-4D25-A734-7B178721C565}"/>
    <cellStyle name="Total 2 3 2 5" xfId="4214" xr:uid="{1A0BFB58-F091-4650-937E-614E7E4D48F3}"/>
    <cellStyle name="Total 2 3 2 6" xfId="4818" xr:uid="{A101F5D1-A313-4651-AB48-04295396E4FA}"/>
    <cellStyle name="Total 2 3 2 7" xfId="3908" xr:uid="{E88B9239-640D-403A-A325-4512E5396BBF}"/>
    <cellStyle name="Total 2 3 3" xfId="1384" xr:uid="{F9B689B3-8D05-42AA-ABA6-11685B475160}"/>
    <cellStyle name="Total 2 3 3 2" xfId="2949" xr:uid="{734755BA-B017-4ED6-B0F8-35951452B367}"/>
    <cellStyle name="Total 2 3 3 2 2" xfId="7643" xr:uid="{499A0E2A-CA19-49F7-9C1B-B5F3951E7EE1}"/>
    <cellStyle name="Total 2 3 3 2 3" xfId="10699" xr:uid="{BD0E3E23-1710-4275-A259-DE2ABFE9ABE9}"/>
    <cellStyle name="Total 2 3 3 2 4" xfId="13581" xr:uid="{A3606589-DD62-4760-B1E1-56FAF8680235}"/>
    <cellStyle name="Total 2 3 3 3" xfId="6540" xr:uid="{B9199C82-F8EE-4565-B918-6F05955A5585}"/>
    <cellStyle name="Total 2 3 3 4" xfId="9243" xr:uid="{176839CE-ACEB-4FD8-AC67-5270A130A520}"/>
    <cellStyle name="Total 2 3 3 5" xfId="12165" xr:uid="{020E60BA-8084-41FD-8778-F3F5C85B5CA3}"/>
    <cellStyle name="Total 2 3 4" xfId="1181" xr:uid="{6F786F93-BBE1-479B-8E27-B5A6A9669D97}"/>
    <cellStyle name="Total 2 3 4 2" xfId="2750" xr:uid="{B8FD05E7-C7AE-4706-9F02-E04345341F02}"/>
    <cellStyle name="Total 2 3 4 2 2" xfId="4937" xr:uid="{4C0D5BC4-7E00-472A-BAEE-8AD9900AB8C4}"/>
    <cellStyle name="Total 2 3 4 2 3" xfId="10500" xr:uid="{38BECDD1-7307-4012-97EE-10E4A8DBB452}"/>
    <cellStyle name="Total 2 3 4 2 4" xfId="13382" xr:uid="{C4734A87-0E9C-49B6-9D7D-F2A00DCBCE8E}"/>
    <cellStyle name="Total 2 3 4 3" xfId="4826" xr:uid="{35EBC600-74B4-4624-AAAF-98C35779489C}"/>
    <cellStyle name="Total 2 3 4 4" xfId="9040" xr:uid="{10AD4955-4B0F-4FE5-9AED-3496A7353277}"/>
    <cellStyle name="Total 2 3 4 5" xfId="11962" xr:uid="{505A0B6C-C367-46F3-9639-B89B631E27B5}"/>
    <cellStyle name="Total 2 3 5" xfId="2036" xr:uid="{AC2F3305-AF46-46DB-A643-E52DD2AC708A}"/>
    <cellStyle name="Total 2 3 5 2" xfId="5087" xr:uid="{6BC82093-EABC-49B7-A782-E10AF7EC62BA}"/>
    <cellStyle name="Total 2 3 5 3" xfId="9895" xr:uid="{DD3846F9-C16E-4472-A8BD-F860F3D2650E}"/>
    <cellStyle name="Total 2 3 5 4" xfId="12817" xr:uid="{A3A1CC82-6107-4BA7-B6CB-AF86CFE1CB82}"/>
    <cellStyle name="Total 2 3 6" xfId="3671" xr:uid="{6FE588B1-192E-45FB-A8B5-939F40662A16}"/>
    <cellStyle name="Total 2 3 7" xfId="6805" xr:uid="{F48EB1E7-4B52-475A-9E67-F17D52EE4ED1}"/>
    <cellStyle name="Total 2 3 8" xfId="6055" xr:uid="{FBD64DF7-E51B-4630-B6D8-DD2CE4C15E29}"/>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2 2 2" xfId="7739" xr:uid="{3F34ACFF-4CBF-4992-A393-55F3AD2F865F}"/>
    <cellStyle name="Total 2 4 2 2 2 3" xfId="10795" xr:uid="{7A926380-191B-4DC0-9115-4815D3F86A6F}"/>
    <cellStyle name="Total 2 4 2 2 2 4" xfId="13677" xr:uid="{53D683A9-6D0E-4318-8879-EFF7F718CA52}"/>
    <cellStyle name="Total 2 4 2 2 3" xfId="4320" xr:uid="{24F13363-D46A-4295-89C5-ACE08E4681FB}"/>
    <cellStyle name="Total 2 4 2 2 4" xfId="9339" xr:uid="{1126DDD4-F3A2-41AD-9131-53C4C2475B61}"/>
    <cellStyle name="Total 2 4 2 2 5" xfId="12261" xr:uid="{B01ED0FD-986C-4E99-807D-AB5B9466D9C4}"/>
    <cellStyle name="Total 2 4 2 3" xfId="1170" xr:uid="{D289BBC3-9EB4-4C62-AE01-202DE8A05A61}"/>
    <cellStyle name="Total 2 4 2 3 2" xfId="2739" xr:uid="{6CAA88FD-BA25-480C-BC37-5A7085B53741}"/>
    <cellStyle name="Total 2 4 2 3 2 2" xfId="6143" xr:uid="{D3494FA8-C63B-4683-94B3-60108ED0C322}"/>
    <cellStyle name="Total 2 4 2 3 2 3" xfId="10489" xr:uid="{82204702-2818-49A7-98FC-39407BB15699}"/>
    <cellStyle name="Total 2 4 2 3 2 4" xfId="13371" xr:uid="{D5E52D42-503E-4420-B166-0CB3DBC7E211}"/>
    <cellStyle name="Total 2 4 2 3 3" xfId="5699" xr:uid="{CDEC144C-32C2-480A-ABE8-3BB3807E2301}"/>
    <cellStyle name="Total 2 4 2 3 4" xfId="9029" xr:uid="{CFA75303-335B-47C7-9E7A-01FAB31A3FEE}"/>
    <cellStyle name="Total 2 4 2 3 5" xfId="11951" xr:uid="{5AE3F4F5-CB28-43E0-908C-C6F1375DE998}"/>
    <cellStyle name="Total 2 4 2 4" xfId="2130" xr:uid="{67CD5A78-4B44-4490-B5D1-2A8D18EB5A53}"/>
    <cellStyle name="Total 2 4 2 4 2" xfId="4954" xr:uid="{8BA87BC6-07E6-40DD-8943-298064928ECE}"/>
    <cellStyle name="Total 2 4 2 4 3" xfId="9989" xr:uid="{913B3773-3B5E-4CD0-942A-14D484C3A75F}"/>
    <cellStyle name="Total 2 4 2 4 4" xfId="12911" xr:uid="{AEF5F36B-5C7E-43D9-A926-A03AE374A2C0}"/>
    <cellStyle name="Total 2 4 2 5" xfId="3655" xr:uid="{3BD1CFBA-DB5E-47D5-A4A4-E9D99F234AC3}"/>
    <cellStyle name="Total 2 4 2 6" xfId="5390" xr:uid="{82744316-B8FF-4716-97CC-81833E95CC42}"/>
    <cellStyle name="Total 2 4 2 7" xfId="6349" xr:uid="{BE1111D3-13C8-47F9-9106-5AA27A42DF0F}"/>
    <cellStyle name="Total 2 4 3" xfId="1272" xr:uid="{20691F64-88C7-4FEC-BE8D-210F16C6ABCB}"/>
    <cellStyle name="Total 2 4 3 2" xfId="2837" xr:uid="{9EE51A1A-B786-441C-86FB-D2C660014296}"/>
    <cellStyle name="Total 2 4 3 2 2" xfId="7531" xr:uid="{B4664FE6-AA37-487D-8365-39853616E549}"/>
    <cellStyle name="Total 2 4 3 2 3" xfId="10587" xr:uid="{FC325787-0DAB-4D61-BA75-0B7BA85840F1}"/>
    <cellStyle name="Total 2 4 3 2 4" xfId="13469" xr:uid="{76BD0862-A920-4BCF-A743-8F239D6C9EE7}"/>
    <cellStyle name="Total 2 4 3 3" xfId="5475" xr:uid="{F4EE4946-195F-4AE0-817E-B23968E1462C}"/>
    <cellStyle name="Total 2 4 3 4" xfId="9131" xr:uid="{216C2753-02E0-4691-8868-18FA8A212EB6}"/>
    <cellStyle name="Total 2 4 3 5" xfId="12053" xr:uid="{3D6F7DCD-5C99-4442-A012-82B2ACBDAB3D}"/>
    <cellStyle name="Total 2 4 4" xfId="1141" xr:uid="{18B50BA1-84A8-4ECE-9315-F11F15B277F7}"/>
    <cellStyle name="Total 2 4 4 2" xfId="2710" xr:uid="{0EC83513-FE06-4748-BF56-ECCC3695B17C}"/>
    <cellStyle name="Total 2 4 4 2 2" xfId="3603" xr:uid="{27380B65-4528-4A7D-BFD2-FF13F7DA0FD6}"/>
    <cellStyle name="Total 2 4 4 2 3" xfId="10460" xr:uid="{BADF1436-FA05-4FD2-B813-45C996BD474E}"/>
    <cellStyle name="Total 2 4 4 2 4" xfId="13342" xr:uid="{21BBB23E-C14C-4A89-8D7F-81154A472D2E}"/>
    <cellStyle name="Total 2 4 4 3" xfId="6509" xr:uid="{31328F27-3FC9-44E7-B8EA-BD79F0CC8F69}"/>
    <cellStyle name="Total 2 4 4 4" xfId="9000" xr:uid="{4986159D-7D99-44E5-B22C-566918161B4A}"/>
    <cellStyle name="Total 2 4 4 5" xfId="11922" xr:uid="{C9C4ACC9-E878-476A-B030-2BD585100159}"/>
    <cellStyle name="Total 2 4 5" xfId="1924" xr:uid="{CD713A63-0014-4BC9-82A2-DE99E460BB1D}"/>
    <cellStyle name="Total 2 4 5 2" xfId="4140" xr:uid="{763729F1-CE6F-4E23-9AAD-84597CB33D01}"/>
    <cellStyle name="Total 2 4 5 3" xfId="9783" xr:uid="{8CE784E1-13EE-4E62-99FE-E6C6E5D3A2F9}"/>
    <cellStyle name="Total 2 4 5 4" xfId="12705" xr:uid="{CCE0462B-217B-4E2F-9D89-EE9E845ED71B}"/>
    <cellStyle name="Total 2 4 6" xfId="4333" xr:uid="{E62DD4FB-FBC9-413D-865E-E08259129D2B}"/>
    <cellStyle name="Total 2 4 7" xfId="4360" xr:uid="{8B33DD26-20FD-430D-9174-F72AF18FF5C9}"/>
    <cellStyle name="Total 2 4 8" xfId="10227" xr:uid="{EDA7C5B2-6AF1-484F-A68B-2812326CC1CC}"/>
    <cellStyle name="Total 2 5" xfId="723" xr:uid="{D52619FF-311B-4A60-A386-8D36D5AB89A3}"/>
    <cellStyle name="Total 2 5 2" xfId="1443" xr:uid="{080DD4D9-6F27-4BC3-87DD-5C10D87DD095}"/>
    <cellStyle name="Total 2 5 2 2" xfId="3008" xr:uid="{2251184E-7690-4EFE-BA69-27BAF913933E}"/>
    <cellStyle name="Total 2 5 2 2 2" xfId="7702" xr:uid="{A510054A-0361-49C9-9809-DC62D6020CBD}"/>
    <cellStyle name="Total 2 5 2 2 3" xfId="10758" xr:uid="{3ECC8344-753A-4E5B-BD6C-9BA3171A97AD}"/>
    <cellStyle name="Total 2 5 2 2 4" xfId="13640" xr:uid="{77FBAEC1-7E29-4D49-ADE3-D527AA3089CF}"/>
    <cellStyle name="Total 2 5 2 3" xfId="6086" xr:uid="{E4C7A834-0F4A-4847-84DE-42ED52D60742}"/>
    <cellStyle name="Total 2 5 2 4" xfId="9302" xr:uid="{7756B10E-266A-44D3-BC1A-172A7E34C94C}"/>
    <cellStyle name="Total 2 5 2 5" xfId="12224" xr:uid="{62079FD7-F5AB-4605-A354-0B3C5DD60462}"/>
    <cellStyle name="Total 2 5 3" xfId="1201" xr:uid="{48530773-DC40-4BE1-9959-89026782141F}"/>
    <cellStyle name="Total 2 5 3 2" xfId="2770" xr:uid="{1000A4BC-65AD-475E-96C8-9AEC7F83640E}"/>
    <cellStyle name="Total 2 5 3 2 2" xfId="5664" xr:uid="{EC36AC29-FE7B-4190-8417-9E55AC2592D3}"/>
    <cellStyle name="Total 2 5 3 2 3" xfId="10520" xr:uid="{FD19BF2B-F0CA-4CFF-AB7A-35038F6AA2A7}"/>
    <cellStyle name="Total 2 5 3 2 4" xfId="13402" xr:uid="{2F10579A-1A1F-43EA-BD04-0DA5B4058910}"/>
    <cellStyle name="Total 2 5 3 3" xfId="5181" xr:uid="{A6E2C021-BE08-4E3E-B465-F5175A0D0A8A}"/>
    <cellStyle name="Total 2 5 3 4" xfId="9060" xr:uid="{5B84F00D-C5DD-4D72-8BF7-8081AE6036D9}"/>
    <cellStyle name="Total 2 5 3 5" xfId="11982" xr:uid="{79954EDC-378A-4C77-96BB-84E1788C6EFE}"/>
    <cellStyle name="Total 2 5 4" xfId="2094" xr:uid="{A31F7F2D-472E-4FAB-9F0A-A2350DF2698E}"/>
    <cellStyle name="Total 2 5 4 2" xfId="5009" xr:uid="{C43C76C8-710E-4D22-A109-0CDB9FC95A8D}"/>
    <cellStyle name="Total 2 5 4 3" xfId="9953" xr:uid="{AA1B8624-5ACE-4A18-A80D-A182CCDC4F53}"/>
    <cellStyle name="Total 2 5 4 4" xfId="12875" xr:uid="{137255C6-BC69-4015-B8BE-D7ED6BE4C7FF}"/>
    <cellStyle name="Total 2 5 5" xfId="4288" xr:uid="{AE1C97F9-08C7-4F4A-9B00-25FA1BFC4798}"/>
    <cellStyle name="Total 2 5 6" xfId="6440" xr:uid="{1FB0926F-4C72-48D0-A7D8-CDEAE7644D6B}"/>
    <cellStyle name="Total 2 5 7" xfId="8537" xr:uid="{365E5143-4B75-4239-8DD7-0FE297C9F6B2}"/>
    <cellStyle name="Total 2 6" xfId="1043" xr:uid="{F063EC7B-1AE6-4AA7-B9F7-E63BAE965C24}"/>
    <cellStyle name="Total 2 6 2" xfId="2614" xr:uid="{4554C9EE-339D-47CD-933D-7A0FB52F91C0}"/>
    <cellStyle name="Total 2 6 2 2" xfId="3697" xr:uid="{6A2A9322-67BA-4D4F-AD9F-BEC9057DD979}"/>
    <cellStyle name="Total 2 6 2 3" xfId="10364" xr:uid="{267FEA8C-D5A2-4481-AA53-59EEC6A2DCA0}"/>
    <cellStyle name="Total 2 6 2 4" xfId="13246" xr:uid="{22DB0645-EC18-4537-BB71-C47B00C57E43}"/>
    <cellStyle name="Total 2 6 3" xfId="5656" xr:uid="{17424857-8479-4680-B67B-6B3AA7EF0AA9}"/>
    <cellStyle name="Total 2 6 4" xfId="8902" xr:uid="{E7479B73-87DC-4A8C-96FC-7CA323DB01AB}"/>
    <cellStyle name="Total 2 6 5" xfId="11824" xr:uid="{5DCE0299-FFCC-4320-A8BE-1075FF893A4C}"/>
    <cellStyle name="Total 2 7" xfId="1818" xr:uid="{A4A25513-2703-4C5C-8A9C-E18AA0D28F70}"/>
    <cellStyle name="Total 2 7 2" xfId="3368" xr:uid="{58641D9D-2703-4049-BDFA-44293C246352}"/>
    <cellStyle name="Total 2 7 2 2" xfId="8062" xr:uid="{761143DE-7527-4497-B280-DC5AF1A6F861}"/>
    <cellStyle name="Total 2 7 2 3" xfId="11118" xr:uid="{4170E932-B356-4D9C-9221-75C3F23B55B9}"/>
    <cellStyle name="Total 2 7 2 4" xfId="14000" xr:uid="{156284A6-B3C0-4B8F-B5D2-8DD5DB0CB177}"/>
    <cellStyle name="Total 2 7 3" xfId="4947" xr:uid="{4CB9FAF4-DBC7-49A9-9F0B-5260E1D1A1C8}"/>
    <cellStyle name="Total 2 7 4" xfId="9677" xr:uid="{972262A9-5AF3-4381-9363-258E484BDB6E}"/>
    <cellStyle name="Total 2 7 5" xfId="12599" xr:uid="{E1C287C0-4516-47DB-B612-7EA4FAFEC122}"/>
    <cellStyle name="Total 2 8" xfId="1694" xr:uid="{9A0FF57A-BB6D-4857-90D3-A21F7D7DD334}"/>
    <cellStyle name="Total 2 8 2" xfId="5192" xr:uid="{5D3B7D94-33A9-49FE-947C-C3AA0C34CF9F}"/>
    <cellStyle name="Total 2 8 3" xfId="9553" xr:uid="{2E9103E6-369F-4F0B-808A-C6D0F5DB6B24}"/>
    <cellStyle name="Total 2 8 4" xfId="12475" xr:uid="{87EB46D8-D727-4255-8668-17B08EFB8DBE}"/>
    <cellStyle name="Total 2 9" xfId="6759" xr:uid="{1476BCA9-4082-4EC8-94B9-CBE7F1278284}"/>
    <cellStyle name="Total 3" xfId="275" xr:uid="{44957E21-15ED-455E-9ECD-73EA87C16CA7}"/>
    <cellStyle name="Total 3 10" xfId="4270" xr:uid="{FFA90B4D-4984-4794-8992-E94427980243}"/>
    <cellStyle name="Total 3 11" xfId="4900" xr:uid="{8BD6E37B-FC77-47A3-B830-ED7126A525CA}"/>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2 2 2" xfId="7814" xr:uid="{BE29824C-A20E-4E86-B451-B31187ED7C07}"/>
    <cellStyle name="Total 3 2 2 2 2 3" xfId="10870" xr:uid="{9D8A5DF3-26EC-402E-8C3F-2E57BE9D523E}"/>
    <cellStyle name="Total 3 2 2 2 2 4" xfId="13752" xr:uid="{A65C6B97-FC28-47F7-8156-BAE0EFA94250}"/>
    <cellStyle name="Total 3 2 2 2 3" xfId="6051" xr:uid="{3E4C05DB-4DC9-4263-8E56-B5EA651D4128}"/>
    <cellStyle name="Total 3 2 2 2 4" xfId="9414" xr:uid="{8E24806F-F295-47C4-A425-EC0C3479CBBB}"/>
    <cellStyle name="Total 3 2 2 2 5" xfId="12336" xr:uid="{FEC8F432-94E8-48BB-A4B0-4EC7B262E69F}"/>
    <cellStyle name="Total 3 2 2 3" xfId="1658" xr:uid="{0F22E0FD-BFB7-4C76-BF65-AAFE09918D33}"/>
    <cellStyle name="Total 3 2 2 3 2" xfId="3223" xr:uid="{2D6FE648-DEB7-4C3A-8A03-68BD305CB048}"/>
    <cellStyle name="Total 3 2 2 3 2 2" xfId="7917" xr:uid="{3C35EB46-9615-4F77-87B4-5B41F2DB1FBE}"/>
    <cellStyle name="Total 3 2 2 3 2 3" xfId="10973" xr:uid="{FED7A57E-A30E-4AE6-A4C2-976B0E227358}"/>
    <cellStyle name="Total 3 2 2 3 2 4" xfId="13855" xr:uid="{14233650-B16E-4132-BC06-2B5CE115C737}"/>
    <cellStyle name="Total 3 2 2 3 3" xfId="5077" xr:uid="{0A986D94-DF8F-49CD-A4F7-76B9F69D7DBC}"/>
    <cellStyle name="Total 3 2 2 3 4" xfId="9517" xr:uid="{6CF57206-7A82-429D-9CD9-B3D9BA357784}"/>
    <cellStyle name="Total 3 2 2 3 5" xfId="12439" xr:uid="{4F496479-B847-401E-9A72-7DB1A61A6CEB}"/>
    <cellStyle name="Total 3 2 2 4" xfId="2205" xr:uid="{FC609CA1-FC1B-4217-9B92-593E465B93DD}"/>
    <cellStyle name="Total 3 2 2 4 2" xfId="4108" xr:uid="{87BD61A1-346C-4A78-A48F-E3B6765516B0}"/>
    <cellStyle name="Total 3 2 2 4 3" xfId="10064" xr:uid="{5B09EC08-8B8C-4997-8D62-E926A1B85D63}"/>
    <cellStyle name="Total 3 2 2 4 4" xfId="12986" xr:uid="{FC773099-243D-4A09-A305-4CAFA8BA660C}"/>
    <cellStyle name="Total 3 2 2 5" xfId="5684" xr:uid="{AA7DDE71-F469-4861-AF42-41F5A9F991DB}"/>
    <cellStyle name="Total 3 2 2 6" xfId="3682" xr:uid="{3F9ACB2E-54C0-47F8-B9E0-AB0282F9972A}"/>
    <cellStyle name="Total 3 2 2 7" xfId="3524" xr:uid="{C7BC8695-C156-406D-9E3A-91A10EF4B276}"/>
    <cellStyle name="Total 3 2 3" xfId="1347" xr:uid="{2CE2CA7B-54D3-42AB-9DEB-6426ACCE7064}"/>
    <cellStyle name="Total 3 2 3 2" xfId="2912" xr:uid="{43EFA983-94A3-410A-BD49-86AE19AB9C2A}"/>
    <cellStyle name="Total 3 2 3 2 2" xfId="7606" xr:uid="{4B4F1052-2D82-4BB4-92E7-EE7809FAE938}"/>
    <cellStyle name="Total 3 2 3 2 3" xfId="10662" xr:uid="{1EB2033B-5DC4-4A40-9936-351D921AFD78}"/>
    <cellStyle name="Total 3 2 3 2 4" xfId="13544" xr:uid="{B1E9ACE7-8AF0-40D5-B754-307ABDA506EB}"/>
    <cellStyle name="Total 3 2 3 3" xfId="6719" xr:uid="{5D8AEBA1-61A1-469C-9063-52471C398BCE}"/>
    <cellStyle name="Total 3 2 3 4" xfId="9206" xr:uid="{8930927A-CB09-4EA1-9895-2FC86611094E}"/>
    <cellStyle name="Total 3 2 3 5" xfId="12128" xr:uid="{641DE85C-E2B9-43E6-A6E2-FF87D20D8E4D}"/>
    <cellStyle name="Total 3 2 4" xfId="1155" xr:uid="{A73F12C5-48F0-4B44-BADF-F05FF8D93704}"/>
    <cellStyle name="Total 3 2 4 2" xfId="2724" xr:uid="{B52E5F57-C258-4F85-96D3-4A2894B36803}"/>
    <cellStyle name="Total 3 2 4 2 2" xfId="3757" xr:uid="{6D16D935-1AA3-4A5B-A445-E35702152A85}"/>
    <cellStyle name="Total 3 2 4 2 3" xfId="10474" xr:uid="{7B19ADAE-99A5-45BD-8809-2BF062CE388B}"/>
    <cellStyle name="Total 3 2 4 2 4" xfId="13356" xr:uid="{D74698D5-A2E1-4389-A9AF-250631571581}"/>
    <cellStyle name="Total 3 2 4 3" xfId="4356" xr:uid="{9ED3B9DD-0819-4961-9EE9-BFF7F59C1902}"/>
    <cellStyle name="Total 3 2 4 4" xfId="9014" xr:uid="{A4B0C11F-6223-48FA-AB8A-6AF00BDFDE45}"/>
    <cellStyle name="Total 3 2 4 5" xfId="11936" xr:uid="{EEFA0765-54A7-4EEC-BECB-D588FF415852}"/>
    <cellStyle name="Total 3 2 5" xfId="1999" xr:uid="{EBA2D538-CC84-4D1E-9AD1-82534BD25F6D}"/>
    <cellStyle name="Total 3 2 5 2" xfId="4729" xr:uid="{CB6B9ABE-71AA-4C8B-ADF0-DFEA4235574A}"/>
    <cellStyle name="Total 3 2 5 3" xfId="9858" xr:uid="{7037ACA1-20A2-440B-B416-10A652B4E541}"/>
    <cellStyle name="Total 3 2 5 4" xfId="12780" xr:uid="{311D45AB-F74D-47C4-B847-35AE68940531}"/>
    <cellStyle name="Total 3 2 6" xfId="4085" xr:uid="{5D6700E0-D423-4324-9937-DB85687D091C}"/>
    <cellStyle name="Total 3 2 7" xfId="8246" xr:uid="{959C9178-73E4-477A-A972-1FD53429F512}"/>
    <cellStyle name="Total 3 2 8" xfId="11271" xr:uid="{7AB7CBC8-9F3C-4CA6-B9F9-0DEF243FEEA6}"/>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2 2 2" xfId="7777" xr:uid="{2CED2A84-004D-46E1-87B6-15C87B9A5D1D}"/>
    <cellStyle name="Total 3 3 2 2 2 3" xfId="10833" xr:uid="{3D907605-76A7-4407-9474-5711573B5E04}"/>
    <cellStyle name="Total 3 3 2 2 2 4" xfId="13715" xr:uid="{53D83374-C8CB-4A24-B750-A5FAE7C0F314}"/>
    <cellStyle name="Total 3 3 2 2 3" xfId="6830" xr:uid="{15092765-0F5E-4AB0-8202-74F02D2B0F24}"/>
    <cellStyle name="Total 3 3 2 2 4" xfId="9377" xr:uid="{32B09306-6E58-437D-BFC8-E115DCEF3F16}"/>
    <cellStyle name="Total 3 3 2 2 5" xfId="12299" xr:uid="{2426CC26-52BA-4D8C-B970-0DEE7AE3105B}"/>
    <cellStyle name="Total 3 3 2 3" xfId="1041" xr:uid="{64344B4E-172A-4C99-847F-478EDA197723}"/>
    <cellStyle name="Total 3 3 2 3 2" xfId="2612" xr:uid="{18FFA5C5-7340-40A3-A857-8ACABB4754DE}"/>
    <cellStyle name="Total 3 3 2 3 2 2" xfId="3490" xr:uid="{2EC3D447-017B-4C15-A6DE-F376D82DD29D}"/>
    <cellStyle name="Total 3 3 2 3 2 3" xfId="10362" xr:uid="{37F41DBC-D9DB-40B2-9AA2-22949169E168}"/>
    <cellStyle name="Total 3 3 2 3 2 4" xfId="13244" xr:uid="{02AE69A0-28DF-4643-87C7-8E3C85CC13DF}"/>
    <cellStyle name="Total 3 3 2 3 3" xfId="6354" xr:uid="{7609DDEC-BD21-406B-80CE-0638135C2EBB}"/>
    <cellStyle name="Total 3 3 2 3 4" xfId="8900" xr:uid="{643A8C8F-DA2F-408C-94E0-D6592971C531}"/>
    <cellStyle name="Total 3 3 2 3 5" xfId="11822" xr:uid="{D2C76DB8-ECC6-402D-B4F9-01C80DA860F6}"/>
    <cellStyle name="Total 3 3 2 4" xfId="2168" xr:uid="{586E5E19-9B47-4AD9-A496-37B46800552D}"/>
    <cellStyle name="Total 3 3 2 4 2" xfId="6080" xr:uid="{34E3C9F4-AF97-43AB-B182-DA96674F005D}"/>
    <cellStyle name="Total 3 3 2 4 3" xfId="10027" xr:uid="{4E6E9FEA-CACA-4554-A34F-3D76FB02246D}"/>
    <cellStyle name="Total 3 3 2 4 4" xfId="12949" xr:uid="{1B3E1B7B-DC15-4BB9-AC05-EE554B30350C}"/>
    <cellStyle name="Total 3 3 2 5" xfId="5645" xr:uid="{61A91759-5AFD-44DF-9F56-A45B26E3454E}"/>
    <cellStyle name="Total 3 3 2 6" xfId="6096" xr:uid="{83C59327-90B5-4A01-A50D-BB5761B1D332}"/>
    <cellStyle name="Total 3 3 2 7" xfId="6181" xr:uid="{8F935759-5B18-4060-B96E-2F0DD58A5362}"/>
    <cellStyle name="Total 3 3 3" xfId="1310" xr:uid="{BC023E52-1A85-4D72-A6B0-BF96D9F3B370}"/>
    <cellStyle name="Total 3 3 3 2" xfId="2875" xr:uid="{19F2F722-CA99-4981-AE1C-92A1ACE92BD4}"/>
    <cellStyle name="Total 3 3 3 2 2" xfId="7569" xr:uid="{16A43B10-4B63-45F1-A9A9-69439EA80BF9}"/>
    <cellStyle name="Total 3 3 3 2 3" xfId="10625" xr:uid="{5F04A79E-FF3E-4F2D-A22E-56A7DFBE7A84}"/>
    <cellStyle name="Total 3 3 3 2 4" xfId="13507" xr:uid="{55F8D218-A86C-4E5B-85C1-593242DDA989}"/>
    <cellStyle name="Total 3 3 3 3" xfId="4721" xr:uid="{1CBB369E-675E-467D-BCF6-063B6DBACE0F}"/>
    <cellStyle name="Total 3 3 3 4" xfId="9169" xr:uid="{C9E081A8-83EB-49F3-804C-96E11FFD8438}"/>
    <cellStyle name="Total 3 3 3 5" xfId="12091" xr:uid="{A6A0AFB0-FA78-4134-BA8E-C54860AD852C}"/>
    <cellStyle name="Total 3 3 4" xfId="40" xr:uid="{548FB319-05CC-4F4E-86D8-0FB362C3612B}"/>
    <cellStyle name="Total 3 3 4 2" xfId="2317" xr:uid="{D9906F23-A4B2-4E8F-BC35-00C763AA06E1}"/>
    <cellStyle name="Total 3 3 4 2 2" xfId="6442" xr:uid="{9683031D-4485-4542-A18D-C37715FBE735}"/>
    <cellStyle name="Total 3 3 4 2 3" xfId="10175" xr:uid="{02612EA0-D3C4-46BC-ACA2-340F48B96A72}"/>
    <cellStyle name="Total 3 3 4 2 4" xfId="13094" xr:uid="{16D3E5FC-B103-4B6F-BE52-DE9859380C55}"/>
    <cellStyle name="Total 3 3 4 3" xfId="4097" xr:uid="{2E933F8B-E5DD-40D2-A41B-B58D0A718D62}"/>
    <cellStyle name="Total 3 3 4 4" xfId="3741" xr:uid="{071C8459-82E7-4299-BEB6-B7C3DDC86253}"/>
    <cellStyle name="Total 3 3 4 5" xfId="4103" xr:uid="{6BADC14D-F38D-444B-8099-3B3934173985}"/>
    <cellStyle name="Total 3 3 5" xfId="1962" xr:uid="{C87A1220-3E8B-41E7-8187-B0895331CDCA}"/>
    <cellStyle name="Total 3 3 5 2" xfId="4769" xr:uid="{A25DA92A-7AF3-4EE1-8B67-5B056C93626C}"/>
    <cellStyle name="Total 3 3 5 3" xfId="9821" xr:uid="{EE6C2581-A6F5-48AA-82AC-BE6CE9F42162}"/>
    <cellStyle name="Total 3 3 5 4" xfId="12743" xr:uid="{F8C6F2D8-1D5C-431E-8810-147D69125198}"/>
    <cellStyle name="Total 3 3 6" xfId="5611" xr:uid="{924C2C78-AAD2-46ED-81CB-4252F96FF8BD}"/>
    <cellStyle name="Total 3 3 7" xfId="6673" xr:uid="{E28C86C9-FDFE-4689-9909-39BDA247916D}"/>
    <cellStyle name="Total 3 3 8" xfId="10230" xr:uid="{5A1418BC-13EB-4A50-B03C-D912C7DC812E}"/>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2 2 2" xfId="7818" xr:uid="{B75D556F-500B-409C-AB92-F650047E2235}"/>
    <cellStyle name="Total 3 4 2 2 2 3" xfId="10874" xr:uid="{2E75BD2E-34F1-4950-B087-12291097D4B6}"/>
    <cellStyle name="Total 3 4 2 2 2 4" xfId="13756" xr:uid="{AFB37D1E-C8F8-4A73-BDAA-F86D351FEC2E}"/>
    <cellStyle name="Total 3 4 2 2 3" xfId="5110" xr:uid="{A4EE97F6-7C61-40E1-AF29-BCD3FD2498EA}"/>
    <cellStyle name="Total 3 4 2 2 4" xfId="9418" xr:uid="{3A7C2C3C-7CC4-4AA9-967C-9A84AC6EA65B}"/>
    <cellStyle name="Total 3 4 2 2 5" xfId="12340" xr:uid="{EB0C0C41-A509-4B44-ACBA-38623558B601}"/>
    <cellStyle name="Total 3 4 2 3" xfId="1163" xr:uid="{DC1527FA-D9DE-4590-8DEE-0C97081BCE94}"/>
    <cellStyle name="Total 3 4 2 3 2" xfId="2732" xr:uid="{0D90DFCA-BAF4-41DD-BDA1-EE72C54FD488}"/>
    <cellStyle name="Total 3 4 2 3 2 2" xfId="3753" xr:uid="{4040A2BB-BF39-4E7D-BAE7-3AD152E4FB7D}"/>
    <cellStyle name="Total 3 4 2 3 2 3" xfId="10482" xr:uid="{D8401FF3-971C-440A-A0FE-2233676FBFEE}"/>
    <cellStyle name="Total 3 4 2 3 2 4" xfId="13364" xr:uid="{C816DCF7-1A21-4514-BD79-82A85217F4A0}"/>
    <cellStyle name="Total 3 4 2 3 3" xfId="4877" xr:uid="{06F4C636-497E-43E8-91E8-9458FAF2065E}"/>
    <cellStyle name="Total 3 4 2 3 4" xfId="9022" xr:uid="{592C6035-29D2-4137-A556-9EE3327A3D07}"/>
    <cellStyle name="Total 3 4 2 3 5" xfId="11944" xr:uid="{D6A44BB4-C884-436D-B203-4FF27C5E0FEE}"/>
    <cellStyle name="Total 3 4 2 4" xfId="2209" xr:uid="{F2537135-C5EC-4D71-811C-69FDC4C3A859}"/>
    <cellStyle name="Total 3 4 2 4 2" xfId="4588" xr:uid="{AFD9A990-FA6C-4561-93AE-C02A1601DCFA}"/>
    <cellStyle name="Total 3 4 2 4 3" xfId="10068" xr:uid="{16B4A747-171C-4846-86DA-4BE3AAB0AACF}"/>
    <cellStyle name="Total 3 4 2 4 4" xfId="12990" xr:uid="{2EBB751C-EE4C-4D7A-96F7-EE960E7562CE}"/>
    <cellStyle name="Total 3 4 2 5" xfId="5054" xr:uid="{99895042-2C28-44E4-B717-B929EAC81DBD}"/>
    <cellStyle name="Total 3 4 2 6" xfId="3683" xr:uid="{41989AE3-F85A-4EF5-8369-6A473C45F1F1}"/>
    <cellStyle name="Total 3 4 2 7" xfId="8573" xr:uid="{C5B444E4-16C5-41AB-9F1B-334AE74A3BFC}"/>
    <cellStyle name="Total 3 4 3" xfId="1351" xr:uid="{893CC3CD-DB18-421E-BBAF-48ED0C2AA3D0}"/>
    <cellStyle name="Total 3 4 3 2" xfId="2916" xr:uid="{3E133564-0A2D-4C40-8D97-3C6A90C4CDFE}"/>
    <cellStyle name="Total 3 4 3 2 2" xfId="7610" xr:uid="{FABE585C-28AA-4FB4-8D37-D68F69E0B5E1}"/>
    <cellStyle name="Total 3 4 3 2 3" xfId="10666" xr:uid="{37CD7081-E191-40A8-9881-66BB39FECF7C}"/>
    <cellStyle name="Total 3 4 3 2 4" xfId="13548" xr:uid="{EF52E31F-141D-4F54-B287-0058CEB0AF89}"/>
    <cellStyle name="Total 3 4 3 3" xfId="4195" xr:uid="{91D55F6C-9252-4C62-8095-84B28BB196DB}"/>
    <cellStyle name="Total 3 4 3 4" xfId="9210" xr:uid="{37FA385E-296A-4773-A751-B3F7B1419BC2}"/>
    <cellStyle name="Total 3 4 3 5" xfId="12132" xr:uid="{26CA88C3-57AC-4AA0-89D3-470458421D32}"/>
    <cellStyle name="Total 3 4 4" xfId="1003" xr:uid="{0A8D86F6-0630-4A14-AE44-182716784299}"/>
    <cellStyle name="Total 3 4 4 2" xfId="2575" xr:uid="{1CD9BADA-B439-4806-B50C-C0F3937F54FE}"/>
    <cellStyle name="Total 3 4 4 2 2" xfId="6022" xr:uid="{A74E9BF6-359B-4DAB-B41B-6B1A2B70674B}"/>
    <cellStyle name="Total 3 4 4 2 3" xfId="10325" xr:uid="{580400BC-10BA-42A1-A56A-03BAD39CB5D4}"/>
    <cellStyle name="Total 3 4 4 2 4" xfId="13207" xr:uid="{5678B44D-E26B-4C83-BA15-3B99A177AC55}"/>
    <cellStyle name="Total 3 4 4 3" xfId="3735" xr:uid="{3990E209-23BB-4C59-A6CF-DDAC27962B36}"/>
    <cellStyle name="Total 3 4 4 4" xfId="8862" xr:uid="{06AB3E14-3400-4E27-9CDB-A0D1843B4D82}"/>
    <cellStyle name="Total 3 4 4 5" xfId="11784" xr:uid="{D07F7B6D-0826-4101-B07F-8DBCD25907C5}"/>
    <cellStyle name="Total 3 4 5" xfId="2003" xr:uid="{FFD69E8D-8943-4735-85B4-E34475334C78}"/>
    <cellStyle name="Total 3 4 5 2" xfId="6455" xr:uid="{34F5999B-A138-4F2F-A7F7-E931D3039492}"/>
    <cellStyle name="Total 3 4 5 3" xfId="9862" xr:uid="{6A243A6B-FBDF-450E-853B-F2742CC322CD}"/>
    <cellStyle name="Total 3 4 5 4" xfId="12784" xr:uid="{FE6A7BDC-9DEB-49FB-AA55-3895D55DDDBB}"/>
    <cellStyle name="Total 3 4 6" xfId="6365" xr:uid="{B2A59612-52D0-4FCF-BCA0-E02AB6F23605}"/>
    <cellStyle name="Total 3 4 7" xfId="8539" xr:uid="{B091075D-6575-47E7-A79B-A58DC19ABDBA}"/>
    <cellStyle name="Total 3 4 8" xfId="11497" xr:uid="{07C23DF0-3CAA-4339-B637-116E654F9A52}"/>
    <cellStyle name="Total 3 5" xfId="728" xr:uid="{42996628-A94F-435D-A794-83FDABF6B1E8}"/>
    <cellStyle name="Total 3 5 2" xfId="1448" xr:uid="{D838D99E-55C5-4E54-B8EC-AFAC6EE6DCCD}"/>
    <cellStyle name="Total 3 5 2 2" xfId="3013" xr:uid="{CA24DF55-5634-4BD0-BEAC-051380C5A50D}"/>
    <cellStyle name="Total 3 5 2 2 2" xfId="7707" xr:uid="{6D8405EA-1328-4298-B1D1-C385C701AA3B}"/>
    <cellStyle name="Total 3 5 2 2 3" xfId="10763" xr:uid="{E6AA155F-140B-4C89-B5B0-5902076189FF}"/>
    <cellStyle name="Total 3 5 2 2 4" xfId="13645" xr:uid="{E1EFACD7-B040-46EE-ABD6-18B4E5F1C01B}"/>
    <cellStyle name="Total 3 5 2 3" xfId="5166" xr:uid="{C7D0189D-6D47-4C4C-B999-48A623651889}"/>
    <cellStyle name="Total 3 5 2 4" xfId="9307" xr:uid="{AEEFD9E0-86B6-485F-BCE2-5F756EBD2239}"/>
    <cellStyle name="Total 3 5 2 5" xfId="12229" xr:uid="{0019EEBD-571E-48C6-85C0-EF3505DAECB6}"/>
    <cellStyle name="Total 3 5 3" xfId="1124" xr:uid="{C963D27A-1C3B-4EA5-87C8-F7B39E5B6780}"/>
    <cellStyle name="Total 3 5 3 2" xfId="2693" xr:uid="{D9362A5E-3EA8-44CB-B252-165DB23DFBF5}"/>
    <cellStyle name="Total 3 5 3 2 2" xfId="4086" xr:uid="{BFA42981-262B-4780-AD3F-F121B7E05695}"/>
    <cellStyle name="Total 3 5 3 2 3" xfId="10443" xr:uid="{1833BCA8-76C9-4136-BF31-E19F4B376835}"/>
    <cellStyle name="Total 3 5 3 2 4" xfId="13325" xr:uid="{150C94AB-B9F1-415C-B195-325387A759FB}"/>
    <cellStyle name="Total 3 5 3 3" xfId="6300" xr:uid="{BA015FED-018D-478C-935A-D3F752A9815B}"/>
    <cellStyle name="Total 3 5 3 4" xfId="8983" xr:uid="{FD7AFCC0-EE62-4105-8DE9-EB075872F761}"/>
    <cellStyle name="Total 3 5 3 5" xfId="11905" xr:uid="{72F9DA26-3AAF-4567-BF23-D940FF5DAF29}"/>
    <cellStyle name="Total 3 5 4" xfId="2099" xr:uid="{8B1EF2AC-3D82-4645-A14D-A3FE20A78B59}"/>
    <cellStyle name="Total 3 5 4 2" xfId="3627" xr:uid="{372078C8-3C91-40F0-A499-2956337B5850}"/>
    <cellStyle name="Total 3 5 4 3" xfId="9958" xr:uid="{EDFD4C99-7570-4F81-BC75-0716FE0132B1}"/>
    <cellStyle name="Total 3 5 4 4" xfId="12880" xr:uid="{CCE8CF42-CE14-4C25-AFB5-DD371EEF00C4}"/>
    <cellStyle name="Total 3 5 5" xfId="3669" xr:uid="{385964FB-DDE0-4AD2-8E61-C658A38FDE53}"/>
    <cellStyle name="Total 3 5 6" xfId="5544" xr:uid="{322EB7F8-DB91-4841-B013-1BFB28812120}"/>
    <cellStyle name="Total 3 5 7" xfId="5464" xr:uid="{C591B51A-AC22-428A-8E47-6649D5E0F40F}"/>
    <cellStyle name="Total 3 6" xfId="1080" xr:uid="{AB227F54-62FC-4426-B038-49806D1E9EB8}"/>
    <cellStyle name="Total 3 6 2" xfId="2649" xr:uid="{DF085D04-1BF0-438D-8523-F4A88B76255F}"/>
    <cellStyle name="Total 3 6 2 2" xfId="3716" xr:uid="{F36B3710-50E8-42CC-B3C9-EC0EEA702349}"/>
    <cellStyle name="Total 3 6 2 3" xfId="10399" xr:uid="{C1BC56BA-AD9E-4CFD-AD1C-B30D43FD71FB}"/>
    <cellStyle name="Total 3 6 2 4" xfId="13281" xr:uid="{359D1CE9-37A9-4824-A48C-96C26A2344AE}"/>
    <cellStyle name="Total 3 6 3" xfId="3566" xr:uid="{8E1948AF-8A26-4DC0-9593-EA7207254AE6}"/>
    <cellStyle name="Total 3 6 4" xfId="8939" xr:uid="{FC3028DB-FE1C-469C-9E78-0A3F613B14CD}"/>
    <cellStyle name="Total 3 6 5" xfId="11861" xr:uid="{AAC60492-194E-41E3-8E1F-F4B418F89324}"/>
    <cellStyle name="Total 3 7" xfId="1876" xr:uid="{3239295F-F506-4FB5-9BEF-A3B1ED1AC317}"/>
    <cellStyle name="Total 3 7 2" xfId="3421" xr:uid="{A18406A0-834F-4DF1-BE95-DDFCFC5E375C}"/>
    <cellStyle name="Total 3 7 2 2" xfId="8115" xr:uid="{11A5B5E2-2A00-4375-9F54-9F8C8D47B662}"/>
    <cellStyle name="Total 3 7 2 3" xfId="11171" xr:uid="{2F742A98-D3F4-4324-BF7A-DA2C3846D746}"/>
    <cellStyle name="Total 3 7 2 4" xfId="14053" xr:uid="{D666200F-464C-4AC6-AA37-5118CE7B6FE5}"/>
    <cellStyle name="Total 3 7 3" xfId="4571" xr:uid="{FD047A4E-17B4-4326-8561-D76708B80357}"/>
    <cellStyle name="Total 3 7 4" xfId="9735" xr:uid="{95590501-1382-45AE-8478-BB364436AE3A}"/>
    <cellStyle name="Total 3 7 5" xfId="12657" xr:uid="{52B13D1D-D31F-4AAB-9C68-B3F588FC9D57}"/>
    <cellStyle name="Total 3 8" xfId="1780" xr:uid="{59F35759-D2D5-489D-AA98-84F00F5A2A2D}"/>
    <cellStyle name="Total 3 8 2" xfId="5677" xr:uid="{6915DF1E-D560-4555-BFFC-357F542D38D8}"/>
    <cellStyle name="Total 3 8 3" xfId="9639" xr:uid="{CD99E43D-7252-4220-A16F-478FFC902557}"/>
    <cellStyle name="Total 3 8 4" xfId="12561" xr:uid="{E5C5B7F2-D3DD-427D-8E9F-33C251C9A104}"/>
    <cellStyle name="Total 3 9" xfId="6450" xr:uid="{79016DE2-8BD1-4B0A-9F42-5F84F4171D5A}"/>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550" hidden="1" xr:uid="{8EFAD860-A7B7-4C09-9E18-C80FD4AB7583}"/>
    <cellStyle name="Warnender Text" xfId="4403" hidden="1" xr:uid="{83B201F2-CAC8-4943-B65A-50DB7E847B1A}"/>
    <cellStyle name="Warnender Text" xfId="4670" hidden="1" xr:uid="{86FB7E99-7E27-475A-87BD-C0E46D812D1F}"/>
    <cellStyle name="Warnender Text" xfId="5227" hidden="1" xr:uid="{3A82052E-A079-4879-A510-64AAA961E437}"/>
    <cellStyle name="Warnender Text" xfId="4660" hidden="1" xr:uid="{9AAF7FD8-2614-4B5B-990F-BE1E202EFA84}"/>
    <cellStyle name="Warnender Text" xfId="5226" hidden="1" xr:uid="{F224A68F-D75B-41CB-8817-238DB4E85EC2}"/>
    <cellStyle name="Warnender Text" xfId="5159" hidden="1" xr:uid="{E5A5F9E5-C731-4830-8375-0BEDA47F10BE}"/>
    <cellStyle name="Warnender Text" xfId="5713" hidden="1" xr:uid="{7AB4FDFC-24E0-4FF6-81BF-F2C5281D2311}"/>
    <cellStyle name="Warnender Text" xfId="5743" hidden="1" xr:uid="{09061156-AB0B-4B04-ACA0-DB81BB4D6D29}"/>
    <cellStyle name="Warnender Text" xfId="5939" hidden="1" xr:uid="{644B04F5-0B9D-4E75-BF50-82CD8561CEB3}"/>
    <cellStyle name="Warnender Text" xfId="6198" hidden="1" xr:uid="{77C03194-BFB7-4B65-941D-E6BE76B263B0}"/>
    <cellStyle name="Warnender Text" xfId="6744" hidden="1" xr:uid="{A83DCC5C-E4B7-4F4B-8759-74855139B0FE}"/>
    <cellStyle name="Warnender Text" xfId="6188" hidden="1" xr:uid="{CAD35950-8C38-4178-B93D-C505DB339F6B}"/>
    <cellStyle name="Warnender Text" xfId="6743" hidden="1" xr:uid="{2D144D9F-F925-4D49-85EA-F903CE101652}"/>
    <cellStyle name="Warnender Text" xfId="6683" hidden="1" xr:uid="{A5AD8B88-3E5E-438B-85AD-7FDC65CD5B3A}"/>
    <cellStyle name="Warnender Text" xfId="6864" hidden="1" xr:uid="{957C4C6B-E934-4ED3-B2D5-F7059B8C98F7}"/>
    <cellStyle name="Warnender Text" xfId="6878" hidden="1" xr:uid="{6B508C32-3D45-442C-AAEB-8C5D37AABB7A}"/>
    <cellStyle name="Warnender Text" xfId="7040" hidden="1" xr:uid="{5D4EF09E-7347-40E9-8D5E-E1E676935297}"/>
    <cellStyle name="Warnender Text" xfId="7103" hidden="1" xr:uid="{307160A4-CA5E-4F65-8F6B-BEED54241967}"/>
    <cellStyle name="Warnender Text" xfId="7154" hidden="1" xr:uid="{548022EC-03F2-4871-BBB3-C4ED103398CE}"/>
    <cellStyle name="Warnender Text" xfId="7100" hidden="1" xr:uid="{06C6DF4F-57E8-4714-8696-B2ECDEEEBB7E}"/>
    <cellStyle name="Warnender Text" xfId="7153" hidden="1" xr:uid="{1273EFC6-26C0-47C3-9FCA-A331B2C22A2C}"/>
    <cellStyle name="Warnender Text" xfId="7136" hidden="1" xr:uid="{7E0FB51B-8073-476C-97B9-05F585A0C076}"/>
    <cellStyle name="Warnender Text" xfId="7188" hidden="1" xr:uid="{779935EB-D528-4B53-80E4-60C04A4D5C79}"/>
    <cellStyle name="Warnender Text" xfId="7202" hidden="1" xr:uid="{EA38E0CE-EADD-4CC3-A0C7-03EF2E09A9EE}"/>
    <cellStyle name="Warnender Text" xfId="7364" hidden="1" xr:uid="{7679DFA8-312A-4F6C-A640-5D0A439E1DB2}"/>
    <cellStyle name="Warnender Text" xfId="7427" hidden="1" xr:uid="{9129E124-ADDE-4081-8812-C1B5044D852A}"/>
    <cellStyle name="Warnender Text" xfId="7478" hidden="1" xr:uid="{FBEC632B-07D3-44C9-8112-34902EC1ECBA}"/>
    <cellStyle name="Warnender Text" xfId="7424" hidden="1" xr:uid="{9B430158-CAEA-4163-99AA-F26895D8BC5F}"/>
    <cellStyle name="Warnender Text" xfId="7477" hidden="1" xr:uid="{FFA1722E-A905-4312-A988-1F284A7B46EA}"/>
    <cellStyle name="Warnender Text" xfId="7460" hidden="1" xr:uid="{C0351A0A-5492-42C3-BFE9-6B87AA061398}"/>
    <cellStyle name="Warnender Text" xfId="7512" hidden="1" xr:uid="{08AE829A-B704-4F60-BF48-FB02D82C32D6}"/>
    <cellStyle name="Warnender Text" xfId="4183" hidden="1" xr:uid="{D1CD8371-F342-4F90-BDB0-2311ADFCB2A4}"/>
    <cellStyle name="Warnender Text" xfId="3737" hidden="1" xr:uid="{7DF0C032-F969-4ECE-8670-68047F8BE327}"/>
    <cellStyle name="Warnender Text" xfId="4922" hidden="1" xr:uid="{6CBBA320-007C-44EB-9B09-C2A3C0793360}"/>
    <cellStyle name="Warnender Text" xfId="5493" hidden="1" xr:uid="{878F684B-B977-4EEF-89BB-2FC87ADAE8F5}"/>
    <cellStyle name="Warnender Text" xfId="4197" hidden="1" xr:uid="{FBA16855-CBBD-42EA-B5B1-97DF0B082493}"/>
    <cellStyle name="Warnender Text" xfId="4174" hidden="1" xr:uid="{DD66668C-576B-47B6-B436-7C1C7438C78A}"/>
    <cellStyle name="Warnender Text" xfId="5246" hidden="1" xr:uid="{9FA4F46D-50EE-487F-B939-B13227F9305C}"/>
    <cellStyle name="Warnender Text" xfId="5317" hidden="1" xr:uid="{9CE6416B-3066-4413-BBC6-C105627778EF}"/>
    <cellStyle name="Warnender Text" xfId="5005" hidden="1" xr:uid="{AF18A886-9907-4121-BB62-5A0A39DA02F8}"/>
    <cellStyle name="Warnender Text" xfId="6785" hidden="1" xr:uid="{3E430936-A18A-46A5-BAEA-A0BAB1F13D99}"/>
    <cellStyle name="Warnender Text" xfId="5564" hidden="1" xr:uid="{709CC6EA-8104-40F2-819F-0077E829BE5E}"/>
    <cellStyle name="Warnender Text" xfId="8044" hidden="1" xr:uid="{2675B97C-FAA5-40B1-81D6-F76EFA56F503}"/>
    <cellStyle name="Warnender Text" xfId="5766" hidden="1" xr:uid="{2FAE2CEE-B406-4A59-B155-D693DEF0E699}"/>
    <cellStyle name="Warnender Text" xfId="8043" hidden="1" xr:uid="{686B39CD-FB21-4F26-93EA-452BD245EA92}"/>
    <cellStyle name="Warnender Text" xfId="7983" hidden="1" xr:uid="{5C814F97-A038-4A0D-99C9-11B65001B02B}"/>
    <cellStyle name="Warnender Text" xfId="8164" hidden="1" xr:uid="{C8BC5867-74DA-477D-A40D-EC6AB3FE2A32}"/>
    <cellStyle name="Warnender Text" xfId="8178" hidden="1" xr:uid="{22E685B1-5C26-41D4-A065-2D858DA188A2}"/>
    <cellStyle name="Warnender Text" xfId="8306" hidden="1" xr:uid="{828C3489-EBE1-4444-B92F-C32CAF6B09F6}"/>
    <cellStyle name="Warnender Text" xfId="8369" hidden="1" xr:uid="{8009ECC8-F721-4AA2-A424-786473D7D09B}"/>
    <cellStyle name="Warnender Text" xfId="8420" hidden="1" xr:uid="{47130DEA-9820-49DE-8E86-62E0CFDC58A9}"/>
    <cellStyle name="Warnender Text" xfId="8366" hidden="1" xr:uid="{719EACB0-6F59-492B-9420-4C1087E2C22E}"/>
    <cellStyle name="Warnender Text" xfId="8419" hidden="1" xr:uid="{C3D781EF-CB02-45E9-8990-1A28D1341C12}"/>
    <cellStyle name="Warnender Text" xfId="8402" hidden="1" xr:uid="{CEDA6895-DADA-4EEB-B264-53D70CBB8282}"/>
    <cellStyle name="Warnender Text" xfId="8454" hidden="1" xr:uid="{EC663998-5DC9-44BE-B008-7D9406F71CE7}"/>
    <cellStyle name="Warnender Text" xfId="8468" hidden="1" xr:uid="{10B6577D-F0A8-478F-A9EC-BED88D002F75}"/>
    <cellStyle name="Warnender Text" xfId="8595" hidden="1" xr:uid="{E99E9BCB-DBAE-43D6-A43B-85C1D3A88AA2}"/>
    <cellStyle name="Warnender Text" xfId="8658" hidden="1" xr:uid="{33E6FB80-1BF5-4EEA-89B6-9CEF633E3EC8}"/>
    <cellStyle name="Warnender Text" xfId="8709" hidden="1" xr:uid="{54D0B286-0883-489C-9702-11E6D92D5EE5}"/>
    <cellStyle name="Warnender Text" xfId="8655" hidden="1" xr:uid="{63627DB0-AC45-4F75-AEC8-A87AC85C232E}"/>
    <cellStyle name="Warnender Text" xfId="8708" hidden="1" xr:uid="{6894F811-E8C1-4DF3-B662-6CAAF9205B01}"/>
    <cellStyle name="Warnender Text" xfId="8691" hidden="1" xr:uid="{5F818073-DBC1-4922-B8E0-F4344C7BEE0E}"/>
    <cellStyle name="Warnender Text" xfId="8743" hidden="1" xr:uid="{3025019C-5A9D-4990-9E38-F2BE9252E651}"/>
    <cellStyle name="Warnender Text" xfId="5483" hidden="1" xr:uid="{F86D65B6-0B35-495F-87EA-0A74A453AD77}"/>
    <cellStyle name="Warnender Text" xfId="8807" hidden="1" xr:uid="{F3D31762-AA8A-45D4-A14E-B845444123FF}"/>
    <cellStyle name="Warnender Text" xfId="9080" hidden="1" xr:uid="{D4A71E5B-0DA5-4179-880A-F5E972C84818}"/>
    <cellStyle name="Warnender Text" xfId="9656" hidden="1" xr:uid="{73DE5F84-BA14-4AE2-86F6-967E8982AC24}"/>
    <cellStyle name="Warnender Text" xfId="9070" hidden="1" xr:uid="{2BE11DDC-7BE1-442C-BB79-FE40144B5779}"/>
    <cellStyle name="Warnender Text" xfId="9655" hidden="1" xr:uid="{313DC708-B4C4-4C34-84D1-0E8D6870CC4B}"/>
    <cellStyle name="Warnender Text" xfId="9588" hidden="1" xr:uid="{D4066241-8E8F-4225-8853-F75A0AC7DB6A}"/>
    <cellStyle name="Warnender Text" xfId="10158" hidden="1" xr:uid="{6B90C868-C1FE-4E7B-BFF1-912D7986C08B}"/>
    <cellStyle name="Warnender Text" xfId="10188" hidden="1" xr:uid="{98B33CCD-EDD7-4946-8BBC-C7241294EA7A}"/>
    <cellStyle name="Warnender Text" xfId="10277" hidden="1" xr:uid="{7A71136E-530B-4447-8C45-9D4D384D1C8B}"/>
    <cellStyle name="Warnender Text" xfId="10539" hidden="1" xr:uid="{987BB5B8-CCAD-4F34-8E06-EF704FF5671A}"/>
    <cellStyle name="Warnender Text" xfId="11100" hidden="1" xr:uid="{C8697AB0-7E06-4759-BFBC-346C5FB861C5}"/>
    <cellStyle name="Warnender Text" xfId="10529" hidden="1" xr:uid="{3D5D78CC-6038-444C-B128-087CB2AB362F}"/>
    <cellStyle name="Warnender Text" xfId="11099" hidden="1" xr:uid="{21C030D8-0E8F-411F-A9AE-0D89FFBD982E}"/>
    <cellStyle name="Warnender Text" xfId="11039" hidden="1" xr:uid="{87543DCF-6B5B-41E3-929F-30002008C0E3}"/>
    <cellStyle name="Warnender Text" xfId="11220" hidden="1" xr:uid="{7FF6AA9F-6238-4614-A09D-FB0B4FC1793F}"/>
    <cellStyle name="Warnender Text" xfId="11232" hidden="1" xr:uid="{0D54A112-93C6-488F-A0EB-FE95A34DEC49}"/>
    <cellStyle name="Warnender Text" xfId="11296" hidden="1" xr:uid="{CFAF9C2D-880B-497F-BAAD-DC05069488CE}"/>
    <cellStyle name="Warnender Text" xfId="11359" hidden="1" xr:uid="{1A706DE7-BA4B-4808-BB35-13137C2E6082}"/>
    <cellStyle name="Warnender Text" xfId="11410" hidden="1" xr:uid="{6C626E47-4BB4-4DD1-B763-B3C49789D3CF}"/>
    <cellStyle name="Warnender Text" xfId="11356" hidden="1" xr:uid="{F260F556-4FF9-41A3-9969-58A46B41FEF4}"/>
    <cellStyle name="Warnender Text" xfId="11409" hidden="1" xr:uid="{091A0F8E-65F5-4F13-966E-04926411362F}"/>
    <cellStyle name="Warnender Text" xfId="11392" hidden="1" xr:uid="{5E4D653B-5A58-47C8-9D1F-8A9EC9B2CB5C}"/>
    <cellStyle name="Warnender Text" xfId="11444" hidden="1" xr:uid="{5189547B-11F2-4E3F-B8B6-4EB86504E6B0}"/>
    <cellStyle name="Warnender Text" xfId="11456" hidden="1" xr:uid="{2F5F77AA-91D9-4F38-876F-40D885026CCA}"/>
    <cellStyle name="Warnender Text" xfId="11519" hidden="1" xr:uid="{655B430B-1EAE-4712-A16E-9DDB6D481F37}"/>
    <cellStyle name="Warnender Text" xfId="11582" hidden="1" xr:uid="{FA8BE23B-3640-4285-BF80-6A0DBEF9CD24}"/>
    <cellStyle name="Warnender Text" xfId="11633" hidden="1" xr:uid="{4B1DC6E9-5F3A-4411-96F7-69415F546B93}"/>
    <cellStyle name="Warnender Text" xfId="11579" hidden="1" xr:uid="{D664A334-6B3A-4A9C-B6D1-BA49C6F8B343}"/>
    <cellStyle name="Warnender Text" xfId="11632" hidden="1" xr:uid="{AF3D2908-27A8-4D31-92C0-0A168FD9747A}"/>
    <cellStyle name="Warnender Text" xfId="11615" hidden="1" xr:uid="{D6330C46-B170-4555-95C6-170036F260F0}"/>
    <cellStyle name="Warnender Text" xfId="11667" hidden="1" xr:uid="{95B9AC95-75C7-4862-AC16-898BAA9F6489}"/>
    <cellStyle name="Warnender Text" xfId="4702" hidden="1" xr:uid="{2E230F9B-1836-4579-9F4B-D6B53F98011C}"/>
    <cellStyle name="Warnender Text" xfId="11729" hidden="1" xr:uid="{AA41DC9D-9E8C-4EA7-B54B-864B7017C6FC}"/>
    <cellStyle name="Warnender Text" xfId="12002" hidden="1" xr:uid="{C18FDBBF-A848-4B86-A9C9-85909811F9A7}"/>
    <cellStyle name="Warnender Text" xfId="12578" hidden="1" xr:uid="{11375B50-6C1B-4D7D-BD5A-9F23E3215E6A}"/>
    <cellStyle name="Warnender Text" xfId="11992" hidden="1" xr:uid="{502696AB-1B53-4F63-8427-B3B92B226FD0}"/>
    <cellStyle name="Warnender Text" xfId="12577" hidden="1" xr:uid="{A79B99A5-8945-49C5-A899-F89F5F536FF5}"/>
    <cellStyle name="Warnender Text" xfId="12510" hidden="1" xr:uid="{72A6F739-88E9-438E-A9F0-3F775C1D2F95}"/>
    <cellStyle name="Warnender Text" xfId="13080" hidden="1" xr:uid="{89C57CB4-E315-49AF-99BF-2397AAFE7FBD}"/>
    <cellStyle name="Warnender Text" xfId="13106" hidden="1" xr:uid="{4F38FCF1-41DA-4565-9185-0F2A1825B7BF}"/>
    <cellStyle name="Warnender Text" xfId="13159" hidden="1" xr:uid="{93DB22D4-D8A7-46E9-9016-F52CC1E3B892}"/>
    <cellStyle name="Warnender Text" xfId="13421" hidden="1" xr:uid="{739CA7A7-DECD-49AB-9ED9-72EE958D90AD}"/>
    <cellStyle name="Warnender Text" xfId="13982" hidden="1" xr:uid="{1D99602A-0269-43A0-BD73-3ABB8248DAA8}"/>
    <cellStyle name="Warnender Text" xfId="13411" hidden="1" xr:uid="{08E0EDA7-2F7A-412D-9169-33654EC9259D}"/>
    <cellStyle name="Warnender Text" xfId="13981" hidden="1" xr:uid="{D775F475-0DD2-4338-8FD2-D30ACED3F3F6}"/>
    <cellStyle name="Warnender Text" xfId="13921" hidden="1" xr:uid="{941A814B-E402-4D2A-9758-A3470705DD30}"/>
    <cellStyle name="Warnender Text" xfId="14102" hidden="1" xr:uid="{FC6E229F-0CD7-49AC-9DD2-014F58838399}"/>
    <cellStyle name="Warnender Text" xfId="14112" hidden="1" xr:uid="{3FCDC741-C8B9-408B-A682-A162ECA975D0}"/>
    <cellStyle name="Warnender Text" xfId="14138" hidden="1" xr:uid="{F64C89E1-D36F-40BB-9871-F0DA4C9E1026}"/>
    <cellStyle name="Warnender Text" xfId="14201" hidden="1" xr:uid="{455E1C4E-F5A5-437D-9F4D-DA0227E884CB}"/>
    <cellStyle name="Warnender Text" xfId="14252" hidden="1" xr:uid="{CF8F5851-96E8-4A30-B464-48E394AAAF13}"/>
    <cellStyle name="Warnender Text" xfId="14198" hidden="1" xr:uid="{F82DC686-66EF-4A8E-ACB0-B2614B91A879}"/>
    <cellStyle name="Warnender Text" xfId="14251" hidden="1" xr:uid="{04896CB4-40A5-49A2-B61A-E6FC815237EF}"/>
    <cellStyle name="Warnender Text" xfId="14234" hidden="1" xr:uid="{9BF3882E-9974-4EEC-A9E9-9CD0A1162566}"/>
    <cellStyle name="Warnender Text" xfId="14286" hidden="1" xr:uid="{DF5CF6C1-261E-42F1-95E5-DECEE0D8C5BB}"/>
    <cellStyle name="Warnender Text" xfId="14296" hidden="1" xr:uid="{84E45251-599D-4007-B1AA-2D9F72C29945}"/>
    <cellStyle name="Warnender Text" xfId="14322" hidden="1" xr:uid="{08C75A18-5789-4330-ACA8-84687B60AFC8}"/>
    <cellStyle name="Warnender Text" xfId="14385" hidden="1" xr:uid="{EAB7E0AF-B038-4315-86AE-DD4E7AB96400}"/>
    <cellStyle name="Warnender Text" xfId="14436" hidden="1" xr:uid="{CA185934-B20A-4121-8D57-B697C302AB04}"/>
    <cellStyle name="Warnender Text" xfId="14382" hidden="1" xr:uid="{EF24F5FC-7384-4379-BED8-C464E9433C51}"/>
    <cellStyle name="Warnender Text" xfId="14435" hidden="1" xr:uid="{4A6AF26E-A537-419C-AA35-E46E5272198A}"/>
    <cellStyle name="Warnender Text" xfId="14418" hidden="1" xr:uid="{C7121AA1-974A-46EE-88AD-A38B7AC53699}"/>
    <cellStyle name="Warnender Text" xfId="14470" hidden="1" xr:uid="{C3684447-85A1-4AF2-B32E-64B89A8A64BB}"/>
    <cellStyle name="Warnender Text" xfId="14484" hidden="1" xr:uid="{2ECB9AA0-5C3B-457C-8410-F9B04282C1D0}"/>
    <cellStyle name="Warnender Text" xfId="14646" hidden="1" xr:uid="{323F6501-DDD3-4051-BF74-C84229B307B7}"/>
    <cellStyle name="Warnender Text" xfId="14709" hidden="1" xr:uid="{52B05AD0-A707-4DD5-BD39-79EEF6785695}"/>
    <cellStyle name="Warnender Text" xfId="14760" hidden="1" xr:uid="{4AB03DA9-91D2-446A-A47E-070D9B6BB27B}"/>
    <cellStyle name="Warnender Text" xfId="14706" hidden="1" xr:uid="{F5E57ACA-CD84-4F90-83DD-A65A261B9DA3}"/>
    <cellStyle name="Warnender Text" xfId="14759" hidden="1" xr:uid="{F2C43BAB-D3BC-48CC-A702-5AC715721BEB}"/>
    <cellStyle name="Warnender Text" xfId="14742" hidden="1" xr:uid="{E1187187-D6DA-4538-AE02-88066DF61B74}"/>
    <cellStyle name="Warnender Text" xfId="14794" hidden="1" xr:uid="{8B87AB5A-891C-4683-9812-08F31883F2A9}"/>
    <cellStyle name="Warnender Text" xfId="14808" hidden="1" xr:uid="{13FC1B3A-8AD1-46BF-BCB2-51A518A36286}"/>
    <cellStyle name="Warnender Text" xfId="14970" hidden="1" xr:uid="{B08A7F4C-8EBE-4F5D-B68D-EF61DBF55737}"/>
    <cellStyle name="Warnender Text" xfId="15033" hidden="1" xr:uid="{6DF2A3F2-A084-46B4-A523-B87097FCA3CA}"/>
    <cellStyle name="Warnender Text" xfId="15084" hidden="1" xr:uid="{7A29CF9C-A2CD-44B1-BFBD-CAD8A862B4DC}"/>
    <cellStyle name="Warnender Text" xfId="15030" hidden="1" xr:uid="{6492D1FD-EC2C-4623-99EB-A57AF61AB964}"/>
    <cellStyle name="Warnender Text" xfId="15083" hidden="1" xr:uid="{F561DAEF-F83D-40A8-8A06-D5A6FBF49E12}"/>
    <cellStyle name="Warnender Text" xfId="15066" hidden="1" xr:uid="{47E53818-9001-4DB6-A4F4-F3376F345A2D}"/>
    <cellStyle name="Warnender Text" xfId="15118" hidden="1" xr:uid="{F0ACAE0D-D57C-4B36-92B9-27860F1BE48D}"/>
    <cellStyle name="Warnender Text" xfId="15132" hidden="1" xr:uid="{BDCD9098-E3AA-47D9-AE0A-285E55CCDDB5}"/>
    <cellStyle name="Warnender Text" xfId="15294" hidden="1" xr:uid="{9A1C090B-A2EF-4109-A3CD-20F8EC3829EC}"/>
    <cellStyle name="Warnender Text" xfId="15357" hidden="1" xr:uid="{2FDCF5B0-204A-4C3C-9988-73FD0C1A6BB0}"/>
    <cellStyle name="Warnender Text" xfId="15408" hidden="1" xr:uid="{B78C8D71-A7D8-4834-AE47-2EC50EC3670B}"/>
    <cellStyle name="Warnender Text" xfId="15354" hidden="1" xr:uid="{72F559A0-B080-4A1E-B409-6894A0EA4138}"/>
    <cellStyle name="Warnender Text" xfId="15407" hidden="1" xr:uid="{D2707E3A-67CB-45FD-893C-9D900E70A69E}"/>
    <cellStyle name="Warnender Text" xfId="15390" hidden="1" xr:uid="{4CB830C9-97F0-4110-894F-4FE386110B97}"/>
    <cellStyle name="Warnender Text" xfId="15442" hidden="1" xr:uid="{24F75E38-A8C4-4C50-9F0C-DA4E354948B2}"/>
    <cellStyle name="Warnender Text" xfId="15456" hidden="1" xr:uid="{D66D2AA3-97C5-424D-8023-BAE9BA66C331}"/>
    <cellStyle name="Warnender Text" xfId="15618" hidden="1" xr:uid="{3D0781DB-8DFE-4162-8D3F-4776831CCEE1}"/>
    <cellStyle name="Warnender Text" xfId="15681" hidden="1" xr:uid="{BA2F186B-777B-4E30-B228-3E55F2672EB3}"/>
    <cellStyle name="Warnender Text" xfId="15732" hidden="1" xr:uid="{68C55D6B-534B-44EA-84D0-25D970B18738}"/>
    <cellStyle name="Warnender Text" xfId="15678" hidden="1" xr:uid="{E381DCAA-722D-4708-8EB5-FF71ACCD3281}"/>
    <cellStyle name="Warnender Text" xfId="15731" hidden="1" xr:uid="{ABA8E463-A8C4-4D9A-8F48-B78AAB554981}"/>
    <cellStyle name="Warnender Text" xfId="15714" hidden="1" xr:uid="{90EFF5E0-7F5A-4E43-A413-85BEBBBC30B5}"/>
    <cellStyle name="Warnender Text" xfId="15766" hidden="1" xr:uid="{B2760311-293D-4502-8D18-EC58E3194405}"/>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4" dT="2020-08-19T00:06:43.00" personId="{811026A2-74EF-4287-974D-D90683F22217}" id="{C628B71D-C3A5-4BD2-8BA3-F913D91394D4}">
    <text>Leave this cell blank.</text>
  </threadedComment>
  <threadedComment ref="E34" dT="2020-08-19T00:06:43.00" personId="{811026A2-74EF-4287-974D-D90683F22217}" id="{D0801E46-9E1F-4D2B-A06C-3AD5C5DDEBCA}">
    <text>Leave this cell blank.</text>
  </threadedComment>
  <threadedComment ref="E43" dT="2020-08-19T00:06:43.00" personId="{811026A2-74EF-4287-974D-D90683F22217}" id="{19777683-0E7F-4DAF-955F-A7EBAC7AAEEA}">
    <text>Leave this cell blank.</text>
  </threadedComment>
  <threadedComment ref="E44" dT="2020-08-19T00:06:43.00" personId="{811026A2-74EF-4287-974D-D90683F22217}" id="{A2328F4B-C3F9-4761-BF76-1D4F4D6A14B6}">
    <text>Leave this cell blank.</text>
  </threadedComment>
  <threadedComment ref="I51" dT="2021-05-24T22:03:23.71" personId="{811026A2-74EF-4287-974D-D90683F22217}" id="{E2106FC3-386C-4714-B306-9BA0FD425274}">
    <text>Unit varies based on currency in this EPS region</text>
  </threadedComment>
  <threadedComment ref="I119" dT="2021-05-24T22:03:35.61" personId="{811026A2-74EF-4287-974D-D90683F22217}" id="{E8911680-E731-4D67-9690-17976D3FED66}">
    <text>Unit varies based on currency in this EPS region</text>
  </threadedComment>
  <threadedComment ref="D121" dT="2020-08-19T00:06:43.00" personId="{811026A2-74EF-4287-974D-D90683F22217}" id="{5B177B48-17FC-4889-93EE-8CEBBC9D67A1}">
    <text>Leave this cell blank.</text>
  </threadedComment>
  <threadedComment ref="D122" dT="2020-08-19T00:06:43.00" personId="{811026A2-74EF-4287-974D-D90683F22217}" id="{FC0E8780-2055-48EE-B42B-F31936B1D4FF}">
    <text>Leave this cell blank.</text>
  </threadedComment>
  <threadedComment ref="D123" dT="2020-08-19T00:06:43.00" personId="{811026A2-74EF-4287-974D-D90683F22217}" id="{9E6238C4-2B41-4F84-9F69-94DEF5E3EB8C}">
    <text>Leave this cell blank.</text>
  </threadedComment>
  <threadedComment ref="E123" dT="2020-08-19T00:06:43.00" personId="{811026A2-74EF-4287-974D-D90683F22217}" id="{6E9F8D40-752E-4116-9D9F-F74F76285640}">
    <text>Leave this cell blank.</text>
  </threadedComment>
  <threadedComment ref="D127" dT="2020-08-19T00:06:43.00" personId="{811026A2-74EF-4287-974D-D90683F22217}" id="{F601AB12-684E-4E95-8C1E-B144486F847D}">
    <text>Leave this cell blank.</text>
  </threadedComment>
  <threadedComment ref="E127" dT="2020-08-19T00:06:43.00" personId="{811026A2-74EF-4287-974D-D90683F22217}" id="{A645F5AA-7A90-4A35-968A-CE10D0FAB4B0}">
    <text>Leave this cell blank.</text>
  </threadedComment>
  <threadedComment ref="D128" dT="2020-08-19T00:06:43.00" personId="{811026A2-74EF-4287-974D-D90683F22217}" id="{746FF03D-5804-4E4E-B458-37BB59B9E142}">
    <text>Leave this cell blank.</text>
  </threadedComment>
  <threadedComment ref="E128" dT="2020-08-19T00:06:43.00" personId="{811026A2-74EF-4287-974D-D90683F22217}" id="{9EC6115E-EDF0-4A53-BA39-6E38927B0C70}">
    <text>Leave this cell blank.</text>
  </threadedComment>
  <threadedComment ref="D129" dT="2020-08-19T00:06:43.00" personId="{811026A2-74EF-4287-974D-D90683F22217}" id="{AB2AEDA0-791A-4901-BF44-CCC69230B04C}">
    <text>Leave this cell blank.</text>
  </threadedComment>
  <threadedComment ref="E129" dT="2020-08-19T00:06:43.00" personId="{811026A2-74EF-4287-974D-D90683F22217}" id="{C2983161-1E33-4DB9-8522-CBCD17E9BF44}">
    <text>Leave this cell blank.</text>
  </threadedComment>
  <threadedComment ref="B130" dT="2021-05-24T22:05:02.77" personId="{811026A2-74EF-4287-974D-D90683F22217}" id="{C12E46EA-3F96-434D-AD07-C9DAE30A70F4}">
    <text>Several Vensim variables are grouped under the same policy lever in the web app for this policy.</text>
  </threadedComment>
  <threadedComment ref="B139" dT="2021-05-24T22:19:40.61" personId="{811026A2-74EF-4287-974D-D90683F22217}" id="{A29A373E-8B2B-4B45-BF1E-AC6A2B5F3C17}">
    <text>Several Vensim variables are grouped under the same policy lever in the web app for this policy.</text>
  </threadedComment>
  <threadedComment ref="D144" dT="2020-08-19T00:06:43.00" personId="{811026A2-74EF-4287-974D-D90683F22217}" id="{4879F214-E99D-4D42-8C39-70789BBBC99D}">
    <text>Leave this cell blank.</text>
  </threadedComment>
  <threadedComment ref="D145" dT="2020-08-19T00:06:43.00" personId="{811026A2-74EF-4287-974D-D90683F22217}" id="{29C92E86-4989-4367-A9C0-46D156A7CEBB}">
    <text>Leave this cell blank.</text>
  </threadedComment>
  <threadedComment ref="D146" dT="2020-08-19T00:06:43.00" personId="{811026A2-74EF-4287-974D-D90683F22217}" id="{8C94AB36-0C9D-4D5F-A64A-5E1836200BD4}">
    <text>Leave this cell blank.</text>
  </threadedComment>
  <threadedComment ref="D148" dT="2020-08-19T00:06:43.00" personId="{811026A2-74EF-4287-974D-D90683F22217}" id="{0785BC27-69F5-4B43-8886-6AB6B3A1C38C}">
    <text>Leave this cell blank.</text>
  </threadedComment>
  <threadedComment ref="D149" dT="2020-08-19T00:06:43.00" personId="{811026A2-74EF-4287-974D-D90683F22217}" id="{4E6A3C34-D015-4798-8B15-C2C63B01F6C3}">
    <text>Leave this cell blank.</text>
  </threadedComment>
  <threadedComment ref="D150" dT="2020-08-19T00:06:43.00" personId="{811026A2-74EF-4287-974D-D90683F22217}" id="{7355F6F6-D3AD-4011-944E-FCE1A44D743D}">
    <text>Leave this cell blank.</text>
  </threadedComment>
  <threadedComment ref="D151" dT="2020-08-19T00:06:43.00" personId="{811026A2-74EF-4287-974D-D90683F22217}" id="{52DDC055-DFE6-4C4D-97FC-B38B71C63DF3}">
    <text>Leave this cell blank.</text>
  </threadedComment>
  <threadedComment ref="D156" dT="2020-08-19T00:06:43.00" personId="{811026A2-74EF-4287-974D-D90683F22217}" id="{0EFD8687-3DDE-4CBD-AEA3-EE622A1F5ED4}">
    <text>Leave this cell blank.</text>
  </threadedComment>
  <threadedComment ref="D157" dT="2020-08-19T00:06:43.00" personId="{811026A2-74EF-4287-974D-D90683F22217}" id="{4F677542-9574-41F5-9B11-3E8FA1978897}">
    <text>Leave this cell blank.</text>
  </threadedComment>
  <threadedComment ref="D158" dT="2020-08-19T00:06:43.00" personId="{811026A2-74EF-4287-974D-D90683F22217}" id="{C6EC601F-FF77-423D-9BE3-C8F28EB3F9D6}">
    <text>Leave this cell blank.</text>
  </threadedComment>
  <threadedComment ref="D159" dT="2020-08-19T00:06:43.00" personId="{811026A2-74EF-4287-974D-D90683F22217}" id="{A5E5F926-8C26-4331-A7DC-EFA14653951A}">
    <text>Leave this cell blank.</text>
  </threadedComment>
  <threadedComment ref="E159"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9"/>
  <sheetViews>
    <sheetView workbookViewId="0">
      <selection activeCell="C20" sqref="C20"/>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2729</v>
      </c>
    </row>
    <row r="11" spans="1:2" x14ac:dyDescent="0.25">
      <c r="A11" s="41"/>
    </row>
    <row r="12" spans="1:2" x14ac:dyDescent="0.25">
      <c r="A12" t="s">
        <v>103</v>
      </c>
    </row>
    <row r="13" spans="1:2" x14ac:dyDescent="0.25">
      <c r="A13" t="s">
        <v>104</v>
      </c>
    </row>
    <row r="14" spans="1:2" x14ac:dyDescent="0.25">
      <c r="A14" t="s">
        <v>105</v>
      </c>
    </row>
    <row r="16" spans="1:2" x14ac:dyDescent="0.25">
      <c r="A16" s="42" t="s">
        <v>2815</v>
      </c>
      <c r="B16" s="159"/>
    </row>
    <row r="17" spans="1:3" x14ac:dyDescent="0.25">
      <c r="A17" t="s">
        <v>2798</v>
      </c>
      <c r="B17" s="20">
        <v>3072</v>
      </c>
    </row>
    <row r="18" spans="1:3" x14ac:dyDescent="0.25">
      <c r="A18" t="s">
        <v>2814</v>
      </c>
      <c r="B18" s="20" t="str" cm="1">
        <f t="array" ref="B18">IF(MIN(IF(COUNTIF(PolicyLevers!$H$2:$H$3043,PolicyLevers!$H$2:$H$3043)&gt;1,PolicyLevers!$H$2:$H$3043, ""))=0,"No duplicate ID numbers",MIN(IF(COUNTIF(PolicyLevers!$H$2:$H$3043,PolicyLevers!$H$2:$H$3043)&gt;1,PolicyLevers!$H$2:$H$3043, "")))</f>
        <v>No duplicate ID numbers</v>
      </c>
    </row>
    <row r="19" spans="1:3" ht="30" x14ac:dyDescent="0.25">
      <c r="A19" s="1" t="s">
        <v>2934</v>
      </c>
      <c r="B19" s="20" t="str" cm="1">
        <f t="array" ref="B19">IF(MIN(IF((NOT(ISNUMBER(PolicyLevers!$H$2:$H$3043)))*(ISTEXT(PolicyLevers!$I$2:$I$3043)),ROW(PolicyLevers!$H$2:$H$3043)))=0,"No missing ID numbers",MIN(IF((NOT(ISNUMBER(PolicyLevers!$H$2:$H$3043)))*(ISTEXT(PolicyLevers!$I$2:$I$3043)),ROW(PolicyLevers!$H$2:$H$3043))))</f>
        <v>No missing ID numbers</v>
      </c>
    </row>
    <row r="21" spans="1:3" x14ac:dyDescent="0.25">
      <c r="A21" s="42" t="s">
        <v>3165</v>
      </c>
      <c r="B21" s="159"/>
    </row>
    <row r="22" spans="1:3" x14ac:dyDescent="0.25">
      <c r="A22" t="s">
        <v>3159</v>
      </c>
    </row>
    <row r="23" spans="1:3" x14ac:dyDescent="0.25">
      <c r="A23" t="s">
        <v>3160</v>
      </c>
    </row>
    <row r="24" spans="1:3" x14ac:dyDescent="0.25">
      <c r="A24" t="s">
        <v>3161</v>
      </c>
    </row>
    <row r="25" spans="1:3" x14ac:dyDescent="0.25">
      <c r="A25" t="s">
        <v>3162</v>
      </c>
    </row>
    <row r="27" spans="1:3" x14ac:dyDescent="0.25">
      <c r="A27" s="42" t="s">
        <v>3163</v>
      </c>
      <c r="B27" s="159"/>
      <c r="C27" s="159"/>
    </row>
    <row r="28" spans="1:3" x14ac:dyDescent="0.25">
      <c r="A28" t="s">
        <v>2808</v>
      </c>
    </row>
    <row r="29" spans="1:3" x14ac:dyDescent="0.25">
      <c r="A29" t="s">
        <v>2794</v>
      </c>
    </row>
    <row r="30" spans="1:3" x14ac:dyDescent="0.25">
      <c r="A30" t="s">
        <v>2795</v>
      </c>
    </row>
    <row r="31" spans="1:3" x14ac:dyDescent="0.25">
      <c r="A31" t="s">
        <v>2796</v>
      </c>
    </row>
    <row r="32" spans="1:3" x14ac:dyDescent="0.25">
      <c r="A32" t="s">
        <v>2797</v>
      </c>
    </row>
    <row r="34" spans="1:2" x14ac:dyDescent="0.25">
      <c r="A34" t="s">
        <v>2809</v>
      </c>
    </row>
    <row r="35" spans="1:2" x14ac:dyDescent="0.25">
      <c r="A35" t="s">
        <v>2792</v>
      </c>
    </row>
    <row r="36" spans="1:2" x14ac:dyDescent="0.25">
      <c r="A36" t="s">
        <v>2793</v>
      </c>
    </row>
    <row r="38" spans="1:2" x14ac:dyDescent="0.25">
      <c r="A38" t="s">
        <v>2810</v>
      </c>
    </row>
    <row r="39" spans="1:2" x14ac:dyDescent="0.25">
      <c r="A39" t="s">
        <v>2799</v>
      </c>
    </row>
    <row r="40" spans="1:2" x14ac:dyDescent="0.25">
      <c r="A40" t="s">
        <v>2800</v>
      </c>
    </row>
    <row r="42" spans="1:2" x14ac:dyDescent="0.25">
      <c r="A42" t="s">
        <v>2811</v>
      </c>
    </row>
    <row r="43" spans="1:2" x14ac:dyDescent="0.25">
      <c r="A43" t="s">
        <v>2801</v>
      </c>
    </row>
    <row r="44" spans="1:2" x14ac:dyDescent="0.25">
      <c r="A44" t="s">
        <v>2802</v>
      </c>
    </row>
    <row r="46" spans="1:2" x14ac:dyDescent="0.25">
      <c r="A46" s="42" t="s">
        <v>3164</v>
      </c>
      <c r="B46" s="159"/>
    </row>
    <row r="47" spans="1:2" x14ac:dyDescent="0.25">
      <c r="A47" t="s">
        <v>2803</v>
      </c>
    </row>
    <row r="48" spans="1:2" x14ac:dyDescent="0.25">
      <c r="A48" t="s">
        <v>2804</v>
      </c>
    </row>
    <row r="50" spans="1:1" x14ac:dyDescent="0.25">
      <c r="A50" t="s">
        <v>2805</v>
      </c>
    </row>
    <row r="51" spans="1:1" x14ac:dyDescent="0.25">
      <c r="A51" t="s">
        <v>2812</v>
      </c>
    </row>
    <row r="52" spans="1:1" x14ac:dyDescent="0.25">
      <c r="A52" t="s">
        <v>2806</v>
      </c>
    </row>
    <row r="53" spans="1:1" x14ac:dyDescent="0.25">
      <c r="A53" t="s">
        <v>2807</v>
      </c>
    </row>
    <row r="55" spans="1:1" x14ac:dyDescent="0.25">
      <c r="A55" t="s">
        <v>4134</v>
      </c>
    </row>
    <row r="56" spans="1:1" x14ac:dyDescent="0.25">
      <c r="A56" t="s">
        <v>4135</v>
      </c>
    </row>
    <row r="57" spans="1:1" x14ac:dyDescent="0.25">
      <c r="A57" t="s">
        <v>4136</v>
      </c>
    </row>
    <row r="58" spans="1:1" x14ac:dyDescent="0.25">
      <c r="A58" t="s">
        <v>4137</v>
      </c>
    </row>
    <row r="59" spans="1:1" x14ac:dyDescent="0.25">
      <c r="A59" t="s">
        <v>4138</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61"/>
  <sheetViews>
    <sheetView topLeftCell="A142" zoomScale="70" zoomScaleNormal="70" workbookViewId="0">
      <selection activeCell="A152" sqref="A152:XFD152"/>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3140</v>
      </c>
      <c r="M1"/>
    </row>
    <row r="2" spans="1:14" x14ac:dyDescent="0.25">
      <c r="A2" s="16" t="s">
        <v>3141</v>
      </c>
      <c r="M2"/>
    </row>
    <row r="3" spans="1:14" x14ac:dyDescent="0.25">
      <c r="A3" s="381" t="s">
        <v>3</v>
      </c>
      <c r="B3" s="381" t="s">
        <v>0</v>
      </c>
      <c r="C3" s="381" t="s">
        <v>1</v>
      </c>
      <c r="D3" s="382" t="s">
        <v>327</v>
      </c>
      <c r="E3" s="381" t="s">
        <v>2244</v>
      </c>
      <c r="F3" s="383" t="s">
        <v>65</v>
      </c>
      <c r="G3" s="383" t="s">
        <v>66</v>
      </c>
      <c r="H3" s="383" t="s">
        <v>77</v>
      </c>
      <c r="I3" s="381" t="s">
        <v>25</v>
      </c>
      <c r="J3" s="381" t="s">
        <v>2</v>
      </c>
      <c r="K3" s="381" t="s">
        <v>424</v>
      </c>
      <c r="L3" s="381" t="s">
        <v>183</v>
      </c>
      <c r="M3" s="384" t="s">
        <v>138</v>
      </c>
      <c r="N3" s="385" t="s">
        <v>139</v>
      </c>
    </row>
    <row r="4" spans="1:14" x14ac:dyDescent="0.25">
      <c r="A4" s="317" t="s">
        <v>4</v>
      </c>
      <c r="B4" s="317" t="s">
        <v>2363</v>
      </c>
      <c r="C4" t="s">
        <v>2358</v>
      </c>
      <c r="D4" s="317" t="s">
        <v>2357</v>
      </c>
      <c r="E4" s="317" t="s">
        <v>2359</v>
      </c>
      <c r="F4" s="386">
        <v>0</v>
      </c>
      <c r="G4" s="386">
        <v>1</v>
      </c>
      <c r="H4" s="386">
        <v>0.02</v>
      </c>
      <c r="I4" s="317" t="s">
        <v>2360</v>
      </c>
      <c r="J4" s="370" t="s">
        <v>3401</v>
      </c>
      <c r="K4" s="387" t="s">
        <v>2362</v>
      </c>
      <c r="L4" s="317" t="s">
        <v>2361</v>
      </c>
    </row>
    <row r="5" spans="1:14" x14ac:dyDescent="0.25">
      <c r="A5" s="317" t="s">
        <v>4</v>
      </c>
      <c r="B5" s="317" t="s">
        <v>2426</v>
      </c>
      <c r="C5" t="s">
        <v>3409</v>
      </c>
      <c r="D5" s="317" t="s">
        <v>2427</v>
      </c>
      <c r="E5" s="317" t="s">
        <v>2428</v>
      </c>
      <c r="F5" s="389">
        <v>-1</v>
      </c>
      <c r="G5" s="389">
        <v>3</v>
      </c>
      <c r="H5" s="389">
        <v>0.1</v>
      </c>
      <c r="I5" s="317" t="s">
        <v>2841</v>
      </c>
      <c r="J5" s="314" t="s">
        <v>3798</v>
      </c>
      <c r="K5" s="317"/>
      <c r="L5" s="317" t="s">
        <v>2662</v>
      </c>
      <c r="M5" s="388" t="s">
        <v>3157</v>
      </c>
    </row>
    <row r="6" spans="1:14" x14ac:dyDescent="0.25">
      <c r="A6" s="317" t="s">
        <v>4</v>
      </c>
      <c r="B6" s="317" t="s">
        <v>3406</v>
      </c>
      <c r="C6" t="s">
        <v>3407</v>
      </c>
      <c r="D6" s="317" t="s">
        <v>2430</v>
      </c>
      <c r="E6" t="s">
        <v>3410</v>
      </c>
      <c r="F6" s="390">
        <v>0</v>
      </c>
      <c r="G6" s="390">
        <v>1</v>
      </c>
      <c r="H6" s="390">
        <v>0.02</v>
      </c>
      <c r="I6" s="370" t="s">
        <v>2425</v>
      </c>
      <c r="J6" s="370" t="s">
        <v>3408</v>
      </c>
      <c r="K6" s="387"/>
      <c r="L6" s="387" t="s">
        <v>2663</v>
      </c>
      <c r="M6" s="391" t="s">
        <v>2429</v>
      </c>
    </row>
    <row r="7" spans="1:14" x14ac:dyDescent="0.25">
      <c r="A7" s="317" t="s">
        <v>4</v>
      </c>
      <c r="B7" s="317" t="s">
        <v>3384</v>
      </c>
      <c r="C7" t="s">
        <v>3386</v>
      </c>
      <c r="D7" s="317" t="s">
        <v>3388</v>
      </c>
      <c r="E7" t="s">
        <v>3389</v>
      </c>
      <c r="F7" s="392">
        <v>-45000</v>
      </c>
      <c r="G7" s="392">
        <v>50000</v>
      </c>
      <c r="H7" s="392">
        <v>100</v>
      </c>
      <c r="I7" s="392" t="s">
        <v>3391</v>
      </c>
      <c r="J7" s="393" t="s">
        <v>3799</v>
      </c>
      <c r="K7" s="387" t="s">
        <v>443</v>
      </c>
      <c r="L7" s="387" t="s">
        <v>444</v>
      </c>
      <c r="M7" s="391" t="s">
        <v>445</v>
      </c>
    </row>
    <row r="8" spans="1:14" x14ac:dyDescent="0.25">
      <c r="A8" s="317" t="s">
        <v>4</v>
      </c>
      <c r="B8" s="317" t="s">
        <v>3385</v>
      </c>
      <c r="C8" t="s">
        <v>3387</v>
      </c>
      <c r="D8" s="317" t="s">
        <v>3388</v>
      </c>
      <c r="E8" t="s">
        <v>3390</v>
      </c>
      <c r="F8" s="392">
        <v>-45000</v>
      </c>
      <c r="G8" s="392">
        <v>50000</v>
      </c>
      <c r="H8" s="392">
        <v>100</v>
      </c>
      <c r="I8" s="392" t="s">
        <v>3391</v>
      </c>
      <c r="J8" s="393" t="s">
        <v>3800</v>
      </c>
      <c r="K8" s="387" t="s">
        <v>443</v>
      </c>
      <c r="L8" s="387" t="s">
        <v>444</v>
      </c>
      <c r="M8" s="391"/>
    </row>
    <row r="9" spans="1:14" x14ac:dyDescent="0.25">
      <c r="A9" t="s">
        <v>4</v>
      </c>
      <c r="B9" t="s">
        <v>11</v>
      </c>
      <c r="C9" t="s">
        <v>106</v>
      </c>
      <c r="D9" s="20" t="s">
        <v>11</v>
      </c>
      <c r="E9" t="s">
        <v>2279</v>
      </c>
      <c r="F9" s="394">
        <v>0</v>
      </c>
      <c r="G9" s="394">
        <v>1</v>
      </c>
      <c r="H9" s="13">
        <v>0.02</v>
      </c>
      <c r="I9" s="370" t="s">
        <v>425</v>
      </c>
      <c r="J9" s="370" t="s">
        <v>3238</v>
      </c>
      <c r="K9" s="370" t="s">
        <v>184</v>
      </c>
      <c r="L9" s="314" t="s">
        <v>185</v>
      </c>
      <c r="M9" s="395" t="s">
        <v>140</v>
      </c>
      <c r="N9" s="370" t="s">
        <v>166</v>
      </c>
    </row>
    <row r="10" spans="1:14" x14ac:dyDescent="0.25">
      <c r="A10" t="s">
        <v>4</v>
      </c>
      <c r="B10" t="s">
        <v>5</v>
      </c>
      <c r="C10" t="s">
        <v>283</v>
      </c>
      <c r="D10" s="20" t="s">
        <v>328</v>
      </c>
      <c r="E10" t="s">
        <v>2278</v>
      </c>
      <c r="F10" s="394">
        <v>-0.25</v>
      </c>
      <c r="G10" s="394">
        <f>ROUND(MaxBoundCalculations!B88,1)</f>
        <v>1</v>
      </c>
      <c r="H10" s="394">
        <v>0.01</v>
      </c>
      <c r="I10" s="370" t="s">
        <v>3694</v>
      </c>
      <c r="J10" s="370" t="s">
        <v>3696</v>
      </c>
      <c r="K10" s="370" t="s">
        <v>186</v>
      </c>
      <c r="L10" s="314" t="s">
        <v>187</v>
      </c>
      <c r="M10" s="395" t="s">
        <v>3143</v>
      </c>
      <c r="N10" s="370" t="s">
        <v>3144</v>
      </c>
    </row>
    <row r="11" spans="1:14" x14ac:dyDescent="0.25">
      <c r="A11" s="317" t="s">
        <v>4</v>
      </c>
      <c r="B11" s="317" t="s">
        <v>448</v>
      </c>
      <c r="C11" t="s">
        <v>449</v>
      </c>
      <c r="D11" s="317" t="s">
        <v>448</v>
      </c>
      <c r="E11" t="s">
        <v>2277</v>
      </c>
      <c r="F11" s="386">
        <v>0</v>
      </c>
      <c r="G11" s="386">
        <v>1</v>
      </c>
      <c r="H11" s="386">
        <v>0.01</v>
      </c>
      <c r="I11" s="314" t="s">
        <v>450</v>
      </c>
      <c r="J11" s="370" t="s">
        <v>3579</v>
      </c>
      <c r="K11" s="370" t="s">
        <v>451</v>
      </c>
      <c r="L11" s="314" t="s">
        <v>452</v>
      </c>
      <c r="M11" s="396" t="s">
        <v>453</v>
      </c>
    </row>
    <row r="12" spans="1:14" x14ac:dyDescent="0.25">
      <c r="A12" s="317" t="s">
        <v>4</v>
      </c>
      <c r="B12" s="317" t="s">
        <v>3571</v>
      </c>
      <c r="C12" t="s">
        <v>3572</v>
      </c>
      <c r="D12" s="317" t="s">
        <v>448</v>
      </c>
      <c r="E12" t="s">
        <v>3573</v>
      </c>
      <c r="F12" s="397">
        <v>0</v>
      </c>
      <c r="G12" s="397">
        <v>1</v>
      </c>
      <c r="H12" s="397">
        <v>1</v>
      </c>
      <c r="I12" s="370" t="s">
        <v>26</v>
      </c>
      <c r="J12" s="370" t="s">
        <v>3574</v>
      </c>
      <c r="K12" s="370" t="s">
        <v>451</v>
      </c>
      <c r="L12" s="314" t="s">
        <v>452</v>
      </c>
      <c r="M12" s="396" t="s">
        <v>453</v>
      </c>
    </row>
    <row r="13" spans="1:14" x14ac:dyDescent="0.25">
      <c r="A13" t="s">
        <v>4</v>
      </c>
      <c r="B13" t="s">
        <v>2945</v>
      </c>
      <c r="C13" t="s">
        <v>2946</v>
      </c>
      <c r="D13" t="s">
        <v>2945</v>
      </c>
      <c r="E13" t="s">
        <v>2947</v>
      </c>
      <c r="F13" s="13">
        <v>0</v>
      </c>
      <c r="G13" s="13">
        <f>-ROUND(MaxBoundCalculations!$B$206,2)</f>
        <v>0.33</v>
      </c>
      <c r="H13" s="13">
        <v>0.01</v>
      </c>
      <c r="I13" s="370" t="s">
        <v>2948</v>
      </c>
      <c r="J13" s="370" t="s">
        <v>3398</v>
      </c>
      <c r="K13" s="370" t="s">
        <v>188</v>
      </c>
      <c r="L13" s="314" t="s">
        <v>189</v>
      </c>
      <c r="M13" s="398" t="s">
        <v>3156</v>
      </c>
    </row>
    <row r="14" spans="1:14" ht="210" x14ac:dyDescent="0.25">
      <c r="A14" s="317" t="s">
        <v>4</v>
      </c>
      <c r="B14" s="317" t="s">
        <v>3801</v>
      </c>
      <c r="C14" t="s">
        <v>3780</v>
      </c>
      <c r="D14" s="317" t="s">
        <v>3377</v>
      </c>
      <c r="E14" t="s">
        <v>3378</v>
      </c>
      <c r="F14" s="394">
        <v>-1</v>
      </c>
      <c r="G14" s="394">
        <v>1</v>
      </c>
      <c r="H14" s="394">
        <v>0.01</v>
      </c>
      <c r="I14" s="370" t="s">
        <v>3578</v>
      </c>
      <c r="J14" s="45" t="s">
        <v>3802</v>
      </c>
      <c r="K14" s="387" t="s">
        <v>446</v>
      </c>
      <c r="L14" s="387" t="s">
        <v>447</v>
      </c>
      <c r="M14" s="388" t="s">
        <v>3142</v>
      </c>
    </row>
    <row r="15" spans="1:14" x14ac:dyDescent="0.25">
      <c r="A15" s="317" t="s">
        <v>4</v>
      </c>
      <c r="B15" s="317" t="s">
        <v>3381</v>
      </c>
      <c r="C15" t="s">
        <v>3382</v>
      </c>
      <c r="D15" s="317" t="s">
        <v>3377</v>
      </c>
      <c r="E15" t="s">
        <v>3379</v>
      </c>
      <c r="F15" s="397">
        <v>0</v>
      </c>
      <c r="G15" s="397">
        <v>1</v>
      </c>
      <c r="H15" s="397">
        <v>1</v>
      </c>
      <c r="I15" s="370" t="s">
        <v>26</v>
      </c>
      <c r="J15" s="370" t="s">
        <v>3380</v>
      </c>
      <c r="K15" s="387"/>
      <c r="L15" s="387"/>
    </row>
    <row r="16" spans="1:14" x14ac:dyDescent="0.25">
      <c r="A16" s="317" t="s">
        <v>4</v>
      </c>
      <c r="B16" s="317" t="s">
        <v>3535</v>
      </c>
      <c r="C16" t="s">
        <v>3536</v>
      </c>
      <c r="D16" s="317" t="s">
        <v>3537</v>
      </c>
      <c r="E16" t="s">
        <v>3538</v>
      </c>
      <c r="F16" s="397">
        <v>-50</v>
      </c>
      <c r="G16" s="397">
        <v>50</v>
      </c>
      <c r="H16" s="397">
        <v>1</v>
      </c>
      <c r="I16" s="370" t="s">
        <v>3577</v>
      </c>
      <c r="J16" s="370" t="s">
        <v>3695</v>
      </c>
      <c r="K16" s="387"/>
      <c r="L16" s="387"/>
    </row>
    <row r="17" spans="1:14" ht="30" x14ac:dyDescent="0.25">
      <c r="A17" t="s">
        <v>4</v>
      </c>
      <c r="B17" t="s">
        <v>3803</v>
      </c>
      <c r="C17" t="s">
        <v>3680</v>
      </c>
      <c r="D17" s="317" t="s">
        <v>3377</v>
      </c>
      <c r="E17" t="s">
        <v>3679</v>
      </c>
      <c r="F17" s="397">
        <v>0</v>
      </c>
      <c r="G17" s="397">
        <v>1</v>
      </c>
      <c r="H17" s="397">
        <v>1</v>
      </c>
      <c r="I17" s="370" t="s">
        <v>26</v>
      </c>
      <c r="J17" s="45" t="s">
        <v>3804</v>
      </c>
      <c r="K17" s="387"/>
      <c r="L17" s="387"/>
    </row>
    <row r="18" spans="1:14" x14ac:dyDescent="0.25">
      <c r="A18" t="s">
        <v>67</v>
      </c>
      <c r="B18" t="s">
        <v>15</v>
      </c>
      <c r="C18" t="s">
        <v>2455</v>
      </c>
      <c r="D18" t="s">
        <v>15</v>
      </c>
      <c r="E18" t="s">
        <v>2454</v>
      </c>
      <c r="F18" s="394">
        <v>0</v>
      </c>
      <c r="G18" s="394">
        <v>1</v>
      </c>
      <c r="H18" s="394">
        <v>0.01</v>
      </c>
      <c r="I18" s="370" t="s">
        <v>108</v>
      </c>
      <c r="J18" s="370" t="s">
        <v>3593</v>
      </c>
      <c r="K18" s="370" t="s">
        <v>190</v>
      </c>
      <c r="L18" s="314" t="s">
        <v>191</v>
      </c>
      <c r="M18" s="395" t="s">
        <v>3145</v>
      </c>
    </row>
    <row r="19" spans="1:14" x14ac:dyDescent="0.25">
      <c r="A19" t="s">
        <v>67</v>
      </c>
      <c r="B19" t="s">
        <v>96</v>
      </c>
      <c r="C19" t="s">
        <v>284</v>
      </c>
      <c r="D19" t="s">
        <v>96</v>
      </c>
      <c r="E19" t="s">
        <v>2276</v>
      </c>
      <c r="F19" s="394">
        <v>0</v>
      </c>
      <c r="G19" s="394">
        <v>0.75</v>
      </c>
      <c r="H19" s="394">
        <v>0.01</v>
      </c>
      <c r="I19" s="370" t="s">
        <v>27</v>
      </c>
      <c r="J19" s="370" t="s">
        <v>3146</v>
      </c>
      <c r="K19" s="370" t="s">
        <v>192</v>
      </c>
      <c r="L19" s="314" t="s">
        <v>193</v>
      </c>
      <c r="M19" s="395" t="s">
        <v>141</v>
      </c>
      <c r="N19" s="370" t="s">
        <v>413</v>
      </c>
    </row>
    <row r="20" spans="1:14" x14ac:dyDescent="0.25">
      <c r="A20" t="s">
        <v>67</v>
      </c>
      <c r="B20" t="s">
        <v>14</v>
      </c>
      <c r="C20" t="s">
        <v>7</v>
      </c>
      <c r="D20" t="s">
        <v>14</v>
      </c>
      <c r="E20" t="s">
        <v>2275</v>
      </c>
      <c r="F20">
        <v>0</v>
      </c>
      <c r="G20">
        <v>1</v>
      </c>
      <c r="H20">
        <v>1</v>
      </c>
      <c r="I20" s="370" t="s">
        <v>26</v>
      </c>
      <c r="J20" s="370" t="s">
        <v>2284</v>
      </c>
      <c r="K20" s="370" t="s">
        <v>194</v>
      </c>
      <c r="L20" s="314" t="s">
        <v>195</v>
      </c>
    </row>
    <row r="21" spans="1:14" x14ac:dyDescent="0.25">
      <c r="A21" t="s">
        <v>67</v>
      </c>
      <c r="B21" t="s">
        <v>247</v>
      </c>
      <c r="C21" t="s">
        <v>285</v>
      </c>
      <c r="D21" s="20" t="s">
        <v>329</v>
      </c>
      <c r="E21" t="s">
        <v>2274</v>
      </c>
      <c r="F21">
        <v>0</v>
      </c>
      <c r="G21" s="13">
        <f>ROUND(MaxBoundCalculations!B172,2)</f>
        <v>0.24</v>
      </c>
      <c r="H21" s="399">
        <v>5.0000000000000001E-3</v>
      </c>
      <c r="I21" s="370" t="s">
        <v>248</v>
      </c>
      <c r="J21" s="370" t="s">
        <v>2280</v>
      </c>
      <c r="K21" s="370" t="s">
        <v>249</v>
      </c>
      <c r="L21" s="314" t="s">
        <v>250</v>
      </c>
      <c r="M21" s="396" t="s">
        <v>289</v>
      </c>
      <c r="N21" s="314" t="s">
        <v>379</v>
      </c>
    </row>
    <row r="22" spans="1:14" x14ac:dyDescent="0.25">
      <c r="A22" t="s">
        <v>67</v>
      </c>
      <c r="B22" t="s">
        <v>251</v>
      </c>
      <c r="C22" t="s">
        <v>3404</v>
      </c>
      <c r="D22" s="20" t="s">
        <v>329</v>
      </c>
      <c r="E22" t="s">
        <v>2273</v>
      </c>
      <c r="F22">
        <v>0</v>
      </c>
      <c r="G22" s="394">
        <v>0.5</v>
      </c>
      <c r="H22" s="13">
        <v>0.01</v>
      </c>
      <c r="I22" s="370" t="s">
        <v>254</v>
      </c>
      <c r="J22" s="370" t="s">
        <v>3405</v>
      </c>
      <c r="K22" s="370" t="s">
        <v>252</v>
      </c>
      <c r="L22" s="314" t="s">
        <v>253</v>
      </c>
      <c r="M22" s="396" t="s">
        <v>290</v>
      </c>
      <c r="N22" s="400"/>
    </row>
    <row r="23" spans="1:14" x14ac:dyDescent="0.25">
      <c r="A23" t="s">
        <v>67</v>
      </c>
      <c r="B23" t="s">
        <v>3644</v>
      </c>
      <c r="C23" t="s">
        <v>3645</v>
      </c>
      <c r="D23" s="20" t="s">
        <v>329</v>
      </c>
      <c r="E23" t="s">
        <v>3646</v>
      </c>
      <c r="F23">
        <v>0</v>
      </c>
      <c r="G23" s="39">
        <v>600000</v>
      </c>
      <c r="H23" s="39">
        <v>5000</v>
      </c>
      <c r="I23" s="370" t="s">
        <v>3647</v>
      </c>
      <c r="J23" s="370" t="s">
        <v>3651</v>
      </c>
      <c r="K23" s="370"/>
      <c r="L23" s="314"/>
    </row>
    <row r="24" spans="1:14" x14ac:dyDescent="0.25">
      <c r="A24" t="s">
        <v>67</v>
      </c>
      <c r="B24" t="s">
        <v>3692</v>
      </c>
      <c r="C24" t="s">
        <v>3693</v>
      </c>
      <c r="D24" s="20" t="s">
        <v>329</v>
      </c>
      <c r="E24" t="s">
        <v>3834</v>
      </c>
      <c r="F24">
        <v>0</v>
      </c>
      <c r="G24">
        <v>1</v>
      </c>
      <c r="H24">
        <v>1</v>
      </c>
      <c r="I24" s="370" t="s">
        <v>26</v>
      </c>
      <c r="J24" s="370" t="s">
        <v>3805</v>
      </c>
      <c r="K24" s="370"/>
      <c r="L24" s="314"/>
    </row>
    <row r="25" spans="1:14" x14ac:dyDescent="0.25">
      <c r="A25" t="s">
        <v>67</v>
      </c>
      <c r="B25" t="s">
        <v>13</v>
      </c>
      <c r="C25" t="s">
        <v>121</v>
      </c>
      <c r="D25" t="s">
        <v>13</v>
      </c>
      <c r="E25" t="s">
        <v>2272</v>
      </c>
      <c r="F25">
        <v>0</v>
      </c>
      <c r="G25">
        <v>1</v>
      </c>
      <c r="H25">
        <v>1</v>
      </c>
      <c r="I25" s="370" t="s">
        <v>26</v>
      </c>
      <c r="J25" s="370" t="s">
        <v>2901</v>
      </c>
      <c r="K25" s="370" t="s">
        <v>196</v>
      </c>
      <c r="L25" s="314" t="s">
        <v>197</v>
      </c>
      <c r="M25" s="396" t="s">
        <v>70</v>
      </c>
      <c r="N25" s="400"/>
    </row>
    <row r="26" spans="1:14" x14ac:dyDescent="0.25">
      <c r="A26" t="s">
        <v>67</v>
      </c>
      <c r="B26" t="s">
        <v>2435</v>
      </c>
      <c r="C26" t="s">
        <v>2434</v>
      </c>
      <c r="D26" t="s">
        <v>16</v>
      </c>
      <c r="E26" t="s">
        <v>2271</v>
      </c>
      <c r="F26" s="394">
        <v>0</v>
      </c>
      <c r="G26" s="394">
        <v>0.5</v>
      </c>
      <c r="H26" s="394">
        <v>0.01</v>
      </c>
      <c r="I26" s="370" t="s">
        <v>2436</v>
      </c>
      <c r="J26" s="370" t="s">
        <v>4095</v>
      </c>
      <c r="K26" s="370" t="s">
        <v>198</v>
      </c>
      <c r="L26" s="314" t="s">
        <v>199</v>
      </c>
      <c r="M26" s="395" t="s">
        <v>145</v>
      </c>
    </row>
    <row r="27" spans="1:14" x14ac:dyDescent="0.25">
      <c r="A27" t="s">
        <v>67</v>
      </c>
      <c r="B27" t="s">
        <v>12</v>
      </c>
      <c r="C27" t="s">
        <v>6</v>
      </c>
      <c r="D27" t="s">
        <v>12</v>
      </c>
      <c r="E27" t="s">
        <v>2270</v>
      </c>
      <c r="F27">
        <v>0</v>
      </c>
      <c r="G27">
        <v>1</v>
      </c>
      <c r="H27">
        <v>1</v>
      </c>
      <c r="I27" s="370" t="s">
        <v>26</v>
      </c>
      <c r="J27" s="370" t="s">
        <v>3147</v>
      </c>
      <c r="K27" s="370" t="s">
        <v>200</v>
      </c>
      <c r="L27" s="314" t="s">
        <v>201</v>
      </c>
    </row>
    <row r="28" spans="1:14" x14ac:dyDescent="0.25">
      <c r="A28" s="317" t="s">
        <v>8</v>
      </c>
      <c r="B28" s="317" t="s">
        <v>4092</v>
      </c>
      <c r="C28" t="s">
        <v>313</v>
      </c>
      <c r="D28" s="317" t="s">
        <v>4092</v>
      </c>
      <c r="E28" t="s">
        <v>2269</v>
      </c>
      <c r="F28" s="317">
        <v>0</v>
      </c>
      <c r="G28" s="317">
        <v>1</v>
      </c>
      <c r="H28" s="317">
        <v>1</v>
      </c>
      <c r="I28" s="314" t="s">
        <v>26</v>
      </c>
      <c r="J28" s="370" t="s">
        <v>3148</v>
      </c>
      <c r="K28" s="370" t="s">
        <v>314</v>
      </c>
      <c r="L28" s="314" t="s">
        <v>315</v>
      </c>
    </row>
    <row r="29" spans="1:14" x14ac:dyDescent="0.25">
      <c r="A29" s="317" t="s">
        <v>8</v>
      </c>
      <c r="B29" s="317" t="s">
        <v>4093</v>
      </c>
      <c r="C29" t="s">
        <v>3648</v>
      </c>
      <c r="D29" s="317" t="s">
        <v>4093</v>
      </c>
      <c r="E29" t="s">
        <v>3649</v>
      </c>
      <c r="F29" s="317">
        <v>0</v>
      </c>
      <c r="G29" s="317">
        <v>1</v>
      </c>
      <c r="H29" s="317">
        <v>1</v>
      </c>
      <c r="I29" s="314" t="s">
        <v>26</v>
      </c>
      <c r="J29" s="370" t="s">
        <v>3650</v>
      </c>
      <c r="K29" s="370"/>
      <c r="L29" s="314"/>
    </row>
    <row r="30" spans="1:14" x14ac:dyDescent="0.25">
      <c r="A30" t="s">
        <v>8</v>
      </c>
      <c r="B30" t="s">
        <v>3544</v>
      </c>
      <c r="C30" t="s">
        <v>3545</v>
      </c>
      <c r="D30" t="s">
        <v>3544</v>
      </c>
      <c r="E30" t="s">
        <v>3546</v>
      </c>
      <c r="F30" s="401">
        <v>-100</v>
      </c>
      <c r="G30">
        <v>100</v>
      </c>
      <c r="H30">
        <v>1</v>
      </c>
      <c r="I30" s="317" t="s">
        <v>3547</v>
      </c>
      <c r="J30" s="370" t="s">
        <v>3548</v>
      </c>
      <c r="K30" s="370"/>
      <c r="L30" s="314"/>
      <c r="M30" s="395"/>
    </row>
    <row r="31" spans="1:14" x14ac:dyDescent="0.25">
      <c r="A31" t="s">
        <v>8</v>
      </c>
      <c r="B31" t="s">
        <v>3752</v>
      </c>
      <c r="C31" t="s">
        <v>3751</v>
      </c>
      <c r="D31" t="s">
        <v>3752</v>
      </c>
      <c r="E31" t="s">
        <v>3753</v>
      </c>
      <c r="F31" s="394">
        <v>0</v>
      </c>
      <c r="G31" s="13">
        <v>1</v>
      </c>
      <c r="H31" s="13">
        <v>0.01</v>
      </c>
      <c r="I31" s="370" t="s">
        <v>3754</v>
      </c>
      <c r="J31" s="370" t="s">
        <v>3755</v>
      </c>
      <c r="K31" s="370"/>
      <c r="L31" s="314"/>
      <c r="M31" s="395"/>
    </row>
    <row r="32" spans="1:14" x14ac:dyDescent="0.25">
      <c r="A32" t="s">
        <v>8</v>
      </c>
      <c r="B32" s="370" t="s">
        <v>3078</v>
      </c>
      <c r="C32" s="370" t="s">
        <v>3078</v>
      </c>
      <c r="D32" s="370" t="s">
        <v>3078</v>
      </c>
      <c r="E32" t="s">
        <v>3937</v>
      </c>
      <c r="F32" s="394">
        <v>0</v>
      </c>
      <c r="G32" s="13">
        <v>1</v>
      </c>
      <c r="H32" s="13">
        <v>0.01</v>
      </c>
      <c r="I32" s="370" t="s">
        <v>31</v>
      </c>
      <c r="J32" s="370" t="s">
        <v>3806</v>
      </c>
      <c r="K32" s="370" t="s">
        <v>2422</v>
      </c>
      <c r="L32" s="314" t="s">
        <v>2423</v>
      </c>
      <c r="M32" s="396" t="s">
        <v>143</v>
      </c>
    </row>
    <row r="33" spans="1:14" x14ac:dyDescent="0.25">
      <c r="A33" t="s">
        <v>8</v>
      </c>
      <c r="B33" s="370" t="s">
        <v>3936</v>
      </c>
      <c r="C33" t="s">
        <v>2706</v>
      </c>
      <c r="D33" s="370" t="s">
        <v>3936</v>
      </c>
      <c r="E33" t="s">
        <v>2260</v>
      </c>
      <c r="F33" s="394">
        <v>0</v>
      </c>
      <c r="G33" s="13">
        <v>1</v>
      </c>
      <c r="H33" s="13">
        <v>0.01</v>
      </c>
      <c r="I33" s="370" t="s">
        <v>31</v>
      </c>
      <c r="J33" s="370" t="s">
        <v>3938</v>
      </c>
      <c r="K33" s="370"/>
      <c r="L33" s="314"/>
      <c r="M33" s="396"/>
    </row>
    <row r="34" spans="1:14" x14ac:dyDescent="0.25">
      <c r="A34" t="s">
        <v>8</v>
      </c>
      <c r="B34" s="370" t="s">
        <v>3477</v>
      </c>
      <c r="C34" t="s">
        <v>3478</v>
      </c>
      <c r="D34" s="184"/>
      <c r="E34" s="184"/>
      <c r="F34" s="317">
        <v>0</v>
      </c>
      <c r="G34" s="317">
        <v>1</v>
      </c>
      <c r="H34" s="317">
        <v>1</v>
      </c>
      <c r="I34" s="314" t="s">
        <v>26</v>
      </c>
      <c r="J34" s="370" t="s">
        <v>3479</v>
      </c>
      <c r="K34" s="370"/>
      <c r="L34" s="314"/>
      <c r="M34" s="396"/>
    </row>
    <row r="35" spans="1:14" x14ac:dyDescent="0.25">
      <c r="A35" t="s">
        <v>8</v>
      </c>
      <c r="B35" s="370" t="s">
        <v>3636</v>
      </c>
      <c r="C35" t="s">
        <v>3637</v>
      </c>
      <c r="D35" s="370" t="s">
        <v>3078</v>
      </c>
      <c r="E35" t="s">
        <v>3634</v>
      </c>
      <c r="F35" s="317">
        <v>0</v>
      </c>
      <c r="G35" s="317">
        <v>1</v>
      </c>
      <c r="H35" s="317">
        <v>1</v>
      </c>
      <c r="I35" s="317" t="s">
        <v>26</v>
      </c>
      <c r="J35" s="370" t="s">
        <v>3635</v>
      </c>
      <c r="K35" s="370"/>
      <c r="L35" s="314"/>
      <c r="M35" s="396"/>
    </row>
    <row r="36" spans="1:14" x14ac:dyDescent="0.25">
      <c r="A36" s="317" t="s">
        <v>8</v>
      </c>
      <c r="B36" s="317" t="s">
        <v>255</v>
      </c>
      <c r="C36" t="s">
        <v>258</v>
      </c>
      <c r="D36" s="317" t="s">
        <v>330</v>
      </c>
      <c r="E36" t="s">
        <v>2268</v>
      </c>
      <c r="F36" s="386">
        <v>-0.5</v>
      </c>
      <c r="G36" s="386">
        <v>1</v>
      </c>
      <c r="H36" s="386">
        <v>0.02</v>
      </c>
      <c r="I36" s="314" t="s">
        <v>259</v>
      </c>
      <c r="J36" s="370" t="s">
        <v>2285</v>
      </c>
      <c r="K36" s="370" t="s">
        <v>261</v>
      </c>
      <c r="L36" s="314" t="s">
        <v>263</v>
      </c>
      <c r="M36" s="396" t="s">
        <v>291</v>
      </c>
    </row>
    <row r="37" spans="1:14" x14ac:dyDescent="0.25">
      <c r="A37" s="317" t="s">
        <v>8</v>
      </c>
      <c r="B37" s="317" t="s">
        <v>256</v>
      </c>
      <c r="C37" t="s">
        <v>257</v>
      </c>
      <c r="D37" s="317" t="s">
        <v>330</v>
      </c>
      <c r="E37" t="s">
        <v>2267</v>
      </c>
      <c r="F37" s="386">
        <v>-0.5</v>
      </c>
      <c r="G37" s="386">
        <v>1</v>
      </c>
      <c r="H37" s="386">
        <v>0.02</v>
      </c>
      <c r="I37" s="314" t="s">
        <v>260</v>
      </c>
      <c r="J37" s="370" t="s">
        <v>2286</v>
      </c>
      <c r="K37" s="370" t="s">
        <v>262</v>
      </c>
      <c r="L37" s="314" t="s">
        <v>263</v>
      </c>
      <c r="M37" s="396" t="s">
        <v>291</v>
      </c>
    </row>
    <row r="38" spans="1:14" x14ac:dyDescent="0.25">
      <c r="A38" t="s">
        <v>8</v>
      </c>
      <c r="B38" t="s">
        <v>287</v>
      </c>
      <c r="C38" t="s">
        <v>286</v>
      </c>
      <c r="D38" t="s">
        <v>287</v>
      </c>
      <c r="E38" t="s">
        <v>2266</v>
      </c>
      <c r="F38">
        <v>0</v>
      </c>
      <c r="G38">
        <v>1</v>
      </c>
      <c r="H38">
        <v>1</v>
      </c>
      <c r="I38" s="370" t="s">
        <v>26</v>
      </c>
    </row>
    <row r="39" spans="1:14" x14ac:dyDescent="0.25">
      <c r="A39" t="s">
        <v>8</v>
      </c>
      <c r="B39" t="s">
        <v>3426</v>
      </c>
      <c r="C39" t="s">
        <v>3427</v>
      </c>
      <c r="D39" t="s">
        <v>3428</v>
      </c>
      <c r="E39" t="s">
        <v>3549</v>
      </c>
      <c r="F39" s="317">
        <v>0</v>
      </c>
      <c r="G39" s="404">
        <v>1</v>
      </c>
      <c r="H39" s="317">
        <v>1</v>
      </c>
      <c r="I39" s="317" t="s">
        <v>3429</v>
      </c>
      <c r="J39" s="370" t="s">
        <v>3430</v>
      </c>
      <c r="K39" s="370"/>
      <c r="L39" s="314"/>
      <c r="M39" s="41" t="s">
        <v>3431</v>
      </c>
    </row>
    <row r="40" spans="1:14" x14ac:dyDescent="0.25">
      <c r="A40" t="s">
        <v>8</v>
      </c>
      <c r="B40" t="s">
        <v>17</v>
      </c>
      <c r="C40" t="s">
        <v>24</v>
      </c>
      <c r="D40" t="s">
        <v>17</v>
      </c>
      <c r="E40" t="s">
        <v>2265</v>
      </c>
      <c r="F40" s="394">
        <v>0</v>
      </c>
      <c r="G40" s="13">
        <v>1</v>
      </c>
      <c r="H40" s="13">
        <v>0.01</v>
      </c>
      <c r="I40" s="370" t="s">
        <v>30</v>
      </c>
      <c r="J40" s="370" t="s">
        <v>3580</v>
      </c>
      <c r="K40" s="370" t="s">
        <v>202</v>
      </c>
      <c r="L40" s="314" t="s">
        <v>203</v>
      </c>
      <c r="M40" s="395" t="s">
        <v>145</v>
      </c>
    </row>
    <row r="41" spans="1:14" x14ac:dyDescent="0.25">
      <c r="A41" t="s">
        <v>8</v>
      </c>
      <c r="B41" t="s">
        <v>123</v>
      </c>
      <c r="C41" t="s">
        <v>122</v>
      </c>
      <c r="D41" t="s">
        <v>123</v>
      </c>
      <c r="E41" t="s">
        <v>2264</v>
      </c>
      <c r="F41" s="39">
        <v>0</v>
      </c>
      <c r="G41" s="39">
        <v>25000</v>
      </c>
      <c r="H41" s="39">
        <v>500</v>
      </c>
      <c r="I41" s="370" t="s">
        <v>180</v>
      </c>
      <c r="J41" s="370" t="s">
        <v>3594</v>
      </c>
      <c r="K41" s="370" t="s">
        <v>204</v>
      </c>
      <c r="L41" s="314" t="s">
        <v>205</v>
      </c>
      <c r="M41" s="395" t="s">
        <v>142</v>
      </c>
      <c r="N41" s="370" t="s">
        <v>181</v>
      </c>
    </row>
    <row r="42" spans="1:14" x14ac:dyDescent="0.25">
      <c r="A42" t="s">
        <v>8</v>
      </c>
      <c r="B42" t="s">
        <v>3746</v>
      </c>
      <c r="C42" t="s">
        <v>3836</v>
      </c>
      <c r="D42" t="s">
        <v>3747</v>
      </c>
      <c r="E42" t="s">
        <v>3748</v>
      </c>
      <c r="F42" s="39">
        <v>0</v>
      </c>
      <c r="G42" s="39">
        <v>500000</v>
      </c>
      <c r="H42" s="39">
        <v>1000</v>
      </c>
      <c r="I42" s="370" t="s">
        <v>3749</v>
      </c>
      <c r="J42" s="370" t="s">
        <v>3750</v>
      </c>
      <c r="K42" s="370"/>
      <c r="L42" s="314"/>
      <c r="M42" s="395"/>
      <c r="N42" s="370"/>
    </row>
    <row r="43" spans="1:14" x14ac:dyDescent="0.25">
      <c r="A43" t="s">
        <v>8</v>
      </c>
      <c r="B43" t="s">
        <v>2974</v>
      </c>
      <c r="C43" t="s">
        <v>2975</v>
      </c>
      <c r="D43" t="s">
        <v>2974</v>
      </c>
      <c r="E43" s="184"/>
      <c r="F43">
        <v>0</v>
      </c>
      <c r="G43">
        <v>1</v>
      </c>
      <c r="H43">
        <v>1</v>
      </c>
      <c r="I43" s="370" t="s">
        <v>26</v>
      </c>
      <c r="J43" s="393" t="s">
        <v>3807</v>
      </c>
    </row>
    <row r="44" spans="1:14" x14ac:dyDescent="0.25">
      <c r="A44" t="s">
        <v>8</v>
      </c>
      <c r="B44" t="s">
        <v>55</v>
      </c>
      <c r="C44" t="s">
        <v>124</v>
      </c>
      <c r="D44" t="s">
        <v>55</v>
      </c>
      <c r="E44" s="184"/>
      <c r="F44">
        <v>0</v>
      </c>
      <c r="G44">
        <v>1</v>
      </c>
      <c r="H44">
        <v>1</v>
      </c>
      <c r="I44" s="370" t="s">
        <v>26</v>
      </c>
      <c r="J44" s="393" t="s">
        <v>3775</v>
      </c>
    </row>
    <row r="45" spans="1:14" x14ac:dyDescent="0.25">
      <c r="A45" t="s">
        <v>8</v>
      </c>
      <c r="B45" t="s">
        <v>3606</v>
      </c>
      <c r="C45" t="s">
        <v>3607</v>
      </c>
      <c r="D45" t="s">
        <v>3606</v>
      </c>
      <c r="E45" s="184"/>
      <c r="F45">
        <v>0</v>
      </c>
      <c r="G45">
        <v>1</v>
      </c>
      <c r="H45">
        <v>1</v>
      </c>
      <c r="I45" s="370" t="s">
        <v>26</v>
      </c>
      <c r="J45" s="393" t="s">
        <v>3808</v>
      </c>
    </row>
    <row r="46" spans="1:14" x14ac:dyDescent="0.25">
      <c r="A46" t="s">
        <v>8</v>
      </c>
      <c r="B46" t="s">
        <v>341</v>
      </c>
      <c r="C46" t="s">
        <v>342</v>
      </c>
      <c r="D46" t="s">
        <v>341</v>
      </c>
      <c r="E46" t="s">
        <v>2263</v>
      </c>
      <c r="F46">
        <v>0</v>
      </c>
      <c r="G46">
        <v>1</v>
      </c>
      <c r="H46">
        <v>1</v>
      </c>
      <c r="I46" s="370" t="s">
        <v>26</v>
      </c>
      <c r="J46" s="370"/>
    </row>
    <row r="47" spans="1:14" x14ac:dyDescent="0.25">
      <c r="A47" s="317" t="s">
        <v>8</v>
      </c>
      <c r="B47" s="317" t="s">
        <v>3809</v>
      </c>
      <c r="C47" t="s">
        <v>243</v>
      </c>
      <c r="D47" s="317" t="s">
        <v>242</v>
      </c>
      <c r="E47" t="s">
        <v>2262</v>
      </c>
      <c r="F47" s="386">
        <v>-0.3</v>
      </c>
      <c r="G47" s="386">
        <v>0.6</v>
      </c>
      <c r="H47" s="386">
        <v>0.01</v>
      </c>
      <c r="I47" s="314" t="s">
        <v>244</v>
      </c>
      <c r="J47" s="370" t="s">
        <v>3810</v>
      </c>
      <c r="K47" s="314" t="s">
        <v>2227</v>
      </c>
      <c r="L47" s="314" t="s">
        <v>245</v>
      </c>
      <c r="M47" s="395" t="s">
        <v>3155</v>
      </c>
    </row>
    <row r="48" spans="1:14" x14ac:dyDescent="0.25">
      <c r="A48" s="317" t="s">
        <v>8</v>
      </c>
      <c r="B48" s="319" t="s">
        <v>2299</v>
      </c>
      <c r="C48" t="s">
        <v>2300</v>
      </c>
      <c r="D48" s="319" t="s">
        <v>2299</v>
      </c>
      <c r="E48" s="317" t="s">
        <v>2301</v>
      </c>
      <c r="F48" s="386">
        <v>0</v>
      </c>
      <c r="G48" s="386">
        <v>0.9</v>
      </c>
      <c r="H48" s="386">
        <v>0.01</v>
      </c>
      <c r="I48" s="314" t="s">
        <v>2302</v>
      </c>
      <c r="J48" s="370" t="s">
        <v>3149</v>
      </c>
      <c r="K48" s="314" t="s">
        <v>2354</v>
      </c>
      <c r="L48" s="314" t="s">
        <v>2353</v>
      </c>
    </row>
    <row r="49" spans="1:14" x14ac:dyDescent="0.25">
      <c r="A49" s="317" t="s">
        <v>8</v>
      </c>
      <c r="B49" s="317" t="s">
        <v>239</v>
      </c>
      <c r="C49" t="s">
        <v>269</v>
      </c>
      <c r="D49" s="317" t="s">
        <v>331</v>
      </c>
      <c r="E49" t="s">
        <v>2261</v>
      </c>
      <c r="F49" s="386">
        <v>0</v>
      </c>
      <c r="G49" s="386">
        <v>0.4</v>
      </c>
      <c r="H49" s="386">
        <v>0.01</v>
      </c>
      <c r="I49" s="314" t="s">
        <v>240</v>
      </c>
      <c r="J49" s="370" t="s">
        <v>2281</v>
      </c>
      <c r="K49" s="314" t="s">
        <v>2228</v>
      </c>
      <c r="L49" s="314" t="s">
        <v>241</v>
      </c>
      <c r="M49" s="396" t="s">
        <v>292</v>
      </c>
    </row>
    <row r="50" spans="1:14" x14ac:dyDescent="0.25">
      <c r="A50" s="317" t="s">
        <v>8</v>
      </c>
      <c r="B50" t="s">
        <v>2752</v>
      </c>
      <c r="C50" t="s">
        <v>2754</v>
      </c>
      <c r="D50" t="s">
        <v>2752</v>
      </c>
      <c r="E50" t="s">
        <v>2755</v>
      </c>
      <c r="F50" s="386">
        <v>0</v>
      </c>
      <c r="G50" s="386">
        <v>0.95</v>
      </c>
      <c r="H50" s="386">
        <v>0.01</v>
      </c>
      <c r="I50" s="314" t="s">
        <v>2756</v>
      </c>
      <c r="J50" s="370" t="s">
        <v>3811</v>
      </c>
      <c r="K50" s="370" t="s">
        <v>206</v>
      </c>
      <c r="L50" s="314"/>
      <c r="M50" s="395" t="s">
        <v>3154</v>
      </c>
    </row>
    <row r="51" spans="1:14" x14ac:dyDescent="0.25">
      <c r="A51" t="s">
        <v>8</v>
      </c>
      <c r="B51" t="s">
        <v>18</v>
      </c>
      <c r="C51" t="s">
        <v>125</v>
      </c>
      <c r="D51" t="s">
        <v>18</v>
      </c>
      <c r="E51" t="s">
        <v>2753</v>
      </c>
      <c r="F51" s="317">
        <v>0</v>
      </c>
      <c r="G51" s="317">
        <v>60</v>
      </c>
      <c r="H51" s="317">
        <v>1</v>
      </c>
      <c r="I51" s="317" t="str">
        <f>UnitControlCenter!$B$57</f>
        <v>$/MWh</v>
      </c>
      <c r="J51" s="370" t="s">
        <v>3812</v>
      </c>
      <c r="K51" s="370" t="s">
        <v>206</v>
      </c>
      <c r="L51" s="314" t="s">
        <v>207</v>
      </c>
      <c r="M51" s="395" t="s">
        <v>144</v>
      </c>
    </row>
    <row r="52" spans="1:14" x14ac:dyDescent="0.25">
      <c r="A52" t="s">
        <v>8</v>
      </c>
      <c r="B52" t="s">
        <v>3493</v>
      </c>
      <c r="C52" t="s">
        <v>3494</v>
      </c>
      <c r="D52" t="s">
        <v>3495</v>
      </c>
      <c r="E52" t="s">
        <v>3496</v>
      </c>
      <c r="F52" s="394">
        <v>0</v>
      </c>
      <c r="G52" s="13">
        <v>1</v>
      </c>
      <c r="H52" s="13">
        <v>0.01</v>
      </c>
      <c r="I52" s="317" t="s">
        <v>3497</v>
      </c>
      <c r="J52" s="370" t="s">
        <v>3498</v>
      </c>
      <c r="K52" s="370"/>
      <c r="L52" s="314"/>
      <c r="M52" s="395"/>
    </row>
    <row r="53" spans="1:14" x14ac:dyDescent="0.25">
      <c r="A53" t="s">
        <v>8</v>
      </c>
      <c r="B53" t="s">
        <v>3772</v>
      </c>
      <c r="C53" t="s">
        <v>3773</v>
      </c>
      <c r="D53" t="s">
        <v>3539</v>
      </c>
      <c r="E53" t="s">
        <v>3774</v>
      </c>
      <c r="F53" s="401">
        <v>-100</v>
      </c>
      <c r="G53" s="39">
        <v>100</v>
      </c>
      <c r="H53" s="39">
        <v>1</v>
      </c>
      <c r="I53" s="370" t="s">
        <v>3577</v>
      </c>
      <c r="J53" s="370" t="s">
        <v>3813</v>
      </c>
      <c r="K53" s="370"/>
      <c r="L53" s="314"/>
      <c r="M53" s="395"/>
    </row>
    <row r="54" spans="1:14" x14ac:dyDescent="0.25">
      <c r="A54" t="s">
        <v>8</v>
      </c>
      <c r="B54" t="s">
        <v>3540</v>
      </c>
      <c r="C54" t="s">
        <v>3541</v>
      </c>
      <c r="D54" t="s">
        <v>3539</v>
      </c>
      <c r="E54" t="s">
        <v>3542</v>
      </c>
      <c r="F54" s="394">
        <v>-1</v>
      </c>
      <c r="G54" s="13">
        <v>1</v>
      </c>
      <c r="H54" s="13">
        <v>0.01</v>
      </c>
      <c r="I54" s="317" t="s">
        <v>3543</v>
      </c>
      <c r="J54" s="370" t="s">
        <v>3697</v>
      </c>
      <c r="K54" s="370"/>
      <c r="L54" s="314"/>
      <c r="M54" s="395"/>
    </row>
    <row r="55" spans="1:14" x14ac:dyDescent="0.25">
      <c r="A55" t="s">
        <v>9</v>
      </c>
      <c r="B55" t="s">
        <v>3174</v>
      </c>
      <c r="C55" t="s">
        <v>3138</v>
      </c>
      <c r="D55" t="s">
        <v>3174</v>
      </c>
      <c r="E55" t="s">
        <v>3139</v>
      </c>
      <c r="F55" s="386">
        <v>0</v>
      </c>
      <c r="G55" s="386">
        <v>0.5</v>
      </c>
      <c r="H55" s="386">
        <v>0.01</v>
      </c>
      <c r="I55" s="314" t="s">
        <v>3137</v>
      </c>
      <c r="J55" s="370" t="s">
        <v>3175</v>
      </c>
    </row>
    <row r="56" spans="1:14" x14ac:dyDescent="0.25">
      <c r="A56" t="s">
        <v>9</v>
      </c>
      <c r="B56" t="s">
        <v>23</v>
      </c>
      <c r="C56" t="s">
        <v>3919</v>
      </c>
      <c r="D56" t="s">
        <v>2977</v>
      </c>
      <c r="E56" t="s">
        <v>2976</v>
      </c>
      <c r="F56" s="394">
        <v>0</v>
      </c>
      <c r="G56" s="13">
        <v>1</v>
      </c>
      <c r="H56" s="13">
        <v>0.01</v>
      </c>
      <c r="I56" s="370" t="s">
        <v>2779</v>
      </c>
      <c r="J56" s="370" t="s">
        <v>3879</v>
      </c>
      <c r="K56" s="370" t="s">
        <v>227</v>
      </c>
      <c r="L56" s="314" t="s">
        <v>228</v>
      </c>
    </row>
    <row r="57" spans="1:14" x14ac:dyDescent="0.25">
      <c r="A57" t="s">
        <v>9</v>
      </c>
      <c r="B57" t="s">
        <v>3688</v>
      </c>
      <c r="C57" t="s">
        <v>3689</v>
      </c>
      <c r="D57" t="s">
        <v>2977</v>
      </c>
      <c r="E57" t="s">
        <v>3835</v>
      </c>
      <c r="F57">
        <v>0</v>
      </c>
      <c r="G57">
        <v>1</v>
      </c>
      <c r="H57">
        <v>1</v>
      </c>
      <c r="I57" s="370" t="s">
        <v>26</v>
      </c>
      <c r="J57" s="370" t="s">
        <v>3814</v>
      </c>
      <c r="K57" s="370" t="s">
        <v>227</v>
      </c>
      <c r="L57" s="314" t="s">
        <v>228</v>
      </c>
    </row>
    <row r="58" spans="1:14" x14ac:dyDescent="0.25">
      <c r="A58" t="s">
        <v>9</v>
      </c>
      <c r="B58" t="s">
        <v>3752</v>
      </c>
      <c r="C58" t="s">
        <v>3756</v>
      </c>
      <c r="D58" t="s">
        <v>3752</v>
      </c>
      <c r="E58" t="s">
        <v>3757</v>
      </c>
      <c r="F58" s="394">
        <v>0</v>
      </c>
      <c r="G58" s="13">
        <v>1</v>
      </c>
      <c r="H58" s="13">
        <v>0.01</v>
      </c>
      <c r="I58" s="370" t="s">
        <v>3754</v>
      </c>
      <c r="J58" s="370" t="s">
        <v>3755</v>
      </c>
      <c r="K58" s="370"/>
      <c r="L58" s="314"/>
      <c r="M58" s="395"/>
    </row>
    <row r="59" spans="1:14" x14ac:dyDescent="0.25">
      <c r="A59" t="s">
        <v>9</v>
      </c>
      <c r="B59" t="s">
        <v>3688</v>
      </c>
      <c r="C59" t="s">
        <v>3689</v>
      </c>
      <c r="D59" t="s">
        <v>2977</v>
      </c>
      <c r="E59" t="s">
        <v>3690</v>
      </c>
      <c r="F59">
        <v>0</v>
      </c>
      <c r="G59">
        <v>1</v>
      </c>
      <c r="H59">
        <v>1</v>
      </c>
      <c r="I59" s="370" t="s">
        <v>26</v>
      </c>
      <c r="J59" s="370" t="s">
        <v>3691</v>
      </c>
      <c r="K59" s="370" t="s">
        <v>227</v>
      </c>
      <c r="L59" s="314" t="s">
        <v>228</v>
      </c>
    </row>
    <row r="60" spans="1:14" x14ac:dyDescent="0.25">
      <c r="A60" t="s">
        <v>9</v>
      </c>
      <c r="B60" t="s">
        <v>20</v>
      </c>
      <c r="C60" t="s">
        <v>2734</v>
      </c>
      <c r="D60" t="s">
        <v>20</v>
      </c>
      <c r="E60" t="s">
        <v>2735</v>
      </c>
      <c r="F60" s="394">
        <v>0</v>
      </c>
      <c r="G60" s="13">
        <v>1</v>
      </c>
      <c r="H60" s="13">
        <v>0.01</v>
      </c>
      <c r="I60" s="370" t="s">
        <v>30</v>
      </c>
      <c r="J60" s="370" t="s">
        <v>2366</v>
      </c>
      <c r="K60" s="370" t="s">
        <v>208</v>
      </c>
      <c r="L60" s="314" t="s">
        <v>209</v>
      </c>
      <c r="M60" s="395" t="s">
        <v>2367</v>
      </c>
    </row>
    <row r="61" spans="1:14" x14ac:dyDescent="0.25">
      <c r="A61" t="s">
        <v>9</v>
      </c>
      <c r="B61" t="s">
        <v>3984</v>
      </c>
      <c r="C61" t="s">
        <v>3993</v>
      </c>
      <c r="D61" t="s">
        <v>3984</v>
      </c>
      <c r="E61" t="s">
        <v>3985</v>
      </c>
      <c r="F61" s="394">
        <v>0</v>
      </c>
      <c r="G61" s="13">
        <v>1</v>
      </c>
      <c r="H61" s="13">
        <v>0.01</v>
      </c>
      <c r="I61" s="370" t="s">
        <v>3960</v>
      </c>
      <c r="J61" s="370" t="s">
        <v>3994</v>
      </c>
      <c r="K61" s="370" t="s">
        <v>3961</v>
      </c>
      <c r="L61" s="314" t="s">
        <v>3986</v>
      </c>
      <c r="M61" s="395" t="s">
        <v>3962</v>
      </c>
      <c r="N61" t="s">
        <v>3995</v>
      </c>
    </row>
    <row r="62" spans="1:14" x14ac:dyDescent="0.25">
      <c r="A62" t="s">
        <v>9</v>
      </c>
      <c r="B62" t="s">
        <v>3963</v>
      </c>
      <c r="C62" t="s">
        <v>3964</v>
      </c>
      <c r="D62" t="s">
        <v>3963</v>
      </c>
      <c r="E62" t="s">
        <v>3965</v>
      </c>
      <c r="F62" s="394">
        <v>0</v>
      </c>
      <c r="G62" s="13">
        <v>1</v>
      </c>
      <c r="H62" s="13">
        <v>0.01</v>
      </c>
      <c r="I62" s="370" t="s">
        <v>3966</v>
      </c>
      <c r="J62" s="370" t="s">
        <v>3996</v>
      </c>
      <c r="K62" s="370" t="s">
        <v>3961</v>
      </c>
      <c r="L62" s="314" t="s">
        <v>3967</v>
      </c>
      <c r="M62" s="395" t="s">
        <v>3968</v>
      </c>
    </row>
    <row r="63" spans="1:14" x14ac:dyDescent="0.25">
      <c r="A63" t="s">
        <v>9</v>
      </c>
      <c r="B63" t="s">
        <v>3969</v>
      </c>
      <c r="C63" t="s">
        <v>3970</v>
      </c>
      <c r="D63" t="s">
        <v>3969</v>
      </c>
      <c r="E63" t="s">
        <v>3971</v>
      </c>
      <c r="F63" s="394">
        <v>0</v>
      </c>
      <c r="G63" s="13">
        <v>1</v>
      </c>
      <c r="H63" s="13">
        <v>0.01</v>
      </c>
      <c r="I63" s="370" t="s">
        <v>3972</v>
      </c>
      <c r="J63" s="370" t="s">
        <v>3973</v>
      </c>
      <c r="K63" s="370" t="s">
        <v>3961</v>
      </c>
      <c r="L63" s="314" t="s">
        <v>3974</v>
      </c>
      <c r="M63" s="395" t="s">
        <v>3975</v>
      </c>
    </row>
    <row r="64" spans="1:14" x14ac:dyDescent="0.25">
      <c r="A64" t="s">
        <v>9</v>
      </c>
      <c r="B64" t="s">
        <v>3997</v>
      </c>
      <c r="C64" t="s">
        <v>3998</v>
      </c>
      <c r="D64" t="s">
        <v>3999</v>
      </c>
      <c r="E64" t="s">
        <v>4000</v>
      </c>
      <c r="F64" s="394">
        <v>0</v>
      </c>
      <c r="G64" s="13">
        <v>1</v>
      </c>
      <c r="H64" s="13">
        <v>0.01</v>
      </c>
      <c r="I64" s="370" t="s">
        <v>4001</v>
      </c>
      <c r="J64" s="370" t="s">
        <v>4002</v>
      </c>
      <c r="K64" s="370" t="s">
        <v>3961</v>
      </c>
      <c r="L64" s="314" t="s">
        <v>4003</v>
      </c>
      <c r="M64" s="395" t="s">
        <v>4004</v>
      </c>
    </row>
    <row r="65" spans="1:14" x14ac:dyDescent="0.25">
      <c r="A65" t="s">
        <v>9</v>
      </c>
      <c r="B65" t="s">
        <v>4005</v>
      </c>
      <c r="C65" t="s">
        <v>4006</v>
      </c>
      <c r="D65" t="s">
        <v>3999</v>
      </c>
      <c r="F65" s="394">
        <v>0</v>
      </c>
      <c r="G65" s="13">
        <v>1</v>
      </c>
      <c r="H65" s="13">
        <v>0.05</v>
      </c>
      <c r="I65" s="370" t="s">
        <v>4007</v>
      </c>
      <c r="J65" s="370" t="s">
        <v>4008</v>
      </c>
      <c r="K65" s="370" t="s">
        <v>3961</v>
      </c>
      <c r="L65" s="314" t="s">
        <v>4003</v>
      </c>
      <c r="M65" s="395" t="s">
        <v>4009</v>
      </c>
    </row>
    <row r="66" spans="1:14" x14ac:dyDescent="0.25">
      <c r="A66" t="s">
        <v>9</v>
      </c>
      <c r="B66" t="s">
        <v>4010</v>
      </c>
      <c r="C66" t="s">
        <v>4011</v>
      </c>
      <c r="D66" t="s">
        <v>4010</v>
      </c>
      <c r="E66" t="s">
        <v>4012</v>
      </c>
      <c r="F66" s="394">
        <v>0</v>
      </c>
      <c r="G66" s="13">
        <v>1</v>
      </c>
      <c r="H66" s="13">
        <v>0.01</v>
      </c>
      <c r="I66" s="370" t="s">
        <v>4013</v>
      </c>
      <c r="J66" s="370" t="s">
        <v>4014</v>
      </c>
      <c r="K66" s="370" t="s">
        <v>3961</v>
      </c>
      <c r="L66" s="314" t="s">
        <v>4015</v>
      </c>
      <c r="M66" s="395" t="s">
        <v>4016</v>
      </c>
    </row>
    <row r="67" spans="1:14" x14ac:dyDescent="0.25">
      <c r="A67" t="s">
        <v>9</v>
      </c>
      <c r="B67" t="s">
        <v>4017</v>
      </c>
      <c r="C67" t="s">
        <v>4018</v>
      </c>
      <c r="D67" t="s">
        <v>4010</v>
      </c>
      <c r="E67" t="s">
        <v>4019</v>
      </c>
      <c r="F67" s="394">
        <v>0</v>
      </c>
      <c r="G67" s="13">
        <v>0.3</v>
      </c>
      <c r="H67" s="13">
        <v>0.01</v>
      </c>
      <c r="I67" s="370" t="s">
        <v>4020</v>
      </c>
      <c r="J67" s="370" t="s">
        <v>4021</v>
      </c>
      <c r="K67" s="370" t="s">
        <v>3961</v>
      </c>
      <c r="L67" s="314" t="s">
        <v>4015</v>
      </c>
      <c r="M67" s="395" t="s">
        <v>4022</v>
      </c>
      <c r="N67" t="s">
        <v>4023</v>
      </c>
    </row>
    <row r="68" spans="1:14" x14ac:dyDescent="0.25">
      <c r="A68" t="s">
        <v>9</v>
      </c>
      <c r="B68" t="s">
        <v>4024</v>
      </c>
      <c r="C68" t="s">
        <v>4025</v>
      </c>
      <c r="D68" t="s">
        <v>4024</v>
      </c>
      <c r="E68" t="s">
        <v>4026</v>
      </c>
      <c r="F68" s="394">
        <v>0</v>
      </c>
      <c r="G68" s="13">
        <v>1</v>
      </c>
      <c r="H68" s="13">
        <v>0.05</v>
      </c>
      <c r="I68" s="370" t="s">
        <v>4027</v>
      </c>
      <c r="J68" s="370" t="s">
        <v>4028</v>
      </c>
      <c r="K68" s="370" t="s">
        <v>3961</v>
      </c>
      <c r="L68" s="314" t="s">
        <v>4029</v>
      </c>
      <c r="M68" s="395" t="s">
        <v>4030</v>
      </c>
      <c r="N68" t="s">
        <v>4031</v>
      </c>
    </row>
    <row r="69" spans="1:14" x14ac:dyDescent="0.25">
      <c r="A69" t="s">
        <v>9</v>
      </c>
      <c r="B69" t="s">
        <v>4032</v>
      </c>
      <c r="C69" t="s">
        <v>4033</v>
      </c>
      <c r="D69" t="s">
        <v>4032</v>
      </c>
      <c r="E69" t="s">
        <v>4034</v>
      </c>
      <c r="F69" s="394">
        <v>0</v>
      </c>
      <c r="G69" s="13">
        <v>300</v>
      </c>
      <c r="H69" s="13">
        <v>5</v>
      </c>
      <c r="I69" t="str">
        <f>UnitControlCenter!$B$56</f>
        <v>$/metric ton CO2e</v>
      </c>
      <c r="J69" s="370" t="s">
        <v>4086</v>
      </c>
      <c r="K69" s="370" t="s">
        <v>3961</v>
      </c>
      <c r="L69" s="314" t="s">
        <v>4035</v>
      </c>
      <c r="M69" s="395" t="s">
        <v>4036</v>
      </c>
      <c r="N69" t="s">
        <v>4037</v>
      </c>
    </row>
    <row r="70" spans="1:14" x14ac:dyDescent="0.25">
      <c r="A70" t="s">
        <v>9</v>
      </c>
      <c r="B70" t="s">
        <v>4038</v>
      </c>
      <c r="C70" t="s">
        <v>4038</v>
      </c>
      <c r="D70" t="s">
        <v>4032</v>
      </c>
      <c r="F70" s="394">
        <v>5</v>
      </c>
      <c r="G70" s="13">
        <v>20</v>
      </c>
      <c r="H70" s="13">
        <v>1</v>
      </c>
      <c r="I70" s="370" t="s">
        <v>4039</v>
      </c>
      <c r="J70" s="370" t="s">
        <v>4040</v>
      </c>
      <c r="K70" s="370" t="s">
        <v>3961</v>
      </c>
      <c r="L70" s="314" t="s">
        <v>4035</v>
      </c>
      <c r="M70" s="395" t="s">
        <v>4041</v>
      </c>
    </row>
    <row r="71" spans="1:14" x14ac:dyDescent="0.25">
      <c r="A71" t="s">
        <v>9</v>
      </c>
      <c r="B71" t="s">
        <v>4042</v>
      </c>
      <c r="C71" t="s">
        <v>4043</v>
      </c>
      <c r="D71" t="s">
        <v>4042</v>
      </c>
      <c r="E71" t="s">
        <v>4044</v>
      </c>
      <c r="F71" s="394">
        <v>0</v>
      </c>
      <c r="G71" s="13">
        <v>1</v>
      </c>
      <c r="H71" s="13">
        <v>0.01</v>
      </c>
      <c r="I71" s="370" t="s">
        <v>4045</v>
      </c>
      <c r="J71" s="370" t="s">
        <v>4087</v>
      </c>
      <c r="K71" s="370" t="s">
        <v>3961</v>
      </c>
      <c r="L71" s="314" t="s">
        <v>4046</v>
      </c>
      <c r="M71" s="395" t="s">
        <v>4047</v>
      </c>
    </row>
    <row r="72" spans="1:14" x14ac:dyDescent="0.25">
      <c r="A72" t="s">
        <v>9</v>
      </c>
      <c r="B72" t="s">
        <v>4048</v>
      </c>
      <c r="C72" t="s">
        <v>4049</v>
      </c>
      <c r="D72" t="s">
        <v>4042</v>
      </c>
      <c r="F72" s="394">
        <v>0</v>
      </c>
      <c r="G72" s="13">
        <v>1</v>
      </c>
      <c r="H72" s="13">
        <v>0.05</v>
      </c>
      <c r="I72" s="370" t="s">
        <v>4050</v>
      </c>
      <c r="J72" s="370" t="s">
        <v>4051</v>
      </c>
      <c r="K72" s="370" t="s">
        <v>3961</v>
      </c>
      <c r="L72" s="314" t="s">
        <v>4046</v>
      </c>
      <c r="M72" s="395" t="s">
        <v>4052</v>
      </c>
    </row>
    <row r="73" spans="1:14" x14ac:dyDescent="0.25">
      <c r="A73" t="s">
        <v>9</v>
      </c>
      <c r="B73" t="s">
        <v>4053</v>
      </c>
      <c r="C73" t="s">
        <v>4054</v>
      </c>
      <c r="D73" t="s">
        <v>4053</v>
      </c>
      <c r="E73" t="s">
        <v>4055</v>
      </c>
      <c r="F73" s="394">
        <v>0</v>
      </c>
      <c r="G73" s="13">
        <v>100</v>
      </c>
      <c r="H73" s="13">
        <v>1</v>
      </c>
      <c r="I73" t="str">
        <f>UnitControlCenter!$B$56</f>
        <v>$/metric ton CO2e</v>
      </c>
      <c r="J73" s="370" t="s">
        <v>4085</v>
      </c>
      <c r="K73" s="370" t="s">
        <v>3961</v>
      </c>
      <c r="L73" s="314" t="s">
        <v>4056</v>
      </c>
      <c r="M73" s="395" t="s">
        <v>4057</v>
      </c>
      <c r="N73" t="s">
        <v>4058</v>
      </c>
    </row>
    <row r="74" spans="1:14" x14ac:dyDescent="0.25">
      <c r="A74" t="s">
        <v>9</v>
      </c>
      <c r="B74" t="s">
        <v>4059</v>
      </c>
      <c r="C74" t="s">
        <v>4060</v>
      </c>
      <c r="D74" t="s">
        <v>4053</v>
      </c>
      <c r="F74" s="394">
        <v>1</v>
      </c>
      <c r="G74" s="13">
        <v>20</v>
      </c>
      <c r="H74" s="13">
        <v>1</v>
      </c>
      <c r="I74" s="370" t="s">
        <v>4039</v>
      </c>
      <c r="J74" s="370" t="s">
        <v>4061</v>
      </c>
      <c r="K74" s="370" t="s">
        <v>3961</v>
      </c>
      <c r="L74" s="314" t="s">
        <v>4056</v>
      </c>
      <c r="M74" s="395" t="s">
        <v>4062</v>
      </c>
    </row>
    <row r="75" spans="1:14" x14ac:dyDescent="0.25">
      <c r="A75" t="s">
        <v>9</v>
      </c>
      <c r="B75" t="s">
        <v>4063</v>
      </c>
      <c r="C75" t="s">
        <v>4064</v>
      </c>
      <c r="D75" t="s">
        <v>4063</v>
      </c>
      <c r="E75" t="s">
        <v>4065</v>
      </c>
      <c r="F75" s="394">
        <v>0</v>
      </c>
      <c r="G75" s="13">
        <v>200</v>
      </c>
      <c r="H75" s="13">
        <v>5</v>
      </c>
      <c r="I75" t="str">
        <f>UnitControlCenter!$B$56</f>
        <v>$/metric ton CO2e</v>
      </c>
      <c r="J75" s="370" t="s">
        <v>4066</v>
      </c>
      <c r="K75" s="370" t="s">
        <v>3961</v>
      </c>
      <c r="L75" s="314" t="s">
        <v>4067</v>
      </c>
      <c r="M75" s="395" t="s">
        <v>4068</v>
      </c>
      <c r="N75" t="s">
        <v>4069</v>
      </c>
    </row>
    <row r="76" spans="1:14" x14ac:dyDescent="0.25">
      <c r="A76" t="s">
        <v>9</v>
      </c>
      <c r="B76" t="s">
        <v>4070</v>
      </c>
      <c r="C76" t="s">
        <v>4071</v>
      </c>
      <c r="D76" t="s">
        <v>4063</v>
      </c>
      <c r="F76" s="394">
        <v>0</v>
      </c>
      <c r="G76" s="13">
        <v>1</v>
      </c>
      <c r="H76" s="13">
        <v>1</v>
      </c>
      <c r="I76" s="370" t="s">
        <v>26</v>
      </c>
      <c r="J76" s="370" t="s">
        <v>4072</v>
      </c>
      <c r="K76" s="370" t="s">
        <v>3961</v>
      </c>
      <c r="L76" s="314" t="s">
        <v>4067</v>
      </c>
      <c r="M76" s="395" t="s">
        <v>4073</v>
      </c>
    </row>
    <row r="77" spans="1:14" x14ac:dyDescent="0.25">
      <c r="A77" t="s">
        <v>9</v>
      </c>
      <c r="B77" t="s">
        <v>4074</v>
      </c>
      <c r="C77" t="s">
        <v>4075</v>
      </c>
      <c r="D77" t="s">
        <v>4074</v>
      </c>
      <c r="E77" t="s">
        <v>4076</v>
      </c>
      <c r="F77" s="394">
        <v>0</v>
      </c>
      <c r="G77" s="13">
        <v>1</v>
      </c>
      <c r="H77" s="13">
        <v>0.01</v>
      </c>
      <c r="I77" s="370" t="s">
        <v>4077</v>
      </c>
      <c r="J77" s="370" t="s">
        <v>4088</v>
      </c>
      <c r="K77" s="370" t="s">
        <v>3961</v>
      </c>
      <c r="L77" s="314" t="s">
        <v>4078</v>
      </c>
      <c r="M77" s="395" t="s">
        <v>4079</v>
      </c>
    </row>
    <row r="78" spans="1:14" x14ac:dyDescent="0.25">
      <c r="A78" t="s">
        <v>9</v>
      </c>
      <c r="B78" t="s">
        <v>3767</v>
      </c>
      <c r="C78" t="s">
        <v>3761</v>
      </c>
      <c r="D78" t="s">
        <v>3767</v>
      </c>
      <c r="E78" t="s">
        <v>3682</v>
      </c>
      <c r="F78" s="401">
        <v>0</v>
      </c>
      <c r="G78">
        <v>20</v>
      </c>
      <c r="H78">
        <v>1</v>
      </c>
      <c r="I78" s="370" t="s">
        <v>3683</v>
      </c>
      <c r="J78" s="370" t="s">
        <v>3684</v>
      </c>
      <c r="K78" s="370"/>
      <c r="L78" s="314"/>
      <c r="M78" s="395"/>
    </row>
    <row r="79" spans="1:14" x14ac:dyDescent="0.25">
      <c r="A79" t="s">
        <v>9</v>
      </c>
      <c r="B79" t="s">
        <v>3766</v>
      </c>
      <c r="C79" t="s">
        <v>3762</v>
      </c>
      <c r="D79" t="s">
        <v>3766</v>
      </c>
      <c r="E79" t="s">
        <v>3763</v>
      </c>
      <c r="F79" s="394">
        <v>0</v>
      </c>
      <c r="G79" s="13">
        <v>0.95</v>
      </c>
      <c r="H79" s="13">
        <v>0.01</v>
      </c>
      <c r="I79" s="314" t="s">
        <v>3764</v>
      </c>
      <c r="J79" s="370" t="s">
        <v>3765</v>
      </c>
      <c r="K79" s="370"/>
      <c r="L79" s="314"/>
      <c r="M79" s="370"/>
    </row>
    <row r="80" spans="1:14" x14ac:dyDescent="0.25">
      <c r="A80" t="s">
        <v>9</v>
      </c>
      <c r="B80" t="s">
        <v>3426</v>
      </c>
      <c r="C80" t="s">
        <v>3837</v>
      </c>
      <c r="D80" t="s">
        <v>3685</v>
      </c>
      <c r="E80" t="s">
        <v>3686</v>
      </c>
      <c r="F80" s="317">
        <v>0</v>
      </c>
      <c r="G80" s="404">
        <v>0.5</v>
      </c>
      <c r="H80" s="386">
        <v>0.01</v>
      </c>
      <c r="I80" s="317" t="s">
        <v>3429</v>
      </c>
      <c r="J80" s="370" t="s">
        <v>3687</v>
      </c>
      <c r="K80" s="370"/>
      <c r="L80" s="314"/>
      <c r="M80" s="41" t="s">
        <v>3431</v>
      </c>
    </row>
    <row r="81" spans="1:14" x14ac:dyDescent="0.25">
      <c r="A81" t="s">
        <v>9</v>
      </c>
      <c r="B81" t="s">
        <v>3856</v>
      </c>
      <c r="C81" t="s">
        <v>3853</v>
      </c>
      <c r="D81" s="20" t="s">
        <v>3852</v>
      </c>
      <c r="E81" t="s">
        <v>3854</v>
      </c>
      <c r="F81" s="394">
        <v>0</v>
      </c>
      <c r="G81" s="13">
        <v>1</v>
      </c>
      <c r="H81" s="13">
        <v>0.01</v>
      </c>
      <c r="I81" s="370" t="s">
        <v>3855</v>
      </c>
      <c r="J81" s="370" t="s">
        <v>3857</v>
      </c>
      <c r="K81" s="370" t="s">
        <v>210</v>
      </c>
      <c r="L81" s="314" t="s">
        <v>211</v>
      </c>
      <c r="M81" s="395"/>
    </row>
    <row r="82" spans="1:14" x14ac:dyDescent="0.25">
      <c r="A82" t="s">
        <v>9</v>
      </c>
      <c r="B82" t="s">
        <v>3838</v>
      </c>
      <c r="C82" t="s">
        <v>3844</v>
      </c>
      <c r="D82" t="s">
        <v>3703</v>
      </c>
      <c r="E82" t="s">
        <v>3840</v>
      </c>
      <c r="F82" s="13">
        <v>0</v>
      </c>
      <c r="G82" s="13">
        <v>0.25</v>
      </c>
      <c r="H82" s="13">
        <v>0.01</v>
      </c>
      <c r="I82" s="370" t="s">
        <v>27</v>
      </c>
      <c r="J82" s="370" t="s">
        <v>3842</v>
      </c>
      <c r="K82" s="370" t="s">
        <v>210</v>
      </c>
      <c r="L82" s="314" t="s">
        <v>211</v>
      </c>
      <c r="M82" s="396" t="s">
        <v>2240</v>
      </c>
      <c r="N82" s="314" t="s">
        <v>2240</v>
      </c>
    </row>
    <row r="83" spans="1:14" x14ac:dyDescent="0.25">
      <c r="A83" t="s">
        <v>9</v>
      </c>
      <c r="B83" t="s">
        <v>3839</v>
      </c>
      <c r="C83" t="s">
        <v>3845</v>
      </c>
      <c r="D83" t="s">
        <v>3703</v>
      </c>
      <c r="E83" t="s">
        <v>3841</v>
      </c>
      <c r="F83" s="13">
        <v>0</v>
      </c>
      <c r="G83" s="13">
        <v>0.25</v>
      </c>
      <c r="H83" s="13">
        <v>0.01</v>
      </c>
      <c r="I83" s="370" t="s">
        <v>27</v>
      </c>
      <c r="J83" s="370" t="s">
        <v>3843</v>
      </c>
      <c r="K83" s="370" t="s">
        <v>210</v>
      </c>
      <c r="L83" s="314" t="s">
        <v>211</v>
      </c>
      <c r="M83" s="396" t="s">
        <v>2240</v>
      </c>
      <c r="N83" s="314" t="s">
        <v>2240</v>
      </c>
    </row>
    <row r="84" spans="1:14" x14ac:dyDescent="0.25">
      <c r="A84" t="s">
        <v>9</v>
      </c>
      <c r="B84" t="s">
        <v>3702</v>
      </c>
      <c r="C84" t="s">
        <v>3701</v>
      </c>
      <c r="D84" t="s">
        <v>3703</v>
      </c>
      <c r="E84" t="s">
        <v>3699</v>
      </c>
      <c r="F84" s="13">
        <v>0</v>
      </c>
      <c r="G84" s="13">
        <v>0.25</v>
      </c>
      <c r="H84" s="13">
        <v>0.01</v>
      </c>
      <c r="I84" s="370" t="s">
        <v>27</v>
      </c>
      <c r="J84" s="370" t="s">
        <v>3700</v>
      </c>
      <c r="K84" s="370" t="s">
        <v>210</v>
      </c>
      <c r="L84" s="314" t="s">
        <v>211</v>
      </c>
      <c r="M84" s="396" t="s">
        <v>2240</v>
      </c>
      <c r="N84" s="314" t="s">
        <v>2240</v>
      </c>
    </row>
    <row r="85" spans="1:14" x14ac:dyDescent="0.25">
      <c r="A85" t="s">
        <v>9</v>
      </c>
      <c r="B85" t="s">
        <v>3474</v>
      </c>
      <c r="C85" t="s">
        <v>3475</v>
      </c>
      <c r="D85" t="s">
        <v>3474</v>
      </c>
      <c r="E85" t="s">
        <v>3476</v>
      </c>
      <c r="F85" s="394">
        <v>0</v>
      </c>
      <c r="G85" s="394">
        <v>1</v>
      </c>
      <c r="H85" s="13">
        <v>0.01</v>
      </c>
      <c r="I85" s="370" t="s">
        <v>2387</v>
      </c>
      <c r="J85" s="370" t="s">
        <v>3681</v>
      </c>
      <c r="K85" s="370" t="s">
        <v>212</v>
      </c>
      <c r="L85" s="314" t="s">
        <v>2668</v>
      </c>
      <c r="M85" s="395"/>
    </row>
    <row r="86" spans="1:14" x14ac:dyDescent="0.25">
      <c r="A86" s="317" t="s">
        <v>9</v>
      </c>
      <c r="B86" s="317" t="s">
        <v>2739</v>
      </c>
      <c r="C86" t="s">
        <v>2742</v>
      </c>
      <c r="D86" s="317" t="s">
        <v>2746</v>
      </c>
      <c r="E86" s="317" t="s">
        <v>2747</v>
      </c>
      <c r="F86" s="390">
        <v>0</v>
      </c>
      <c r="G86" s="386">
        <v>1</v>
      </c>
      <c r="H86" s="386">
        <v>0.01</v>
      </c>
      <c r="I86" s="314" t="s">
        <v>30</v>
      </c>
      <c r="J86" s="314" t="s">
        <v>3588</v>
      </c>
      <c r="K86" s="314" t="s">
        <v>2242</v>
      </c>
      <c r="L86" s="314" t="s">
        <v>2243</v>
      </c>
      <c r="M86" s="396" t="s">
        <v>145</v>
      </c>
    </row>
    <row r="87" spans="1:14" x14ac:dyDescent="0.25">
      <c r="A87" s="317" t="s">
        <v>9</v>
      </c>
      <c r="B87" s="317" t="s">
        <v>2740</v>
      </c>
      <c r="C87" t="s">
        <v>2743</v>
      </c>
      <c r="D87" s="317" t="s">
        <v>2746</v>
      </c>
      <c r="E87" s="317" t="s">
        <v>2748</v>
      </c>
      <c r="F87" s="390">
        <v>0</v>
      </c>
      <c r="G87" s="386">
        <v>1</v>
      </c>
      <c r="H87" s="386">
        <v>0.01</v>
      </c>
      <c r="I87" s="314" t="s">
        <v>30</v>
      </c>
      <c r="J87" s="314" t="s">
        <v>3589</v>
      </c>
      <c r="K87" s="314" t="s">
        <v>2242</v>
      </c>
      <c r="L87" s="314" t="s">
        <v>2243</v>
      </c>
      <c r="M87" s="396"/>
    </row>
    <row r="88" spans="1:14" x14ac:dyDescent="0.25">
      <c r="A88" s="317" t="s">
        <v>9</v>
      </c>
      <c r="B88" s="317" t="s">
        <v>2741</v>
      </c>
      <c r="C88" t="s">
        <v>2744</v>
      </c>
      <c r="D88" s="317" t="s">
        <v>2746</v>
      </c>
      <c r="E88" s="317" t="s">
        <v>2749</v>
      </c>
      <c r="F88" s="390">
        <v>0</v>
      </c>
      <c r="G88" s="386">
        <v>1</v>
      </c>
      <c r="H88" s="386">
        <v>0.01</v>
      </c>
      <c r="I88" s="314" t="s">
        <v>30</v>
      </c>
      <c r="J88" s="314" t="s">
        <v>3590</v>
      </c>
      <c r="K88" s="314" t="s">
        <v>2242</v>
      </c>
      <c r="L88" s="314" t="s">
        <v>2243</v>
      </c>
      <c r="M88" s="396"/>
    </row>
    <row r="89" spans="1:14" x14ac:dyDescent="0.25">
      <c r="A89" s="317" t="s">
        <v>9</v>
      </c>
      <c r="B89" s="317" t="s">
        <v>2751</v>
      </c>
      <c r="C89" t="s">
        <v>2745</v>
      </c>
      <c r="D89" s="317" t="s">
        <v>2746</v>
      </c>
      <c r="E89" s="317" t="s">
        <v>2750</v>
      </c>
      <c r="F89" s="390">
        <v>0</v>
      </c>
      <c r="G89" s="386">
        <v>1</v>
      </c>
      <c r="H89" s="386">
        <v>0.01</v>
      </c>
      <c r="I89" s="314" t="s">
        <v>30</v>
      </c>
      <c r="J89" s="314" t="s">
        <v>3591</v>
      </c>
      <c r="K89" s="314" t="s">
        <v>2242</v>
      </c>
      <c r="L89" s="314" t="s">
        <v>2243</v>
      </c>
      <c r="M89" s="396"/>
    </row>
    <row r="90" spans="1:14" x14ac:dyDescent="0.25">
      <c r="A90" t="s">
        <v>9</v>
      </c>
      <c r="B90" t="s">
        <v>4197</v>
      </c>
      <c r="C90" t="s">
        <v>4198</v>
      </c>
      <c r="D90" t="s">
        <v>4197</v>
      </c>
      <c r="E90" s="317" t="s">
        <v>4199</v>
      </c>
      <c r="F90" s="390">
        <v>0</v>
      </c>
      <c r="G90" s="386">
        <v>1</v>
      </c>
      <c r="H90" s="386">
        <v>0.01</v>
      </c>
      <c r="I90" s="314" t="s">
        <v>4200</v>
      </c>
      <c r="J90" s="314" t="s">
        <v>4201</v>
      </c>
      <c r="K90" s="314"/>
      <c r="L90" s="314"/>
      <c r="M90" s="396"/>
    </row>
    <row r="91" spans="1:14" x14ac:dyDescent="0.25">
      <c r="A91" t="s">
        <v>9</v>
      </c>
      <c r="B91" t="s">
        <v>4202</v>
      </c>
      <c r="C91" t="s">
        <v>4203</v>
      </c>
      <c r="D91" t="s">
        <v>4202</v>
      </c>
      <c r="E91" s="317" t="s">
        <v>4204</v>
      </c>
      <c r="F91" s="390">
        <v>0</v>
      </c>
      <c r="G91" s="386">
        <v>1</v>
      </c>
      <c r="H91" s="386">
        <v>0.01</v>
      </c>
      <c r="I91" s="314" t="s">
        <v>4205</v>
      </c>
      <c r="J91" s="314" t="s">
        <v>4206</v>
      </c>
      <c r="K91" s="314"/>
      <c r="L91" s="314"/>
      <c r="M91" s="396"/>
    </row>
    <row r="92" spans="1:14" x14ac:dyDescent="0.25">
      <c r="A92" t="s">
        <v>9</v>
      </c>
      <c r="B92" t="s">
        <v>3882</v>
      </c>
      <c r="C92" t="s">
        <v>3883</v>
      </c>
      <c r="D92" t="s">
        <v>3884</v>
      </c>
      <c r="E92" t="s">
        <v>3885</v>
      </c>
      <c r="F92" s="394">
        <v>0</v>
      </c>
      <c r="G92" s="394">
        <v>1</v>
      </c>
      <c r="H92" s="13">
        <v>0.01</v>
      </c>
      <c r="I92" s="370" t="s">
        <v>2387</v>
      </c>
      <c r="J92" s="370" t="s">
        <v>3886</v>
      </c>
      <c r="K92" s="370" t="s">
        <v>212</v>
      </c>
      <c r="L92" s="314" t="s">
        <v>2668</v>
      </c>
      <c r="M92" s="395"/>
    </row>
    <row r="93" spans="1:14" x14ac:dyDescent="0.25">
      <c r="A93" t="s">
        <v>9</v>
      </c>
      <c r="B93" t="s">
        <v>2412</v>
      </c>
      <c r="C93" t="s">
        <v>2411</v>
      </c>
      <c r="D93" t="s">
        <v>2412</v>
      </c>
      <c r="E93" t="s">
        <v>2414</v>
      </c>
      <c r="F93" s="394">
        <v>0</v>
      </c>
      <c r="G93" s="13">
        <v>1</v>
      </c>
      <c r="H93" s="13">
        <v>0.01</v>
      </c>
      <c r="I93" s="370" t="s">
        <v>2415</v>
      </c>
      <c r="J93" s="370" t="s">
        <v>3150</v>
      </c>
      <c r="K93" s="370"/>
      <c r="L93" s="314" t="s">
        <v>2664</v>
      </c>
      <c r="M93" s="395" t="s">
        <v>3153</v>
      </c>
    </row>
    <row r="94" spans="1:14" x14ac:dyDescent="0.25">
      <c r="A94" t="s">
        <v>9</v>
      </c>
      <c r="B94" t="s">
        <v>21</v>
      </c>
      <c r="C94" t="s">
        <v>270</v>
      </c>
      <c r="D94" s="20" t="s">
        <v>332</v>
      </c>
      <c r="E94" t="s">
        <v>2259</v>
      </c>
      <c r="F94" s="394">
        <v>0</v>
      </c>
      <c r="G94" s="13">
        <v>1</v>
      </c>
      <c r="H94" s="13">
        <v>0.01</v>
      </c>
      <c r="I94" s="370" t="s">
        <v>30</v>
      </c>
      <c r="J94" s="370" t="s">
        <v>3586</v>
      </c>
      <c r="K94" s="370" t="s">
        <v>213</v>
      </c>
      <c r="L94" s="314" t="s">
        <v>214</v>
      </c>
      <c r="M94" s="395"/>
    </row>
    <row r="95" spans="1:14" x14ac:dyDescent="0.25">
      <c r="A95" t="s">
        <v>9</v>
      </c>
      <c r="B95" t="s">
        <v>19</v>
      </c>
      <c r="C95" t="s">
        <v>271</v>
      </c>
      <c r="D95" s="20" t="s">
        <v>332</v>
      </c>
      <c r="E95" t="s">
        <v>2258</v>
      </c>
      <c r="F95" s="394">
        <v>0</v>
      </c>
      <c r="G95" s="13">
        <v>1</v>
      </c>
      <c r="H95" s="13">
        <v>0.01</v>
      </c>
      <c r="I95" s="370" t="s">
        <v>30</v>
      </c>
      <c r="J95" s="370" t="s">
        <v>3587</v>
      </c>
      <c r="K95" s="370" t="s">
        <v>215</v>
      </c>
      <c r="L95" s="314" t="s">
        <v>216</v>
      </c>
      <c r="M95" s="395"/>
    </row>
    <row r="96" spans="1:14" x14ac:dyDescent="0.25">
      <c r="A96" t="s">
        <v>9</v>
      </c>
      <c r="B96" t="s">
        <v>3182</v>
      </c>
      <c r="C96" t="s">
        <v>3183</v>
      </c>
      <c r="D96" t="s">
        <v>3182</v>
      </c>
      <c r="E96" t="s">
        <v>3184</v>
      </c>
      <c r="F96" s="394">
        <v>0</v>
      </c>
      <c r="G96" s="13">
        <v>1</v>
      </c>
      <c r="H96" s="13">
        <v>0.01</v>
      </c>
      <c r="I96" s="370" t="s">
        <v>30</v>
      </c>
      <c r="J96" s="370" t="s">
        <v>3592</v>
      </c>
      <c r="K96" s="370"/>
      <c r="L96" s="314"/>
      <c r="M96" s="395"/>
    </row>
    <row r="97" spans="1:14" ht="75" x14ac:dyDescent="0.25">
      <c r="A97" t="s">
        <v>9</v>
      </c>
      <c r="B97" t="s">
        <v>3704</v>
      </c>
      <c r="C97" t="s">
        <v>3705</v>
      </c>
      <c r="D97" t="s">
        <v>3706</v>
      </c>
      <c r="E97" t="s">
        <v>3707</v>
      </c>
      <c r="F97">
        <v>0</v>
      </c>
      <c r="G97">
        <v>1</v>
      </c>
      <c r="H97">
        <v>1</v>
      </c>
      <c r="I97" s="370" t="s">
        <v>26</v>
      </c>
      <c r="J97" s="45" t="s">
        <v>3815</v>
      </c>
      <c r="K97" s="370"/>
      <c r="L97" s="314"/>
      <c r="M97" s="395"/>
    </row>
    <row r="98" spans="1:14" ht="75" x14ac:dyDescent="0.25">
      <c r="A98" t="s">
        <v>9</v>
      </c>
      <c r="B98" t="s">
        <v>3704</v>
      </c>
      <c r="C98" t="s">
        <v>3705</v>
      </c>
      <c r="D98" t="s">
        <v>3706</v>
      </c>
      <c r="E98" t="s">
        <v>3707</v>
      </c>
      <c r="F98">
        <v>0</v>
      </c>
      <c r="G98">
        <v>1</v>
      </c>
      <c r="H98">
        <v>1</v>
      </c>
      <c r="I98" s="370" t="s">
        <v>26</v>
      </c>
      <c r="J98" s="45" t="s">
        <v>3708</v>
      </c>
      <c r="K98" s="370"/>
      <c r="L98" s="314"/>
      <c r="M98" s="395"/>
    </row>
    <row r="99" spans="1:14" x14ac:dyDescent="0.25">
      <c r="A99" t="s">
        <v>9</v>
      </c>
      <c r="B99" t="s">
        <v>3846</v>
      </c>
      <c r="C99" t="s">
        <v>3847</v>
      </c>
      <c r="D99" t="s">
        <v>3703</v>
      </c>
      <c r="E99" t="s">
        <v>3848</v>
      </c>
      <c r="F99" s="394">
        <v>0</v>
      </c>
      <c r="G99" s="13">
        <v>1</v>
      </c>
      <c r="H99" s="13">
        <v>0.01</v>
      </c>
      <c r="I99" s="370" t="s">
        <v>3849</v>
      </c>
      <c r="J99" s="370" t="s">
        <v>3850</v>
      </c>
      <c r="K99" s="370" t="s">
        <v>210</v>
      </c>
      <c r="L99" s="314" t="s">
        <v>211</v>
      </c>
      <c r="M99" s="396" t="s">
        <v>3851</v>
      </c>
    </row>
    <row r="100" spans="1:14" x14ac:dyDescent="0.25">
      <c r="A100" t="s">
        <v>9</v>
      </c>
      <c r="B100" t="s">
        <v>2459</v>
      </c>
      <c r="C100" t="s">
        <v>2460</v>
      </c>
      <c r="D100" t="s">
        <v>2460</v>
      </c>
      <c r="E100" t="s">
        <v>2461</v>
      </c>
      <c r="F100" s="394">
        <v>0</v>
      </c>
      <c r="G100" s="13">
        <v>1</v>
      </c>
      <c r="H100" s="13">
        <v>0.01</v>
      </c>
      <c r="I100" s="370" t="s">
        <v>2462</v>
      </c>
      <c r="J100" s="370" t="s">
        <v>3595</v>
      </c>
      <c r="K100" s="370"/>
      <c r="L100" s="314" t="s">
        <v>2665</v>
      </c>
      <c r="M100" s="395" t="s">
        <v>145</v>
      </c>
    </row>
    <row r="101" spans="1:14" x14ac:dyDescent="0.25">
      <c r="A101" t="s">
        <v>127</v>
      </c>
      <c r="B101" t="s">
        <v>129</v>
      </c>
      <c r="C101" t="s">
        <v>414</v>
      </c>
      <c r="D101" t="s">
        <v>129</v>
      </c>
      <c r="E101" t="s">
        <v>2257</v>
      </c>
      <c r="F101" s="394">
        <v>-3</v>
      </c>
      <c r="G101" s="13">
        <v>1</v>
      </c>
      <c r="H101" s="13">
        <v>0.01</v>
      </c>
      <c r="I101" s="370" t="s">
        <v>30</v>
      </c>
      <c r="J101" s="370" t="s">
        <v>3816</v>
      </c>
      <c r="K101" s="370" t="s">
        <v>217</v>
      </c>
      <c r="L101" s="314" t="s">
        <v>218</v>
      </c>
      <c r="M101" s="395" t="s">
        <v>145</v>
      </c>
      <c r="N101" s="370" t="s">
        <v>178</v>
      </c>
    </row>
    <row r="102" spans="1:14" x14ac:dyDescent="0.25">
      <c r="A102" t="s">
        <v>127</v>
      </c>
      <c r="B102" t="s">
        <v>246</v>
      </c>
      <c r="C102" t="s">
        <v>421</v>
      </c>
      <c r="D102" t="s">
        <v>246</v>
      </c>
      <c r="E102" t="s">
        <v>2256</v>
      </c>
      <c r="F102" s="394">
        <v>0</v>
      </c>
      <c r="G102" s="13">
        <v>1</v>
      </c>
      <c r="H102" s="13">
        <v>0.01</v>
      </c>
      <c r="I102" s="370" t="s">
        <v>30</v>
      </c>
      <c r="J102" s="370" t="s">
        <v>3247</v>
      </c>
      <c r="K102" s="370" t="s">
        <v>297</v>
      </c>
      <c r="L102" s="314" t="s">
        <v>298</v>
      </c>
      <c r="M102" s="395"/>
      <c r="N102" s="370"/>
    </row>
    <row r="103" spans="1:14" x14ac:dyDescent="0.25">
      <c r="A103" t="s">
        <v>127</v>
      </c>
      <c r="B103" t="s">
        <v>3364</v>
      </c>
      <c r="C103" t="s">
        <v>418</v>
      </c>
      <c r="D103" t="s">
        <v>3364</v>
      </c>
      <c r="E103" t="s">
        <v>2255</v>
      </c>
      <c r="F103" s="394">
        <v>0</v>
      </c>
      <c r="G103" s="13">
        <v>1</v>
      </c>
      <c r="H103" s="13">
        <v>0.01</v>
      </c>
      <c r="I103" s="370" t="s">
        <v>30</v>
      </c>
      <c r="J103" s="370" t="s">
        <v>3365</v>
      </c>
      <c r="K103" s="370"/>
      <c r="L103" s="314" t="s">
        <v>2669</v>
      </c>
      <c r="M103" s="395" t="s">
        <v>3366</v>
      </c>
      <c r="N103" s="370"/>
    </row>
    <row r="104" spans="1:14" x14ac:dyDescent="0.25">
      <c r="A104" t="s">
        <v>127</v>
      </c>
      <c r="B104" t="s">
        <v>179</v>
      </c>
      <c r="C104" t="s">
        <v>415</v>
      </c>
      <c r="D104" t="s">
        <v>179</v>
      </c>
      <c r="E104" t="s">
        <v>2254</v>
      </c>
      <c r="F104" s="394">
        <v>0</v>
      </c>
      <c r="G104" s="13">
        <v>1</v>
      </c>
      <c r="H104" s="13">
        <v>0.01</v>
      </c>
      <c r="I104" s="370" t="s">
        <v>30</v>
      </c>
      <c r="J104" s="370" t="s">
        <v>2282</v>
      </c>
      <c r="K104" s="370" t="s">
        <v>219</v>
      </c>
      <c r="L104" s="314" t="s">
        <v>220</v>
      </c>
      <c r="M104" s="395" t="s">
        <v>145</v>
      </c>
      <c r="N104" s="370"/>
    </row>
    <row r="105" spans="1:14" x14ac:dyDescent="0.25">
      <c r="A105" t="s">
        <v>127</v>
      </c>
      <c r="B105" t="s">
        <v>2736</v>
      </c>
      <c r="C105" t="s">
        <v>2737</v>
      </c>
      <c r="D105" t="s">
        <v>2736</v>
      </c>
      <c r="E105" t="s">
        <v>2738</v>
      </c>
      <c r="F105" s="394">
        <v>0</v>
      </c>
      <c r="G105" s="13">
        <v>1</v>
      </c>
      <c r="H105" s="13">
        <v>0.01</v>
      </c>
      <c r="I105" s="370" t="s">
        <v>30</v>
      </c>
      <c r="J105" s="370" t="s">
        <v>3817</v>
      </c>
      <c r="K105" s="370" t="s">
        <v>221</v>
      </c>
      <c r="L105" s="314" t="s">
        <v>222</v>
      </c>
      <c r="M105" s="395" t="s">
        <v>145</v>
      </c>
      <c r="N105" s="370"/>
    </row>
    <row r="106" spans="1:14" x14ac:dyDescent="0.25">
      <c r="A106" t="s">
        <v>127</v>
      </c>
      <c r="B106" t="s">
        <v>3367</v>
      </c>
      <c r="C106" t="s">
        <v>3290</v>
      </c>
      <c r="D106" t="s">
        <v>3367</v>
      </c>
      <c r="E106" t="s">
        <v>3291</v>
      </c>
      <c r="F106" s="394">
        <v>0</v>
      </c>
      <c r="G106" s="13">
        <v>1</v>
      </c>
      <c r="H106" s="13">
        <v>0.01</v>
      </c>
      <c r="I106" s="370" t="s">
        <v>30</v>
      </c>
      <c r="J106" s="370" t="s">
        <v>3368</v>
      </c>
      <c r="K106" s="370"/>
      <c r="L106" s="314"/>
      <c r="M106" s="395"/>
      <c r="N106" s="370"/>
    </row>
    <row r="107" spans="1:14" x14ac:dyDescent="0.25">
      <c r="A107" t="s">
        <v>127</v>
      </c>
      <c r="B107" t="s">
        <v>130</v>
      </c>
      <c r="C107" t="s">
        <v>416</v>
      </c>
      <c r="D107" t="s">
        <v>130</v>
      </c>
      <c r="E107" t="s">
        <v>2253</v>
      </c>
      <c r="F107" s="394">
        <v>-1.5</v>
      </c>
      <c r="G107" s="13">
        <v>1</v>
      </c>
      <c r="H107" s="13">
        <v>0.01</v>
      </c>
      <c r="I107" s="370" t="s">
        <v>30</v>
      </c>
      <c r="J107" s="370" t="s">
        <v>3698</v>
      </c>
      <c r="K107" s="370" t="s">
        <v>223</v>
      </c>
      <c r="L107" s="314" t="s">
        <v>224</v>
      </c>
      <c r="M107" s="395" t="s">
        <v>145</v>
      </c>
      <c r="N107" s="370"/>
    </row>
    <row r="108" spans="1:14" x14ac:dyDescent="0.25">
      <c r="A108" t="s">
        <v>127</v>
      </c>
      <c r="B108" t="s">
        <v>128</v>
      </c>
      <c r="C108" t="s">
        <v>2769</v>
      </c>
      <c r="D108" t="s">
        <v>128</v>
      </c>
      <c r="E108" t="s">
        <v>2252</v>
      </c>
      <c r="F108" s="394">
        <v>0</v>
      </c>
      <c r="G108" s="13">
        <v>1</v>
      </c>
      <c r="H108" s="13">
        <v>0.01</v>
      </c>
      <c r="I108" s="370" t="s">
        <v>30</v>
      </c>
      <c r="J108" s="370" t="s">
        <v>3616</v>
      </c>
      <c r="K108" s="370" t="s">
        <v>225</v>
      </c>
      <c r="L108" s="314" t="s">
        <v>226</v>
      </c>
      <c r="M108" s="395" t="s">
        <v>145</v>
      </c>
      <c r="N108" s="370"/>
    </row>
    <row r="109" spans="1:14" x14ac:dyDescent="0.25">
      <c r="A109" t="s">
        <v>127</v>
      </c>
      <c r="B109" t="s">
        <v>3361</v>
      </c>
      <c r="C109" t="s">
        <v>417</v>
      </c>
      <c r="D109" t="s">
        <v>3361</v>
      </c>
      <c r="E109" t="s">
        <v>2251</v>
      </c>
      <c r="F109" s="394">
        <v>0</v>
      </c>
      <c r="G109" s="13">
        <v>1</v>
      </c>
      <c r="H109" s="13">
        <v>0.01</v>
      </c>
      <c r="I109" s="370" t="s">
        <v>30</v>
      </c>
      <c r="J109" s="370" t="s">
        <v>3362</v>
      </c>
      <c r="K109" s="370"/>
      <c r="L109" s="314" t="s">
        <v>2670</v>
      </c>
      <c r="M109" s="395" t="s">
        <v>3363</v>
      </c>
      <c r="N109" s="370"/>
    </row>
    <row r="110" spans="1:14" x14ac:dyDescent="0.25">
      <c r="A110" t="s">
        <v>127</v>
      </c>
      <c r="B110" t="s">
        <v>2416</v>
      </c>
      <c r="C110" t="s">
        <v>2417</v>
      </c>
      <c r="D110" t="s">
        <v>2416</v>
      </c>
      <c r="E110" t="s">
        <v>2418</v>
      </c>
      <c r="F110" s="394">
        <v>0</v>
      </c>
      <c r="G110" s="13">
        <v>1</v>
      </c>
      <c r="H110" s="13">
        <v>0.01</v>
      </c>
      <c r="I110" s="370" t="s">
        <v>2419</v>
      </c>
      <c r="J110" s="370" t="s">
        <v>3185</v>
      </c>
      <c r="K110" s="370"/>
      <c r="L110" s="314" t="s">
        <v>2666</v>
      </c>
      <c r="M110" s="388" t="s">
        <v>2420</v>
      </c>
      <c r="N110" s="370"/>
    </row>
    <row r="111" spans="1:14" x14ac:dyDescent="0.25">
      <c r="A111" s="317" t="s">
        <v>2451</v>
      </c>
      <c r="B111" s="317" t="s">
        <v>2453</v>
      </c>
      <c r="C111" t="s">
        <v>272</v>
      </c>
      <c r="D111" s="317" t="s">
        <v>2452</v>
      </c>
      <c r="E111" t="s">
        <v>2250</v>
      </c>
      <c r="F111" s="386">
        <v>0</v>
      </c>
      <c r="G111" s="386">
        <v>1</v>
      </c>
      <c r="H111" s="386">
        <v>0.01</v>
      </c>
      <c r="I111" s="314" t="s">
        <v>54</v>
      </c>
      <c r="J111" s="314" t="s">
        <v>2283</v>
      </c>
      <c r="K111" s="314" t="s">
        <v>231</v>
      </c>
      <c r="L111" s="314" t="s">
        <v>232</v>
      </c>
      <c r="M111" s="395" t="s">
        <v>145</v>
      </c>
      <c r="N111" s="314"/>
    </row>
    <row r="112" spans="1:14" x14ac:dyDescent="0.25">
      <c r="A112" s="317" t="s">
        <v>2451</v>
      </c>
      <c r="B112" s="317" t="s">
        <v>3641</v>
      </c>
      <c r="C112" t="s">
        <v>2705</v>
      </c>
      <c r="D112" s="317" t="s">
        <v>333</v>
      </c>
      <c r="E112" t="s">
        <v>2703</v>
      </c>
      <c r="F112" s="386">
        <v>0</v>
      </c>
      <c r="G112" s="386">
        <v>1</v>
      </c>
      <c r="H112" s="386">
        <v>0.01</v>
      </c>
      <c r="I112" s="370" t="s">
        <v>2704</v>
      </c>
      <c r="J112" s="314" t="s">
        <v>3596</v>
      </c>
      <c r="K112" s="314" t="s">
        <v>326</v>
      </c>
      <c r="L112" s="314" t="s">
        <v>2667</v>
      </c>
      <c r="M112" s="395" t="s">
        <v>145</v>
      </c>
      <c r="N112" s="314"/>
    </row>
    <row r="113" spans="1:14" x14ac:dyDescent="0.25">
      <c r="A113" t="s">
        <v>2451</v>
      </c>
      <c r="B113" t="s">
        <v>3758</v>
      </c>
      <c r="C113" t="s">
        <v>3759</v>
      </c>
      <c r="D113" t="s">
        <v>3752</v>
      </c>
      <c r="E113" t="s">
        <v>3760</v>
      </c>
      <c r="F113" s="394">
        <v>0</v>
      </c>
      <c r="G113" s="13">
        <v>1</v>
      </c>
      <c r="H113" s="13">
        <v>0.01</v>
      </c>
      <c r="I113" s="370" t="s">
        <v>3754</v>
      </c>
      <c r="J113" s="370" t="s">
        <v>4162</v>
      </c>
      <c r="K113" s="370"/>
      <c r="L113" s="314"/>
      <c r="M113" s="395"/>
    </row>
    <row r="114" spans="1:14" x14ac:dyDescent="0.25">
      <c r="A114" t="s">
        <v>2451</v>
      </c>
      <c r="B114" t="s">
        <v>3860</v>
      </c>
      <c r="C114" t="s">
        <v>3861</v>
      </c>
      <c r="D114" t="s">
        <v>3860</v>
      </c>
      <c r="E114" t="s">
        <v>3858</v>
      </c>
      <c r="F114" s="401">
        <v>0</v>
      </c>
      <c r="G114">
        <v>5</v>
      </c>
      <c r="H114">
        <v>0.05</v>
      </c>
      <c r="I114" s="370" t="s">
        <v>3859</v>
      </c>
      <c r="J114" s="370" t="s">
        <v>4163</v>
      </c>
      <c r="K114" s="370"/>
      <c r="L114" s="314"/>
      <c r="M114" s="395"/>
    </row>
    <row r="115" spans="1:14" x14ac:dyDescent="0.25">
      <c r="A115" t="s">
        <v>2451</v>
      </c>
      <c r="B115" t="s">
        <v>4179</v>
      </c>
      <c r="C115" t="s">
        <v>4180</v>
      </c>
      <c r="D115" t="s">
        <v>4174</v>
      </c>
      <c r="E115" t="s">
        <v>4181</v>
      </c>
      <c r="F115" s="401">
        <v>0</v>
      </c>
      <c r="G115">
        <v>1</v>
      </c>
      <c r="H115">
        <v>0.01</v>
      </c>
      <c r="I115" s="370" t="s">
        <v>4176</v>
      </c>
      <c r="J115" s="370" t="s">
        <v>4182</v>
      </c>
      <c r="K115" s="370"/>
      <c r="L115" s="314"/>
      <c r="M115" s="395" t="s">
        <v>4183</v>
      </c>
    </row>
    <row r="116" spans="1:14" x14ac:dyDescent="0.25">
      <c r="A116" t="s">
        <v>2451</v>
      </c>
      <c r="B116" t="s">
        <v>4207</v>
      </c>
      <c r="C116" t="s">
        <v>4208</v>
      </c>
      <c r="D116" t="s">
        <v>4207</v>
      </c>
      <c r="E116" t="s">
        <v>4209</v>
      </c>
      <c r="F116" s="401">
        <v>0</v>
      </c>
      <c r="G116">
        <v>1</v>
      </c>
      <c r="H116">
        <v>0.01</v>
      </c>
      <c r="I116" s="370" t="s">
        <v>3764</v>
      </c>
      <c r="J116" s="370" t="s">
        <v>4210</v>
      </c>
      <c r="K116" s="370" t="s">
        <v>182</v>
      </c>
      <c r="L116" s="314" t="s">
        <v>182</v>
      </c>
      <c r="M116" s="395" t="s">
        <v>4211</v>
      </c>
    </row>
    <row r="117" spans="1:14" x14ac:dyDescent="0.25">
      <c r="A117" t="s">
        <v>2451</v>
      </c>
      <c r="B117" t="s">
        <v>4212</v>
      </c>
      <c r="C117" t="s">
        <v>4213</v>
      </c>
      <c r="D117" t="s">
        <v>4212</v>
      </c>
      <c r="E117" t="s">
        <v>4214</v>
      </c>
      <c r="F117" s="401">
        <v>0</v>
      </c>
      <c r="G117">
        <v>15</v>
      </c>
      <c r="H117">
        <v>0.1</v>
      </c>
      <c r="I117" s="370" t="s">
        <v>3859</v>
      </c>
      <c r="J117" s="370" t="s">
        <v>4216</v>
      </c>
      <c r="K117" s="370" t="s">
        <v>182</v>
      </c>
      <c r="L117" s="314" t="s">
        <v>182</v>
      </c>
      <c r="M117" s="395" t="s">
        <v>4215</v>
      </c>
    </row>
    <row r="118" spans="1:14" x14ac:dyDescent="0.25">
      <c r="A118" t="s">
        <v>2451</v>
      </c>
      <c r="B118" t="s">
        <v>4172</v>
      </c>
      <c r="C118" t="s">
        <v>4173</v>
      </c>
      <c r="D118" t="s">
        <v>4174</v>
      </c>
      <c r="E118" t="s">
        <v>4175</v>
      </c>
      <c r="F118" s="401">
        <v>0</v>
      </c>
      <c r="G118">
        <v>1</v>
      </c>
      <c r="H118">
        <v>0.01</v>
      </c>
      <c r="I118" s="370" t="s">
        <v>4176</v>
      </c>
      <c r="J118" s="370" t="s">
        <v>4177</v>
      </c>
      <c r="K118" s="370"/>
      <c r="L118" s="314"/>
      <c r="M118" s="395" t="s">
        <v>4178</v>
      </c>
    </row>
    <row r="119" spans="1:14" x14ac:dyDescent="0.25">
      <c r="A119" t="s">
        <v>10</v>
      </c>
      <c r="B119" t="s">
        <v>3077</v>
      </c>
      <c r="C119" t="s">
        <v>2388</v>
      </c>
      <c r="D119" t="s">
        <v>3077</v>
      </c>
      <c r="E119" t="s">
        <v>2249</v>
      </c>
      <c r="F119">
        <v>0</v>
      </c>
      <c r="G119">
        <v>300</v>
      </c>
      <c r="H119">
        <v>5</v>
      </c>
      <c r="I119" s="184" t="str">
        <f>UnitControlCenter!$B$56</f>
        <v>$/metric ton CO2e</v>
      </c>
      <c r="J119" s="370" t="s">
        <v>3585</v>
      </c>
      <c r="K119" s="370" t="s">
        <v>229</v>
      </c>
      <c r="L119" s="314" t="s">
        <v>230</v>
      </c>
      <c r="M119" s="396" t="s">
        <v>2364</v>
      </c>
      <c r="N119" s="314" t="s">
        <v>381</v>
      </c>
    </row>
    <row r="120" spans="1:14" x14ac:dyDescent="0.25">
      <c r="A120" t="s">
        <v>10</v>
      </c>
      <c r="B120" t="s">
        <v>22</v>
      </c>
      <c r="C120" t="s">
        <v>133</v>
      </c>
      <c r="D120" t="s">
        <v>22</v>
      </c>
      <c r="E120" t="s">
        <v>2248</v>
      </c>
      <c r="F120" s="386">
        <v>0</v>
      </c>
      <c r="G120" s="386">
        <v>1</v>
      </c>
      <c r="H120" s="386">
        <v>0.01</v>
      </c>
      <c r="I120" s="370" t="s">
        <v>135</v>
      </c>
      <c r="J120" s="370" t="s">
        <v>3818</v>
      </c>
      <c r="K120" s="314" t="s">
        <v>233</v>
      </c>
      <c r="L120" s="314" t="s">
        <v>234</v>
      </c>
      <c r="M120" s="395" t="s">
        <v>145</v>
      </c>
    </row>
    <row r="121" spans="1:14" x14ac:dyDescent="0.25">
      <c r="A121" s="317" t="s">
        <v>10</v>
      </c>
      <c r="B121" s="317" t="s">
        <v>2421</v>
      </c>
      <c r="C121" t="s">
        <v>3743</v>
      </c>
      <c r="D121" s="184"/>
      <c r="E121" s="317" t="s">
        <v>3744</v>
      </c>
      <c r="F121">
        <v>0</v>
      </c>
      <c r="G121">
        <v>1</v>
      </c>
      <c r="H121">
        <v>1</v>
      </c>
      <c r="I121" s="370" t="s">
        <v>26</v>
      </c>
      <c r="J121" s="370" t="s">
        <v>3745</v>
      </c>
      <c r="K121" s="370" t="s">
        <v>229</v>
      </c>
      <c r="L121" s="314" t="s">
        <v>230</v>
      </c>
    </row>
    <row r="122" spans="1:14" x14ac:dyDescent="0.25">
      <c r="A122" s="317" t="s">
        <v>10</v>
      </c>
      <c r="B122" s="317" t="s">
        <v>2933</v>
      </c>
      <c r="C122" t="s">
        <v>3316</v>
      </c>
      <c r="D122" s="184"/>
      <c r="E122" s="317" t="s">
        <v>3318</v>
      </c>
      <c r="F122">
        <v>0</v>
      </c>
      <c r="G122">
        <v>1</v>
      </c>
      <c r="H122">
        <v>1</v>
      </c>
      <c r="I122" s="370" t="s">
        <v>26</v>
      </c>
      <c r="J122" s="370" t="s">
        <v>3819</v>
      </c>
      <c r="K122" s="370" t="s">
        <v>229</v>
      </c>
      <c r="L122" s="314" t="s">
        <v>230</v>
      </c>
    </row>
    <row r="123" spans="1:14" x14ac:dyDescent="0.25">
      <c r="A123" s="317" t="s">
        <v>10</v>
      </c>
      <c r="B123" t="s">
        <v>3276</v>
      </c>
      <c r="C123" t="s">
        <v>3317</v>
      </c>
      <c r="D123" s="184"/>
      <c r="E123" s="184"/>
      <c r="F123">
        <v>0</v>
      </c>
      <c r="G123">
        <v>1</v>
      </c>
      <c r="H123">
        <v>1</v>
      </c>
      <c r="I123" s="370" t="s">
        <v>26</v>
      </c>
      <c r="J123" t="s">
        <v>3820</v>
      </c>
      <c r="K123" s="370" t="s">
        <v>229</v>
      </c>
      <c r="L123" s="314" t="s">
        <v>230</v>
      </c>
    </row>
    <row r="124" spans="1:14" x14ac:dyDescent="0.25">
      <c r="A124" s="317" t="s">
        <v>10</v>
      </c>
      <c r="B124" s="317" t="s">
        <v>2680</v>
      </c>
      <c r="C124" t="s">
        <v>2679</v>
      </c>
      <c r="D124" s="317" t="s">
        <v>2680</v>
      </c>
      <c r="E124" t="s">
        <v>2681</v>
      </c>
      <c r="F124">
        <v>0</v>
      </c>
      <c r="G124">
        <v>1</v>
      </c>
      <c r="H124">
        <v>1</v>
      </c>
      <c r="I124" s="370" t="s">
        <v>26</v>
      </c>
      <c r="J124" s="314"/>
    </row>
    <row r="125" spans="1:14" x14ac:dyDescent="0.25">
      <c r="A125" s="317" t="s">
        <v>10</v>
      </c>
      <c r="B125" s="317" t="s">
        <v>2722</v>
      </c>
      <c r="C125" t="s">
        <v>2722</v>
      </c>
      <c r="D125" s="317" t="s">
        <v>2722</v>
      </c>
      <c r="E125" s="317" t="s">
        <v>2723</v>
      </c>
      <c r="F125" s="386">
        <v>0</v>
      </c>
      <c r="G125" s="386">
        <v>1</v>
      </c>
      <c r="H125" s="386">
        <v>0.01</v>
      </c>
      <c r="I125" s="370" t="s">
        <v>2724</v>
      </c>
      <c r="J125" s="370" t="s">
        <v>3151</v>
      </c>
      <c r="K125" s="314" t="s">
        <v>2868</v>
      </c>
    </row>
    <row r="126" spans="1:14" x14ac:dyDescent="0.25">
      <c r="A126" t="s">
        <v>10</v>
      </c>
      <c r="B126" t="s">
        <v>3223</v>
      </c>
      <c r="C126" t="s">
        <v>3222</v>
      </c>
      <c r="D126" t="s">
        <v>3223</v>
      </c>
      <c r="E126" t="s">
        <v>2247</v>
      </c>
      <c r="F126" s="394">
        <v>-0.9</v>
      </c>
      <c r="G126" s="394">
        <v>0.9</v>
      </c>
      <c r="H126" s="386">
        <v>0.01</v>
      </c>
      <c r="I126" s="370" t="s">
        <v>136</v>
      </c>
      <c r="J126" s="370" t="s">
        <v>3224</v>
      </c>
      <c r="K126" s="314" t="s">
        <v>235</v>
      </c>
      <c r="L126" s="314" t="s">
        <v>236</v>
      </c>
      <c r="M126" s="396" t="s">
        <v>146</v>
      </c>
    </row>
    <row r="127" spans="1:14" x14ac:dyDescent="0.25">
      <c r="A127" t="s">
        <v>10</v>
      </c>
      <c r="B127" t="s">
        <v>3597</v>
      </c>
      <c r="C127" t="s">
        <v>3600</v>
      </c>
      <c r="D127" s="184"/>
      <c r="E127" s="184"/>
      <c r="F127">
        <v>0</v>
      </c>
      <c r="G127">
        <v>1</v>
      </c>
      <c r="H127">
        <v>1</v>
      </c>
      <c r="I127" s="370" t="s">
        <v>26</v>
      </c>
      <c r="J127" t="s">
        <v>3603</v>
      </c>
    </row>
    <row r="128" spans="1:14" x14ac:dyDescent="0.25">
      <c r="A128" t="s">
        <v>10</v>
      </c>
      <c r="B128" t="s">
        <v>3598</v>
      </c>
      <c r="C128" t="s">
        <v>3601</v>
      </c>
      <c r="D128" s="184"/>
      <c r="E128" s="184"/>
      <c r="F128">
        <v>0</v>
      </c>
      <c r="G128">
        <v>1</v>
      </c>
      <c r="H128">
        <v>1</v>
      </c>
      <c r="I128" s="370" t="s">
        <v>26</v>
      </c>
      <c r="J128" t="s">
        <v>3604</v>
      </c>
    </row>
    <row r="129" spans="1:13" x14ac:dyDescent="0.25">
      <c r="A129" t="s">
        <v>10</v>
      </c>
      <c r="B129" t="s">
        <v>3599</v>
      </c>
      <c r="C129" t="s">
        <v>3602</v>
      </c>
      <c r="D129" s="184"/>
      <c r="E129" s="184"/>
      <c r="F129">
        <v>0</v>
      </c>
      <c r="G129">
        <v>1</v>
      </c>
      <c r="H129">
        <v>1</v>
      </c>
      <c r="I129" s="370" t="s">
        <v>26</v>
      </c>
      <c r="J129" t="s">
        <v>3605</v>
      </c>
    </row>
    <row r="130" spans="1:13" x14ac:dyDescent="0.25">
      <c r="A130" t="s">
        <v>2626</v>
      </c>
      <c r="B130" s="184" t="s">
        <v>299</v>
      </c>
      <c r="C130" t="s">
        <v>273</v>
      </c>
      <c r="D130" t="s">
        <v>334</v>
      </c>
      <c r="E130" t="s">
        <v>2246</v>
      </c>
      <c r="F130" s="13">
        <v>0</v>
      </c>
      <c r="G130" s="13">
        <v>0.4</v>
      </c>
      <c r="H130" s="394">
        <v>0.01</v>
      </c>
      <c r="I130" s="370" t="s">
        <v>28</v>
      </c>
      <c r="J130" s="370" t="s">
        <v>3152</v>
      </c>
      <c r="K130" s="370" t="s">
        <v>237</v>
      </c>
      <c r="L130" s="314" t="s">
        <v>238</v>
      </c>
      <c r="M130" s="395"/>
    </row>
    <row r="131" spans="1:13" x14ac:dyDescent="0.25">
      <c r="A131" s="254" t="str">
        <f>A$130</f>
        <v>Research and Development</v>
      </c>
      <c r="B131" s="254" t="str">
        <f t="shared" ref="B131:B136" si="0">B$130</f>
        <v>Capital Cost Reduction</v>
      </c>
      <c r="C131" t="s">
        <v>274</v>
      </c>
      <c r="D131" s="254" t="str">
        <f t="shared" ref="D131:L136" si="1">D$130</f>
        <v>R&amp;D Capital Cost Reductions</v>
      </c>
      <c r="E131" t="s">
        <v>3166</v>
      </c>
      <c r="F131" s="402">
        <f t="shared" si="1"/>
        <v>0</v>
      </c>
      <c r="G131" s="402">
        <f t="shared" si="1"/>
        <v>0.4</v>
      </c>
      <c r="H131" s="402">
        <f t="shared" si="1"/>
        <v>0.01</v>
      </c>
      <c r="I131" s="254" t="str">
        <f t="shared" si="1"/>
        <v>% reduction in cost</v>
      </c>
      <c r="J13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1" s="254" t="str">
        <f t="shared" si="1"/>
        <v>architectural-design.html#rnd</v>
      </c>
      <c r="L131" s="254" t="str">
        <f t="shared" si="1"/>
        <v>research-and-development.html</v>
      </c>
      <c r="M131" s="395"/>
    </row>
    <row r="132" spans="1:13" x14ac:dyDescent="0.25">
      <c r="A132" s="254" t="str">
        <f t="shared" ref="A132:A136" si="2">A$130</f>
        <v>Research and Development</v>
      </c>
      <c r="B132" s="254" t="str">
        <f t="shared" si="0"/>
        <v>Capital Cost Reduction</v>
      </c>
      <c r="C132" t="s">
        <v>275</v>
      </c>
      <c r="D132" s="254" t="str">
        <f t="shared" si="1"/>
        <v>R&amp;D Capital Cost Reductions</v>
      </c>
      <c r="E132" t="s">
        <v>3167</v>
      </c>
      <c r="F132" s="402">
        <f t="shared" si="1"/>
        <v>0</v>
      </c>
      <c r="G132" s="402">
        <f t="shared" si="1"/>
        <v>0.4</v>
      </c>
      <c r="H132" s="402">
        <f t="shared" si="1"/>
        <v>0.01</v>
      </c>
      <c r="I132" s="254" t="str">
        <f t="shared" si="1"/>
        <v>% reduction in cost</v>
      </c>
      <c r="J13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2" s="254" t="str">
        <f t="shared" si="1"/>
        <v>architectural-design.html#rnd</v>
      </c>
      <c r="L132" s="254" t="str">
        <f t="shared" si="1"/>
        <v>research-and-development.html</v>
      </c>
      <c r="M132" s="395"/>
    </row>
    <row r="133" spans="1:13" x14ac:dyDescent="0.25">
      <c r="A133" s="254" t="str">
        <f t="shared" si="2"/>
        <v>Research and Development</v>
      </c>
      <c r="B133" s="254" t="str">
        <f t="shared" si="0"/>
        <v>Capital Cost Reduction</v>
      </c>
      <c r="C133" t="s">
        <v>276</v>
      </c>
      <c r="D133" s="254" t="str">
        <f t="shared" si="1"/>
        <v>R&amp;D Capital Cost Reductions</v>
      </c>
      <c r="E133" t="s">
        <v>3168</v>
      </c>
      <c r="F133" s="402">
        <f t="shared" si="1"/>
        <v>0</v>
      </c>
      <c r="G133" s="402">
        <f t="shared" si="1"/>
        <v>0.4</v>
      </c>
      <c r="H133" s="402">
        <f t="shared" si="1"/>
        <v>0.01</v>
      </c>
      <c r="I133" s="254" t="str">
        <f t="shared" si="1"/>
        <v>% reduction in cost</v>
      </c>
      <c r="J13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3" s="254" t="str">
        <f t="shared" si="1"/>
        <v>architectural-design.html#rnd</v>
      </c>
      <c r="L133" s="254" t="str">
        <f t="shared" si="1"/>
        <v>research-and-development.html</v>
      </c>
      <c r="M133" s="395"/>
    </row>
    <row r="134" spans="1:13" x14ac:dyDescent="0.25">
      <c r="A134" s="254" t="str">
        <f t="shared" si="2"/>
        <v>Research and Development</v>
      </c>
      <c r="B134" s="254" t="str">
        <f t="shared" si="0"/>
        <v>Capital Cost Reduction</v>
      </c>
      <c r="C134" s="317" t="s">
        <v>277</v>
      </c>
      <c r="D134" s="254" t="str">
        <f t="shared" si="1"/>
        <v>R&amp;D Capital Cost Reductions</v>
      </c>
      <c r="E134" t="s">
        <v>3169</v>
      </c>
      <c r="F134" s="402">
        <f t="shared" si="1"/>
        <v>0</v>
      </c>
      <c r="G134" s="402">
        <f t="shared" si="1"/>
        <v>0.4</v>
      </c>
      <c r="H134" s="402">
        <f t="shared" si="1"/>
        <v>0.01</v>
      </c>
      <c r="I134" s="254" t="str">
        <f t="shared" si="1"/>
        <v>% reduction in cost</v>
      </c>
      <c r="J134"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4" s="254" t="str">
        <f t="shared" si="1"/>
        <v>architectural-design.html#rnd</v>
      </c>
      <c r="L134" s="254" t="str">
        <f t="shared" si="1"/>
        <v>research-and-development.html</v>
      </c>
      <c r="M134" s="395"/>
    </row>
    <row r="135" spans="1:13" x14ac:dyDescent="0.25">
      <c r="A135" s="254" t="str">
        <f t="shared" si="2"/>
        <v>Research and Development</v>
      </c>
      <c r="B135" s="254" t="str">
        <f t="shared" si="0"/>
        <v>Capital Cost Reduction</v>
      </c>
      <c r="C135" s="317" t="s">
        <v>3926</v>
      </c>
      <c r="D135" s="254" t="str">
        <f t="shared" si="1"/>
        <v>R&amp;D Capital Cost Reductions</v>
      </c>
      <c r="E135" t="s">
        <v>3927</v>
      </c>
      <c r="F135" s="402">
        <f t="shared" si="1"/>
        <v>0</v>
      </c>
      <c r="G135" s="402">
        <f t="shared" si="1"/>
        <v>0.4</v>
      </c>
      <c r="H135" s="402">
        <f t="shared" si="1"/>
        <v>0.01</v>
      </c>
      <c r="I135" s="254" t="str">
        <f t="shared" si="1"/>
        <v>% reduction in cost</v>
      </c>
      <c r="J13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5" s="254" t="str">
        <f t="shared" si="1"/>
        <v>architectural-design.html#rnd</v>
      </c>
      <c r="L135" s="254" t="str">
        <f t="shared" si="1"/>
        <v>research-and-development.html</v>
      </c>
      <c r="M135" s="395"/>
    </row>
    <row r="136" spans="1:13" x14ac:dyDescent="0.25">
      <c r="A136" s="254" t="str">
        <f t="shared" si="2"/>
        <v>Research and Development</v>
      </c>
      <c r="B136" s="254" t="str">
        <f t="shared" si="0"/>
        <v>Capital Cost Reduction</v>
      </c>
      <c r="C136" s="317" t="s">
        <v>3987</v>
      </c>
      <c r="D136" s="254" t="str">
        <f t="shared" si="1"/>
        <v>R&amp;D Capital Cost Reductions</v>
      </c>
      <c r="E136" t="s">
        <v>3988</v>
      </c>
      <c r="F136" s="402">
        <f t="shared" si="1"/>
        <v>0</v>
      </c>
      <c r="G136" s="402">
        <f t="shared" si="1"/>
        <v>0.4</v>
      </c>
      <c r="H136" s="402">
        <f t="shared" si="1"/>
        <v>0.01</v>
      </c>
      <c r="I136" s="254" t="str">
        <f t="shared" si="1"/>
        <v>% reduction in cost</v>
      </c>
      <c r="J13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36" s="254" t="str">
        <f t="shared" si="1"/>
        <v>architectural-design.html#rnd</v>
      </c>
      <c r="L136" s="254" t="str">
        <f t="shared" si="1"/>
        <v>research-and-development.html</v>
      </c>
      <c r="M136" s="395"/>
    </row>
    <row r="137" spans="1:13" x14ac:dyDescent="0.25">
      <c r="A137" s="317" t="s">
        <v>4094</v>
      </c>
      <c r="B137" s="317" t="s">
        <v>2767</v>
      </c>
      <c r="C137" t="s">
        <v>2768</v>
      </c>
      <c r="D137" s="317" t="s">
        <v>3643</v>
      </c>
      <c r="E137" s="390" t="s">
        <v>2770</v>
      </c>
      <c r="F137" s="13">
        <v>0</v>
      </c>
      <c r="G137" s="13">
        <v>1</v>
      </c>
      <c r="H137" s="394">
        <v>0.01</v>
      </c>
      <c r="I137" s="370" t="s">
        <v>30</v>
      </c>
      <c r="J137" s="370" t="s">
        <v>3339</v>
      </c>
      <c r="K137" s="314" t="s">
        <v>2773</v>
      </c>
      <c r="L137" s="314" t="s">
        <v>2772</v>
      </c>
      <c r="M137" s="396" t="s">
        <v>2771</v>
      </c>
    </row>
    <row r="138" spans="1:13" x14ac:dyDescent="0.25">
      <c r="A138" s="317" t="s">
        <v>4094</v>
      </c>
      <c r="B138" s="317" t="s">
        <v>3629</v>
      </c>
      <c r="C138" t="s">
        <v>3630</v>
      </c>
      <c r="D138" s="317" t="s">
        <v>3643</v>
      </c>
      <c r="E138" s="390" t="s">
        <v>3631</v>
      </c>
      <c r="F138" s="13">
        <v>0</v>
      </c>
      <c r="G138" s="13">
        <v>1</v>
      </c>
      <c r="H138" s="394">
        <v>0.01</v>
      </c>
      <c r="I138" s="370" t="s">
        <v>30</v>
      </c>
      <c r="J138" s="370" t="s">
        <v>3633</v>
      </c>
      <c r="K138" s="314"/>
      <c r="L138" s="314"/>
      <c r="M138" s="396" t="s">
        <v>3632</v>
      </c>
    </row>
    <row r="139" spans="1:13" x14ac:dyDescent="0.25">
      <c r="A139" t="s">
        <v>2626</v>
      </c>
      <c r="B139" s="184" t="s">
        <v>312</v>
      </c>
      <c r="C139" t="s">
        <v>278</v>
      </c>
      <c r="D139" t="s">
        <v>335</v>
      </c>
      <c r="E139" t="s">
        <v>2245</v>
      </c>
      <c r="F139" s="13">
        <v>0</v>
      </c>
      <c r="G139" s="13">
        <v>0.4</v>
      </c>
      <c r="H139" s="394">
        <v>0.01</v>
      </c>
      <c r="I139" s="370" t="s">
        <v>29</v>
      </c>
      <c r="J139" s="370" t="s">
        <v>3158</v>
      </c>
      <c r="K139" s="370" t="s">
        <v>237</v>
      </c>
      <c r="L139" s="314" t="s">
        <v>238</v>
      </c>
    </row>
    <row r="140" spans="1:13" x14ac:dyDescent="0.25">
      <c r="A140" s="254" t="str">
        <f>A$139</f>
        <v>Research and Development</v>
      </c>
      <c r="B140" s="254" t="str">
        <f>B$139</f>
        <v>Fuel Use Reduction</v>
      </c>
      <c r="C140" t="s">
        <v>279</v>
      </c>
      <c r="D140" s="254" t="str">
        <f t="shared" ref="D140:L143" si="3">D$139</f>
        <v>R&amp;D Fuel Use Reductions</v>
      </c>
      <c r="E140" t="s">
        <v>3170</v>
      </c>
      <c r="F140" s="261">
        <f t="shared" si="3"/>
        <v>0</v>
      </c>
      <c r="G140" s="261">
        <f t="shared" si="3"/>
        <v>0.4</v>
      </c>
      <c r="H140" s="261">
        <f t="shared" si="3"/>
        <v>0.01</v>
      </c>
      <c r="I140" s="254" t="str">
        <f t="shared" si="3"/>
        <v>% reduction in fuel use</v>
      </c>
      <c r="J14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0" s="254" t="str">
        <f t="shared" si="3"/>
        <v>architectural-design.html#rnd</v>
      </c>
      <c r="L140" s="254" t="str">
        <f t="shared" si="3"/>
        <v>research-and-development.html</v>
      </c>
    </row>
    <row r="141" spans="1:13" x14ac:dyDescent="0.25">
      <c r="A141" s="254" t="str">
        <f t="shared" ref="A141:B143" si="4">A$139</f>
        <v>Research and Development</v>
      </c>
      <c r="B141" s="254" t="str">
        <f t="shared" si="4"/>
        <v>Fuel Use Reduction</v>
      </c>
      <c r="C141" t="s">
        <v>280</v>
      </c>
      <c r="D141" s="254" t="str">
        <f t="shared" si="3"/>
        <v>R&amp;D Fuel Use Reductions</v>
      </c>
      <c r="E141" t="s">
        <v>3171</v>
      </c>
      <c r="F141" s="261">
        <f t="shared" si="3"/>
        <v>0</v>
      </c>
      <c r="G141" s="261">
        <f t="shared" si="3"/>
        <v>0.4</v>
      </c>
      <c r="H141" s="261">
        <f t="shared" si="3"/>
        <v>0.01</v>
      </c>
      <c r="I141" s="254" t="str">
        <f t="shared" si="3"/>
        <v>% reduction in fuel use</v>
      </c>
      <c r="J141"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1" s="254" t="str">
        <f t="shared" si="3"/>
        <v>architectural-design.html#rnd</v>
      </c>
      <c r="L141" s="254" t="str">
        <f t="shared" si="3"/>
        <v>research-and-development.html</v>
      </c>
    </row>
    <row r="142" spans="1:13" x14ac:dyDescent="0.25">
      <c r="A142" s="254" t="str">
        <f t="shared" si="4"/>
        <v>Research and Development</v>
      </c>
      <c r="B142" s="254" t="str">
        <f t="shared" si="4"/>
        <v>Fuel Use Reduction</v>
      </c>
      <c r="C142" t="s">
        <v>281</v>
      </c>
      <c r="D142" s="254" t="str">
        <f t="shared" si="3"/>
        <v>R&amp;D Fuel Use Reductions</v>
      </c>
      <c r="E142" t="s">
        <v>3172</v>
      </c>
      <c r="F142" s="261">
        <f t="shared" si="3"/>
        <v>0</v>
      </c>
      <c r="G142" s="261">
        <f t="shared" si="3"/>
        <v>0.4</v>
      </c>
      <c r="H142" s="261">
        <f t="shared" si="3"/>
        <v>0.01</v>
      </c>
      <c r="I142" s="254" t="str">
        <f t="shared" si="3"/>
        <v>% reduction in fuel use</v>
      </c>
      <c r="J14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2" s="254" t="str">
        <f t="shared" si="3"/>
        <v>architectural-design.html#rnd</v>
      </c>
      <c r="L142" s="254" t="str">
        <f t="shared" si="3"/>
        <v>research-and-development.html</v>
      </c>
    </row>
    <row r="143" spans="1:13" x14ac:dyDescent="0.25">
      <c r="A143" s="254" t="str">
        <f t="shared" si="4"/>
        <v>Research and Development</v>
      </c>
      <c r="B143" s="254" t="str">
        <f t="shared" si="4"/>
        <v>Fuel Use Reduction</v>
      </c>
      <c r="C143" t="s">
        <v>282</v>
      </c>
      <c r="D143" s="254" t="str">
        <f t="shared" si="3"/>
        <v>R&amp;D Fuel Use Reductions</v>
      </c>
      <c r="E143" t="s">
        <v>3173</v>
      </c>
      <c r="F143" s="261">
        <f t="shared" si="3"/>
        <v>0</v>
      </c>
      <c r="G143" s="261">
        <f t="shared" si="3"/>
        <v>0.4</v>
      </c>
      <c r="H143" s="261">
        <f t="shared" si="3"/>
        <v>0.01</v>
      </c>
      <c r="I143" s="254" t="str">
        <f t="shared" si="3"/>
        <v>% reduction in fuel use</v>
      </c>
      <c r="J14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43" s="254" t="str">
        <f t="shared" si="3"/>
        <v>architectural-design.html#rnd</v>
      </c>
      <c r="L143" s="254" t="str">
        <f t="shared" si="3"/>
        <v>research-and-development.html</v>
      </c>
    </row>
    <row r="144" spans="1:13" ht="210" x14ac:dyDescent="0.25">
      <c r="A144" t="s">
        <v>2903</v>
      </c>
      <c r="B144" t="s">
        <v>2904</v>
      </c>
      <c r="C144" t="s">
        <v>2911</v>
      </c>
      <c r="D144" s="184"/>
      <c r="E144" t="s">
        <v>2936</v>
      </c>
      <c r="F144">
        <v>0</v>
      </c>
      <c r="G144">
        <v>10</v>
      </c>
      <c r="H144">
        <v>1</v>
      </c>
      <c r="I144" t="s">
        <v>2881</v>
      </c>
      <c r="J144" s="1" t="s">
        <v>3779</v>
      </c>
      <c r="K144" t="s">
        <v>2882</v>
      </c>
    </row>
    <row r="145" spans="1:13" x14ac:dyDescent="0.25">
      <c r="A145" t="s">
        <v>2903</v>
      </c>
      <c r="B145" t="s">
        <v>2905</v>
      </c>
      <c r="C145" t="s">
        <v>2912</v>
      </c>
      <c r="D145" s="184"/>
      <c r="E145" t="s">
        <v>2937</v>
      </c>
      <c r="F145">
        <v>0</v>
      </c>
      <c r="G145">
        <v>10</v>
      </c>
      <c r="H145">
        <v>1</v>
      </c>
      <c r="I145" t="s">
        <v>2881</v>
      </c>
      <c r="J145" s="254" t="str">
        <f>J$144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5" s="254" t="str">
        <f t="shared" ref="K145:K157" si="5">K$144</f>
        <v>io-model.html</v>
      </c>
    </row>
    <row r="146" spans="1:13" x14ac:dyDescent="0.25">
      <c r="A146" t="s">
        <v>2903</v>
      </c>
      <c r="B146" t="s">
        <v>3388</v>
      </c>
      <c r="C146" t="s">
        <v>3531</v>
      </c>
      <c r="D146" s="184"/>
      <c r="E146" t="s">
        <v>2938</v>
      </c>
      <c r="F146">
        <v>0</v>
      </c>
      <c r="G146">
        <v>10</v>
      </c>
      <c r="H146">
        <v>1</v>
      </c>
      <c r="I146" t="s">
        <v>2881</v>
      </c>
      <c r="J146" s="254" t="str">
        <f t="shared" ref="J146:J157" si="6">J$144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6" s="254" t="str">
        <f t="shared" si="5"/>
        <v>io-model.html</v>
      </c>
    </row>
    <row r="147" spans="1:13" x14ac:dyDescent="0.25">
      <c r="A147" t="s">
        <v>2903</v>
      </c>
      <c r="B147" t="s">
        <v>3776</v>
      </c>
      <c r="C147" t="s">
        <v>3777</v>
      </c>
      <c r="D147" s="184"/>
      <c r="E147" t="s">
        <v>3778</v>
      </c>
      <c r="F147">
        <v>0</v>
      </c>
      <c r="G147">
        <v>10</v>
      </c>
      <c r="H147">
        <v>1</v>
      </c>
      <c r="I147" t="s">
        <v>2881</v>
      </c>
      <c r="J14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7" s="254" t="str">
        <f t="shared" si="5"/>
        <v>io-model.html</v>
      </c>
    </row>
    <row r="148" spans="1:13" x14ac:dyDescent="0.25">
      <c r="A148" t="s">
        <v>2903</v>
      </c>
      <c r="B148" t="s">
        <v>2906</v>
      </c>
      <c r="C148" t="s">
        <v>2913</v>
      </c>
      <c r="D148" s="184"/>
      <c r="E148" t="s">
        <v>2939</v>
      </c>
      <c r="F148">
        <v>0</v>
      </c>
      <c r="G148">
        <v>10</v>
      </c>
      <c r="H148">
        <v>1</v>
      </c>
      <c r="I148" t="s">
        <v>2881</v>
      </c>
      <c r="J14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8" s="254" t="str">
        <f t="shared" si="5"/>
        <v>io-model.html</v>
      </c>
    </row>
    <row r="149" spans="1:13" x14ac:dyDescent="0.25">
      <c r="A149" t="s">
        <v>2903</v>
      </c>
      <c r="B149" t="s">
        <v>2907</v>
      </c>
      <c r="C149" t="s">
        <v>2914</v>
      </c>
      <c r="D149" s="184"/>
      <c r="E149" t="s">
        <v>2940</v>
      </c>
      <c r="F149">
        <v>0</v>
      </c>
      <c r="G149">
        <v>10</v>
      </c>
      <c r="H149">
        <v>1</v>
      </c>
      <c r="I149" t="s">
        <v>2881</v>
      </c>
      <c r="J14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49" s="254" t="str">
        <f t="shared" si="5"/>
        <v>io-model.html</v>
      </c>
    </row>
    <row r="150" spans="1:13" x14ac:dyDescent="0.25">
      <c r="A150" t="s">
        <v>2903</v>
      </c>
      <c r="B150" t="s">
        <v>251</v>
      </c>
      <c r="C150" t="s">
        <v>2915</v>
      </c>
      <c r="D150" s="184"/>
      <c r="E150" t="s">
        <v>2941</v>
      </c>
      <c r="F150">
        <v>0</v>
      </c>
      <c r="G150">
        <v>10</v>
      </c>
      <c r="H150">
        <v>1</v>
      </c>
      <c r="I150" t="s">
        <v>2881</v>
      </c>
      <c r="J15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0" s="254" t="str">
        <f t="shared" si="5"/>
        <v>io-model.html</v>
      </c>
    </row>
    <row r="151" spans="1:13" x14ac:dyDescent="0.25">
      <c r="A151" t="s">
        <v>2903</v>
      </c>
      <c r="B151" t="s">
        <v>2908</v>
      </c>
      <c r="C151" t="s">
        <v>2916</v>
      </c>
      <c r="D151" s="184"/>
      <c r="E151" t="s">
        <v>2942</v>
      </c>
      <c r="F151">
        <v>0</v>
      </c>
      <c r="G151">
        <v>10</v>
      </c>
      <c r="H151">
        <v>1</v>
      </c>
      <c r="I151" t="s">
        <v>2881</v>
      </c>
      <c r="J15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1" s="254" t="str">
        <f t="shared" si="5"/>
        <v>io-model.html</v>
      </c>
    </row>
    <row r="152" spans="1:13" x14ac:dyDescent="0.25">
      <c r="A152" t="s">
        <v>2903</v>
      </c>
      <c r="B152" t="s">
        <v>3532</v>
      </c>
      <c r="C152" t="s">
        <v>3533</v>
      </c>
      <c r="D152" s="184"/>
      <c r="E152" t="s">
        <v>3534</v>
      </c>
      <c r="F152">
        <v>0</v>
      </c>
      <c r="G152">
        <v>10</v>
      </c>
      <c r="H152">
        <v>1</v>
      </c>
      <c r="I152" t="s">
        <v>2881</v>
      </c>
      <c r="J15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2" s="254" t="str">
        <f t="shared" si="5"/>
        <v>io-model.html</v>
      </c>
    </row>
    <row r="153" spans="1:13" x14ac:dyDescent="0.25">
      <c r="A153" t="s">
        <v>2903</v>
      </c>
      <c r="B153" t="s">
        <v>3827</v>
      </c>
      <c r="C153" t="s">
        <v>3829</v>
      </c>
      <c r="D153" s="184"/>
      <c r="E153" t="s">
        <v>3831</v>
      </c>
      <c r="F153">
        <v>0</v>
      </c>
      <c r="G153">
        <v>10</v>
      </c>
      <c r="H153">
        <v>1</v>
      </c>
      <c r="I153" t="s">
        <v>2881</v>
      </c>
      <c r="J15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3" s="254" t="str">
        <f t="shared" si="5"/>
        <v>io-model.html</v>
      </c>
    </row>
    <row r="154" spans="1:13" x14ac:dyDescent="0.25">
      <c r="A154" t="s">
        <v>2903</v>
      </c>
      <c r="B154" t="s">
        <v>3828</v>
      </c>
      <c r="C154" t="s">
        <v>3830</v>
      </c>
      <c r="D154" s="184"/>
      <c r="E154" t="s">
        <v>3832</v>
      </c>
      <c r="F154">
        <v>0</v>
      </c>
      <c r="G154">
        <v>10</v>
      </c>
      <c r="H154">
        <v>1</v>
      </c>
      <c r="I154" t="s">
        <v>2881</v>
      </c>
      <c r="J15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4" s="254" t="str">
        <f t="shared" si="5"/>
        <v>io-model.html</v>
      </c>
    </row>
    <row r="155" spans="1:13" ht="210" x14ac:dyDescent="0.25">
      <c r="A155" t="s">
        <v>2903</v>
      </c>
      <c r="B155" t="s">
        <v>4080</v>
      </c>
      <c r="C155" t="s">
        <v>4081</v>
      </c>
      <c r="D155" s="184"/>
      <c r="E155" t="s">
        <v>4082</v>
      </c>
      <c r="F155">
        <v>0</v>
      </c>
      <c r="G155">
        <v>10</v>
      </c>
      <c r="H155">
        <v>1</v>
      </c>
      <c r="I155" t="s">
        <v>2881</v>
      </c>
      <c r="J155" s="4" t="str">
        <f>J$144</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5" s="254" t="s">
        <v>2882</v>
      </c>
    </row>
    <row r="156" spans="1:13" x14ac:dyDescent="0.25">
      <c r="A156" t="s">
        <v>2903</v>
      </c>
      <c r="B156" t="s">
        <v>2909</v>
      </c>
      <c r="C156" t="s">
        <v>2917</v>
      </c>
      <c r="D156" s="184"/>
      <c r="E156" t="s">
        <v>2943</v>
      </c>
      <c r="F156">
        <v>0</v>
      </c>
      <c r="G156">
        <v>10</v>
      </c>
      <c r="H156">
        <v>1</v>
      </c>
      <c r="I156" t="s">
        <v>2881</v>
      </c>
      <c r="J15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6" s="254" t="str">
        <f t="shared" si="5"/>
        <v>io-model.html</v>
      </c>
    </row>
    <row r="157" spans="1:13" x14ac:dyDescent="0.25">
      <c r="A157" t="s">
        <v>2903</v>
      </c>
      <c r="B157" t="s">
        <v>2910</v>
      </c>
      <c r="C157" t="s">
        <v>2918</v>
      </c>
      <c r="D157" s="184"/>
      <c r="E157" t="s">
        <v>2944</v>
      </c>
      <c r="F157">
        <v>0</v>
      </c>
      <c r="G157">
        <v>10</v>
      </c>
      <c r="H157">
        <v>1</v>
      </c>
      <c r="I157" t="s">
        <v>2881</v>
      </c>
      <c r="J15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57" s="254" t="str">
        <f t="shared" si="5"/>
        <v>io-model.html</v>
      </c>
    </row>
    <row r="158" spans="1:13" x14ac:dyDescent="0.25">
      <c r="A158" t="s">
        <v>2788</v>
      </c>
      <c r="B158" t="s">
        <v>2789</v>
      </c>
      <c r="C158" t="s">
        <v>3369</v>
      </c>
      <c r="D158" s="184"/>
      <c r="E158" t="s">
        <v>2790</v>
      </c>
      <c r="F158">
        <v>0</v>
      </c>
      <c r="G158">
        <v>1</v>
      </c>
      <c r="H158">
        <v>1</v>
      </c>
      <c r="I158" s="370" t="s">
        <v>26</v>
      </c>
      <c r="J158" t="s">
        <v>3370</v>
      </c>
      <c r="M158" s="403"/>
    </row>
    <row r="159" spans="1:13" x14ac:dyDescent="0.25">
      <c r="A159" t="s">
        <v>2788</v>
      </c>
      <c r="B159" t="s">
        <v>3236</v>
      </c>
      <c r="C159" t="s">
        <v>3234</v>
      </c>
      <c r="D159" s="184"/>
      <c r="E159" s="184"/>
      <c r="F159">
        <v>0</v>
      </c>
      <c r="G159">
        <v>1</v>
      </c>
      <c r="H159">
        <v>1</v>
      </c>
      <c r="I159" s="370" t="s">
        <v>26</v>
      </c>
      <c r="J159" t="s">
        <v>3235</v>
      </c>
    </row>
    <row r="160" spans="1:13" x14ac:dyDescent="0.25">
      <c r="A160" t="s">
        <v>2788</v>
      </c>
      <c r="B160" t="s">
        <v>4153</v>
      </c>
      <c r="C160" t="s">
        <v>4154</v>
      </c>
      <c r="D160" s="184"/>
      <c r="E160" s="184"/>
      <c r="F160">
        <v>0</v>
      </c>
      <c r="G160">
        <v>1</v>
      </c>
      <c r="H160">
        <v>1</v>
      </c>
      <c r="I160" s="370" t="s">
        <v>4155</v>
      </c>
      <c r="J160" t="s">
        <v>4156</v>
      </c>
    </row>
    <row r="161" spans="1:10" x14ac:dyDescent="0.25">
      <c r="A161" t="s">
        <v>2788</v>
      </c>
      <c r="B161" t="s">
        <v>4169</v>
      </c>
      <c r="C161" t="s">
        <v>4170</v>
      </c>
      <c r="D161" s="184"/>
      <c r="E161" s="184"/>
      <c r="F161">
        <v>0</v>
      </c>
      <c r="G161">
        <v>1</v>
      </c>
      <c r="H161">
        <v>1</v>
      </c>
      <c r="I161" s="370" t="s">
        <v>26</v>
      </c>
      <c r="J161" t="s">
        <v>4171</v>
      </c>
    </row>
  </sheetData>
  <phoneticPr fontId="116" type="noConversion"/>
  <hyperlinks>
    <hyperlink ref="N101" r:id="rId1" display="https://www.fas.org/sgp/crs/misc/R40562.pdf, p.3, paragraph 1" xr:uid="{7CF34F3F-CA8F-4028-84E1-41FC3F30186E}"/>
    <hyperlink ref="M39" r:id="rId2" xr:uid="{CCD96C47-4318-492F-832D-59742BBFA55D}"/>
    <hyperlink ref="M80"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073"/>
  <sheetViews>
    <sheetView topLeftCell="A1159" zoomScale="58" zoomScaleNormal="55" workbookViewId="0">
      <selection activeCell="A1199" sqref="A1199:XFD1200"/>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440</v>
      </c>
      <c r="I1" s="323" t="s">
        <v>64</v>
      </c>
      <c r="J1" s="260" t="s">
        <v>327</v>
      </c>
      <c r="K1" s="259" t="s">
        <v>2244</v>
      </c>
      <c r="L1" s="259" t="s">
        <v>65</v>
      </c>
      <c r="M1" s="259" t="s">
        <v>66</v>
      </c>
      <c r="N1" s="259" t="s">
        <v>77</v>
      </c>
      <c r="O1" s="259" t="s">
        <v>25</v>
      </c>
      <c r="P1" s="259" t="s">
        <v>2</v>
      </c>
      <c r="Q1" s="259" t="s">
        <v>424</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2358</v>
      </c>
      <c r="D2" s="2" t="s">
        <v>34</v>
      </c>
      <c r="E2" s="2" t="s">
        <v>2205</v>
      </c>
      <c r="F2" s="2" t="s">
        <v>3402</v>
      </c>
      <c r="G2" s="2" t="s">
        <v>2402</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468</v>
      </c>
      <c r="F3" s="2" t="s">
        <v>3402</v>
      </c>
      <c r="G3" s="2" t="s">
        <v>468</v>
      </c>
      <c r="H3" s="47">
        <f t="shared" ref="H3:H66" si="1">H2+1</f>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2208</v>
      </c>
      <c r="F4" s="2" t="s">
        <v>3402</v>
      </c>
      <c r="G4" s="2" t="s">
        <v>2208</v>
      </c>
      <c r="H4" s="47">
        <f t="shared" si="1"/>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2210</v>
      </c>
      <c r="F5" s="2" t="s">
        <v>3402</v>
      </c>
      <c r="G5" s="2" t="s">
        <v>2210</v>
      </c>
      <c r="H5" s="47">
        <f t="shared" si="1"/>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2212</v>
      </c>
      <c r="F6" s="2" t="s">
        <v>3402</v>
      </c>
      <c r="G6" s="2" t="s">
        <v>2295</v>
      </c>
      <c r="H6" s="47">
        <f t="shared" si="1"/>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2213</v>
      </c>
      <c r="F7" s="2" t="s">
        <v>3402</v>
      </c>
      <c r="G7" s="2" t="s">
        <v>2213</v>
      </c>
      <c r="H7" s="47">
        <f t="shared" si="1"/>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2215</v>
      </c>
      <c r="F8" s="2" t="s">
        <v>3402</v>
      </c>
      <c r="G8" s="2" t="s">
        <v>2215</v>
      </c>
      <c r="H8" s="47">
        <f t="shared" si="1"/>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2217</v>
      </c>
      <c r="F9" s="2" t="s">
        <v>3402</v>
      </c>
      <c r="G9" s="2" t="s">
        <v>2217</v>
      </c>
      <c r="H9" s="47">
        <f t="shared" si="1"/>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2219</v>
      </c>
      <c r="F10" s="2" t="s">
        <v>3402</v>
      </c>
      <c r="G10" s="2" t="s">
        <v>2219</v>
      </c>
      <c r="H10" s="47">
        <f t="shared" si="1"/>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2221</v>
      </c>
      <c r="F11" s="2" t="s">
        <v>3402</v>
      </c>
      <c r="G11" s="2" t="s">
        <v>2221</v>
      </c>
      <c r="H11" s="47">
        <f t="shared" si="1"/>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2205</v>
      </c>
      <c r="F12" s="2" t="s">
        <v>3399</v>
      </c>
      <c r="G12" s="2" t="s">
        <v>2402</v>
      </c>
      <c r="H12" s="47">
        <f t="shared" si="1"/>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468</v>
      </c>
      <c r="F13" s="2" t="s">
        <v>3399</v>
      </c>
      <c r="G13" s="2" t="s">
        <v>468</v>
      </c>
      <c r="H13" s="47">
        <f t="shared" si="1"/>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2208</v>
      </c>
      <c r="F14" s="2" t="s">
        <v>3399</v>
      </c>
      <c r="G14" s="2" t="s">
        <v>2208</v>
      </c>
      <c r="H14" s="47">
        <f t="shared" si="1"/>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2210</v>
      </c>
      <c r="F15" s="2" t="s">
        <v>3399</v>
      </c>
      <c r="G15" s="2" t="s">
        <v>2210</v>
      </c>
      <c r="H15" s="47">
        <f t="shared" si="1"/>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2212</v>
      </c>
      <c r="F16" s="2" t="s">
        <v>3399</v>
      </c>
      <c r="G16" s="2" t="s">
        <v>2295</v>
      </c>
      <c r="H16" s="47">
        <f t="shared" si="1"/>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2213</v>
      </c>
      <c r="F17" s="2" t="s">
        <v>3399</v>
      </c>
      <c r="G17" s="2" t="s">
        <v>2213</v>
      </c>
      <c r="H17" s="47">
        <f t="shared" si="1"/>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2215</v>
      </c>
      <c r="F18" s="2" t="s">
        <v>3399</v>
      </c>
      <c r="G18" s="2" t="s">
        <v>2215</v>
      </c>
      <c r="H18" s="47">
        <f t="shared" si="1"/>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2217</v>
      </c>
      <c r="F19" s="2" t="s">
        <v>3399</v>
      </c>
      <c r="G19" s="2" t="s">
        <v>2217</v>
      </c>
      <c r="H19" s="47">
        <f t="shared" si="1"/>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2219</v>
      </c>
      <c r="F20" s="2" t="s">
        <v>3399</v>
      </c>
      <c r="G20" s="2" t="s">
        <v>2219</v>
      </c>
      <c r="H20" s="47">
        <f t="shared" si="1"/>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2221</v>
      </c>
      <c r="F21" s="2" t="s">
        <v>3399</v>
      </c>
      <c r="G21" s="2" t="s">
        <v>2221</v>
      </c>
      <c r="H21" s="47">
        <f t="shared" si="1"/>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2205</v>
      </c>
      <c r="F22" s="2" t="s">
        <v>3239</v>
      </c>
      <c r="G22" s="2" t="s">
        <v>2402</v>
      </c>
      <c r="H22" s="47">
        <f t="shared" si="1"/>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468</v>
      </c>
      <c r="F23" s="2" t="s">
        <v>3239</v>
      </c>
      <c r="G23" s="2" t="s">
        <v>468</v>
      </c>
      <c r="H23" s="47">
        <f t="shared" si="1"/>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2208</v>
      </c>
      <c r="F24" s="2" t="s">
        <v>3239</v>
      </c>
      <c r="G24" s="2" t="s">
        <v>2208</v>
      </c>
      <c r="H24" s="47">
        <f t="shared" si="1"/>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2210</v>
      </c>
      <c r="F25" s="2" t="s">
        <v>3239</v>
      </c>
      <c r="G25" s="2" t="s">
        <v>2210</v>
      </c>
      <c r="H25" s="47">
        <f t="shared" si="1"/>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2212</v>
      </c>
      <c r="F26" s="2" t="s">
        <v>3239</v>
      </c>
      <c r="G26" s="2" t="s">
        <v>2295</v>
      </c>
      <c r="H26" s="47">
        <f t="shared" si="1"/>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2213</v>
      </c>
      <c r="F27" s="2" t="s">
        <v>3239</v>
      </c>
      <c r="G27" s="2" t="s">
        <v>2213</v>
      </c>
      <c r="H27" s="47">
        <f t="shared" si="1"/>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2215</v>
      </c>
      <c r="F28" s="2" t="s">
        <v>3239</v>
      </c>
      <c r="G28" s="2" t="s">
        <v>2215</v>
      </c>
      <c r="H28" s="47">
        <f t="shared" si="1"/>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2217</v>
      </c>
      <c r="F29" s="2" t="s">
        <v>3239</v>
      </c>
      <c r="G29" s="2" t="s">
        <v>2217</v>
      </c>
      <c r="H29" s="47">
        <f t="shared" si="1"/>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2219</v>
      </c>
      <c r="F30" s="2" t="s">
        <v>3239</v>
      </c>
      <c r="G30" s="2" t="s">
        <v>2219</v>
      </c>
      <c r="H30" s="47">
        <f t="shared" si="1"/>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2221</v>
      </c>
      <c r="F31" s="2" t="s">
        <v>3239</v>
      </c>
      <c r="G31" s="2" t="s">
        <v>2221</v>
      </c>
      <c r="H31" s="47">
        <f t="shared" si="1"/>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2205</v>
      </c>
      <c r="F32" s="2" t="s">
        <v>3240</v>
      </c>
      <c r="G32" s="2" t="s">
        <v>2402</v>
      </c>
      <c r="H32" s="47">
        <f t="shared" si="1"/>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468</v>
      </c>
      <c r="F33" s="2" t="s">
        <v>3240</v>
      </c>
      <c r="G33" s="2" t="s">
        <v>468</v>
      </c>
      <c r="H33" s="47">
        <f t="shared" si="1"/>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2208</v>
      </c>
      <c r="F34" s="2" t="s">
        <v>3240</v>
      </c>
      <c r="G34" s="2" t="s">
        <v>2208</v>
      </c>
      <c r="H34" s="47">
        <f t="shared" si="1"/>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2">C$2</f>
        <v>Percentage Reduction of Separately Regulated Pollutants</v>
      </c>
      <c r="D35" s="2" t="s">
        <v>37</v>
      </c>
      <c r="E35" s="2" t="s">
        <v>2210</v>
      </c>
      <c r="F35" s="2" t="s">
        <v>3240</v>
      </c>
      <c r="G35" s="2" t="s">
        <v>2210</v>
      </c>
      <c r="H35" s="47">
        <f t="shared" si="1"/>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37</v>
      </c>
      <c r="E36" s="2" t="s">
        <v>2212</v>
      </c>
      <c r="F36" s="2" t="s">
        <v>3240</v>
      </c>
      <c r="G36" s="2" t="s">
        <v>2295</v>
      </c>
      <c r="H36" s="47">
        <f t="shared" si="1"/>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37</v>
      </c>
      <c r="E37" s="2" t="s">
        <v>2213</v>
      </c>
      <c r="F37" s="2" t="s">
        <v>3240</v>
      </c>
      <c r="G37" s="2" t="s">
        <v>2213</v>
      </c>
      <c r="H37" s="47">
        <f t="shared" si="1"/>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37</v>
      </c>
      <c r="E38" s="2" t="s">
        <v>2215</v>
      </c>
      <c r="F38" s="2" t="s">
        <v>3240</v>
      </c>
      <c r="G38" s="2" t="s">
        <v>2215</v>
      </c>
      <c r="H38" s="47">
        <f t="shared" si="1"/>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37</v>
      </c>
      <c r="E39" s="2" t="s">
        <v>2217</v>
      </c>
      <c r="F39" s="2" t="s">
        <v>3240</v>
      </c>
      <c r="G39" s="2" t="s">
        <v>2217</v>
      </c>
      <c r="H39" s="47">
        <f t="shared" si="1"/>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37</v>
      </c>
      <c r="E40" s="2" t="s">
        <v>2219</v>
      </c>
      <c r="F40" s="2" t="s">
        <v>3240</v>
      </c>
      <c r="G40" s="2" t="s">
        <v>2219</v>
      </c>
      <c r="H40" s="47">
        <f t="shared" si="1"/>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37</v>
      </c>
      <c r="E41" s="2" t="s">
        <v>2221</v>
      </c>
      <c r="F41" s="2" t="s">
        <v>3240</v>
      </c>
      <c r="G41" s="2" t="s">
        <v>2221</v>
      </c>
      <c r="H41" s="47">
        <f t="shared" si="1"/>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38</v>
      </c>
      <c r="E42" s="2" t="s">
        <v>2205</v>
      </c>
      <c r="F42" s="2" t="s">
        <v>3241</v>
      </c>
      <c r="G42" s="2" t="s">
        <v>2402</v>
      </c>
      <c r="H42" s="47">
        <f t="shared" si="1"/>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38</v>
      </c>
      <c r="E43" s="2" t="s">
        <v>468</v>
      </c>
      <c r="F43" s="2" t="s">
        <v>3241</v>
      </c>
      <c r="G43" s="2" t="s">
        <v>468</v>
      </c>
      <c r="H43" s="47">
        <f t="shared" si="1"/>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38</v>
      </c>
      <c r="E44" s="2" t="s">
        <v>2208</v>
      </c>
      <c r="F44" s="2" t="s">
        <v>3241</v>
      </c>
      <c r="G44" s="2" t="s">
        <v>2208</v>
      </c>
      <c r="H44" s="47">
        <f t="shared" si="1"/>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38</v>
      </c>
      <c r="E45" s="2" t="s">
        <v>2210</v>
      </c>
      <c r="F45" s="2" t="s">
        <v>3241</v>
      </c>
      <c r="G45" s="2" t="s">
        <v>2210</v>
      </c>
      <c r="H45" s="47">
        <f t="shared" si="1"/>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38</v>
      </c>
      <c r="E46" s="2" t="s">
        <v>2212</v>
      </c>
      <c r="F46" s="2" t="s">
        <v>3241</v>
      </c>
      <c r="G46" s="2" t="s">
        <v>2295</v>
      </c>
      <c r="H46" s="47">
        <f t="shared" si="1"/>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38</v>
      </c>
      <c r="E47" s="2" t="s">
        <v>2213</v>
      </c>
      <c r="F47" s="2" t="s">
        <v>3241</v>
      </c>
      <c r="G47" s="2" t="s">
        <v>2213</v>
      </c>
      <c r="H47" s="47">
        <f t="shared" si="1"/>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38</v>
      </c>
      <c r="E48" s="2" t="s">
        <v>2215</v>
      </c>
      <c r="F48" s="2" t="s">
        <v>3241</v>
      </c>
      <c r="G48" s="2" t="s">
        <v>2215</v>
      </c>
      <c r="H48" s="47">
        <f t="shared" si="1"/>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38</v>
      </c>
      <c r="E49" s="2" t="s">
        <v>2217</v>
      </c>
      <c r="F49" s="2" t="s">
        <v>3241</v>
      </c>
      <c r="G49" s="2" t="s">
        <v>2217</v>
      </c>
      <c r="H49" s="47">
        <f t="shared" si="1"/>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38</v>
      </c>
      <c r="E50" s="2" t="s">
        <v>2219</v>
      </c>
      <c r="F50" s="2" t="s">
        <v>3241</v>
      </c>
      <c r="G50" s="2" t="s">
        <v>2219</v>
      </c>
      <c r="H50" s="47">
        <f t="shared" si="1"/>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38</v>
      </c>
      <c r="E51" s="2" t="s">
        <v>2221</v>
      </c>
      <c r="F51" s="2" t="s">
        <v>3241</v>
      </c>
      <c r="G51" s="2" t="s">
        <v>2221</v>
      </c>
      <c r="H51" s="47">
        <f t="shared" si="1"/>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107</v>
      </c>
      <c r="E52" s="2" t="s">
        <v>2205</v>
      </c>
      <c r="F52" s="2" t="s">
        <v>3242</v>
      </c>
      <c r="G52" s="2" t="s">
        <v>2402</v>
      </c>
      <c r="H52" s="47">
        <f t="shared" si="1"/>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107</v>
      </c>
      <c r="E53" s="2" t="s">
        <v>468</v>
      </c>
      <c r="F53" s="2" t="s">
        <v>3242</v>
      </c>
      <c r="G53" s="2" t="s">
        <v>468</v>
      </c>
      <c r="H53" s="47">
        <f t="shared" si="1"/>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107</v>
      </c>
      <c r="E54" s="2" t="s">
        <v>2208</v>
      </c>
      <c r="F54" s="2" t="s">
        <v>3242</v>
      </c>
      <c r="G54" s="2" t="s">
        <v>2208</v>
      </c>
      <c r="H54" s="47">
        <f t="shared" si="1"/>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107</v>
      </c>
      <c r="E55" s="2" t="s">
        <v>2210</v>
      </c>
      <c r="F55" s="2" t="s">
        <v>3242</v>
      </c>
      <c r="G55" s="2" t="s">
        <v>2210</v>
      </c>
      <c r="H55" s="47">
        <f t="shared" si="1"/>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107</v>
      </c>
      <c r="E56" s="2" t="s">
        <v>2212</v>
      </c>
      <c r="F56" s="2" t="s">
        <v>3242</v>
      </c>
      <c r="G56" s="2" t="s">
        <v>2295</v>
      </c>
      <c r="H56" s="47">
        <f t="shared" si="1"/>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107</v>
      </c>
      <c r="E57" s="2" t="s">
        <v>2213</v>
      </c>
      <c r="F57" s="2" t="s">
        <v>3242</v>
      </c>
      <c r="G57" s="2" t="s">
        <v>2213</v>
      </c>
      <c r="H57" s="47">
        <f t="shared" si="1"/>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107</v>
      </c>
      <c r="E58" s="2" t="s">
        <v>2215</v>
      </c>
      <c r="F58" s="2" t="s">
        <v>3242</v>
      </c>
      <c r="G58" s="2" t="s">
        <v>2215</v>
      </c>
      <c r="H58" s="47">
        <f t="shared" si="1"/>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107</v>
      </c>
      <c r="E59" s="2" t="s">
        <v>2217</v>
      </c>
      <c r="F59" s="2" t="s">
        <v>3242</v>
      </c>
      <c r="G59" s="2" t="s">
        <v>2217</v>
      </c>
      <c r="H59" s="47">
        <f t="shared" si="1"/>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107</v>
      </c>
      <c r="E60" s="2" t="s">
        <v>2219</v>
      </c>
      <c r="F60" s="2" t="s">
        <v>3242</v>
      </c>
      <c r="G60" s="2" t="s">
        <v>2219</v>
      </c>
      <c r="H60" s="47">
        <f t="shared" si="1"/>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107</v>
      </c>
      <c r="E61" s="2" t="s">
        <v>2221</v>
      </c>
      <c r="F61" s="2" t="s">
        <v>3242</v>
      </c>
      <c r="G61" s="2" t="s">
        <v>2221</v>
      </c>
      <c r="H61" s="47">
        <f t="shared" si="1"/>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3409</v>
      </c>
      <c r="H62" s="47">
        <f t="shared" si="1"/>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3386</v>
      </c>
      <c r="D63" s="45" t="s">
        <v>34</v>
      </c>
      <c r="E63" s="45" t="s">
        <v>2229</v>
      </c>
      <c r="F63" s="2" t="s">
        <v>3246</v>
      </c>
      <c r="G63" s="45" t="s">
        <v>3392</v>
      </c>
      <c r="H63" s="47">
        <f t="shared" si="1"/>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34</v>
      </c>
      <c r="E64" s="2" t="s">
        <v>2230</v>
      </c>
      <c r="F64" s="2" t="s">
        <v>3246</v>
      </c>
      <c r="G64" s="2" t="s">
        <v>3393</v>
      </c>
      <c r="H64" s="47">
        <f t="shared" si="1"/>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34</v>
      </c>
      <c r="E65" s="2" t="s">
        <v>2231</v>
      </c>
      <c r="F65" s="2" t="s">
        <v>3246</v>
      </c>
      <c r="G65" s="2" t="s">
        <v>3394</v>
      </c>
      <c r="H65" s="47">
        <f t="shared" si="1"/>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34</v>
      </c>
      <c r="E66" s="2" t="s">
        <v>2232</v>
      </c>
      <c r="F66" s="2" t="s">
        <v>3246</v>
      </c>
      <c r="G66" s="2" t="s">
        <v>3395</v>
      </c>
      <c r="H66" s="47">
        <f t="shared" si="1"/>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34</v>
      </c>
      <c r="E67" s="2" t="s">
        <v>2233</v>
      </c>
      <c r="F67" s="2" t="s">
        <v>3246</v>
      </c>
      <c r="G67" s="2" t="s">
        <v>3396</v>
      </c>
      <c r="H67" s="47">
        <f t="shared" ref="H67:H130" si="4">H66+1</f>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34</v>
      </c>
      <c r="E68" s="2" t="s">
        <v>2477</v>
      </c>
      <c r="F68" s="2" t="s">
        <v>3246</v>
      </c>
      <c r="G68" s="2" t="s">
        <v>2477</v>
      </c>
      <c r="H68" s="47">
        <f t="shared" si="4"/>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34</v>
      </c>
      <c r="E69" s="2" t="s">
        <v>2476</v>
      </c>
      <c r="F69" s="2" t="s">
        <v>3246</v>
      </c>
      <c r="G69" s="2" t="s">
        <v>3397</v>
      </c>
      <c r="H69" s="47">
        <f t="shared" si="4"/>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35</v>
      </c>
      <c r="E70" s="45" t="s">
        <v>2229</v>
      </c>
      <c r="F70" s="2" t="s">
        <v>2320</v>
      </c>
      <c r="G70" s="45" t="s">
        <v>3392</v>
      </c>
      <c r="H70" s="47">
        <f t="shared" si="4"/>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35</v>
      </c>
      <c r="E71" s="2" t="s">
        <v>2230</v>
      </c>
      <c r="F71" s="2" t="s">
        <v>2320</v>
      </c>
      <c r="G71" s="2" t="s">
        <v>3393</v>
      </c>
      <c r="H71" s="47">
        <f t="shared" si="4"/>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35</v>
      </c>
      <c r="E72" s="2" t="s">
        <v>2231</v>
      </c>
      <c r="F72" s="2" t="s">
        <v>2320</v>
      </c>
      <c r="G72" s="2" t="s">
        <v>3394</v>
      </c>
      <c r="H72" s="47">
        <f t="shared" si="4"/>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35</v>
      </c>
      <c r="E73" s="2" t="s">
        <v>2232</v>
      </c>
      <c r="F73" s="2" t="s">
        <v>2320</v>
      </c>
      <c r="G73" s="2" t="s">
        <v>3395</v>
      </c>
      <c r="H73" s="47">
        <f t="shared" si="4"/>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35</v>
      </c>
      <c r="E74" s="2" t="s">
        <v>2233</v>
      </c>
      <c r="F74" s="2" t="s">
        <v>2320</v>
      </c>
      <c r="G74" s="2" t="s">
        <v>3396</v>
      </c>
      <c r="H74" s="47">
        <f t="shared" si="4"/>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35</v>
      </c>
      <c r="E75" s="2" t="s">
        <v>2477</v>
      </c>
      <c r="F75" s="2" t="s">
        <v>2320</v>
      </c>
      <c r="G75" s="2" t="s">
        <v>2477</v>
      </c>
      <c r="H75" s="47">
        <f t="shared" si="4"/>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35</v>
      </c>
      <c r="E76" s="2" t="s">
        <v>2476</v>
      </c>
      <c r="F76" s="2" t="s">
        <v>2320</v>
      </c>
      <c r="G76" s="2" t="s">
        <v>3397</v>
      </c>
      <c r="H76" s="47">
        <f t="shared" si="4"/>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36</v>
      </c>
      <c r="E77" s="45" t="s">
        <v>2229</v>
      </c>
      <c r="F77" s="2" t="s">
        <v>3243</v>
      </c>
      <c r="G77" s="45" t="s">
        <v>3392</v>
      </c>
      <c r="H77" s="47">
        <f t="shared" si="4"/>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36</v>
      </c>
      <c r="E78" s="2" t="s">
        <v>2230</v>
      </c>
      <c r="F78" s="2" t="s">
        <v>3243</v>
      </c>
      <c r="G78" s="2" t="s">
        <v>3393</v>
      </c>
      <c r="H78" s="47">
        <f t="shared" si="4"/>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36</v>
      </c>
      <c r="E79" s="2" t="s">
        <v>2231</v>
      </c>
      <c r="F79" s="2" t="s">
        <v>3243</v>
      </c>
      <c r="G79" s="2" t="s">
        <v>3394</v>
      </c>
      <c r="H79" s="47">
        <f t="shared" si="4"/>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36</v>
      </c>
      <c r="E80" s="2" t="s">
        <v>2232</v>
      </c>
      <c r="F80" s="2" t="s">
        <v>3243</v>
      </c>
      <c r="G80" s="2" t="s">
        <v>3395</v>
      </c>
      <c r="H80" s="47">
        <f t="shared" si="4"/>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36</v>
      </c>
      <c r="E81" s="2" t="s">
        <v>2233</v>
      </c>
      <c r="F81" s="2" t="s">
        <v>3243</v>
      </c>
      <c r="G81" s="2" t="s">
        <v>3396</v>
      </c>
      <c r="H81" s="47">
        <f t="shared" si="4"/>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36</v>
      </c>
      <c r="E82" s="2" t="s">
        <v>2477</v>
      </c>
      <c r="F82" s="2" t="s">
        <v>3243</v>
      </c>
      <c r="G82" s="2" t="s">
        <v>2477</v>
      </c>
      <c r="H82" s="47">
        <f t="shared" si="4"/>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36</v>
      </c>
      <c r="E83" s="2" t="s">
        <v>2476</v>
      </c>
      <c r="F83" s="2" t="s">
        <v>3243</v>
      </c>
      <c r="G83" s="2" t="s">
        <v>3397</v>
      </c>
      <c r="H83" s="47">
        <f t="shared" si="4"/>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37</v>
      </c>
      <c r="E84" s="45" t="s">
        <v>2229</v>
      </c>
      <c r="F84" s="2" t="s">
        <v>82</v>
      </c>
      <c r="G84" s="45" t="s">
        <v>3392</v>
      </c>
      <c r="H84" s="47">
        <f t="shared" si="4"/>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37</v>
      </c>
      <c r="E85" s="2" t="s">
        <v>2230</v>
      </c>
      <c r="F85" s="2" t="s">
        <v>82</v>
      </c>
      <c r="G85" s="2" t="s">
        <v>3393</v>
      </c>
      <c r="H85" s="47">
        <f t="shared" si="4"/>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37</v>
      </c>
      <c r="E86" s="2" t="s">
        <v>2231</v>
      </c>
      <c r="F86" s="2" t="s">
        <v>82</v>
      </c>
      <c r="G86" s="2" t="s">
        <v>3394</v>
      </c>
      <c r="H86" s="47">
        <f t="shared" si="4"/>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37</v>
      </c>
      <c r="E87" s="2" t="s">
        <v>2232</v>
      </c>
      <c r="F87" s="2" t="s">
        <v>82</v>
      </c>
      <c r="G87" s="2" t="s">
        <v>3395</v>
      </c>
      <c r="H87" s="47">
        <f t="shared" si="4"/>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37</v>
      </c>
      <c r="E88" s="2" t="s">
        <v>2233</v>
      </c>
      <c r="F88" s="2" t="s">
        <v>82</v>
      </c>
      <c r="G88" s="2" t="s">
        <v>3396</v>
      </c>
      <c r="H88" s="47">
        <f t="shared" si="4"/>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37</v>
      </c>
      <c r="E89" s="2" t="s">
        <v>2477</v>
      </c>
      <c r="F89" s="2" t="s">
        <v>82</v>
      </c>
      <c r="G89" s="2" t="s">
        <v>2477</v>
      </c>
      <c r="H89" s="47">
        <f t="shared" si="4"/>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37</v>
      </c>
      <c r="E90" s="2" t="s">
        <v>2476</v>
      </c>
      <c r="F90" s="2" t="s">
        <v>82</v>
      </c>
      <c r="G90" s="2" t="s">
        <v>3397</v>
      </c>
      <c r="H90" s="47">
        <f t="shared" si="4"/>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38</v>
      </c>
      <c r="E91" s="45" t="s">
        <v>2229</v>
      </c>
      <c r="F91" s="2" t="s">
        <v>3244</v>
      </c>
      <c r="G91" s="45" t="s">
        <v>3392</v>
      </c>
      <c r="H91" s="47">
        <f t="shared" si="4"/>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38</v>
      </c>
      <c r="E92" s="2" t="s">
        <v>2230</v>
      </c>
      <c r="F92" s="2" t="s">
        <v>3244</v>
      </c>
      <c r="G92" s="2" t="s">
        <v>3393</v>
      </c>
      <c r="H92" s="47">
        <f t="shared" si="4"/>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38</v>
      </c>
      <c r="E93" s="2" t="s">
        <v>2231</v>
      </c>
      <c r="F93" s="2" t="s">
        <v>3244</v>
      </c>
      <c r="G93" s="2" t="s">
        <v>3394</v>
      </c>
      <c r="H93" s="47">
        <f t="shared" si="4"/>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38</v>
      </c>
      <c r="E94" s="2" t="s">
        <v>2232</v>
      </c>
      <c r="F94" s="2" t="s">
        <v>3244</v>
      </c>
      <c r="G94" s="2" t="s">
        <v>3395</v>
      </c>
      <c r="H94" s="47">
        <f t="shared" si="4"/>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38</v>
      </c>
      <c r="E95" s="2" t="s">
        <v>2233</v>
      </c>
      <c r="F95" s="2" t="s">
        <v>3244</v>
      </c>
      <c r="G95" s="2" t="s">
        <v>3396</v>
      </c>
      <c r="H95" s="47">
        <f t="shared" si="4"/>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38</v>
      </c>
      <c r="E96" s="2" t="s">
        <v>2477</v>
      </c>
      <c r="F96" s="2" t="s">
        <v>3244</v>
      </c>
      <c r="G96" s="2" t="s">
        <v>2477</v>
      </c>
      <c r="H96" s="47">
        <f t="shared" si="4"/>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38</v>
      </c>
      <c r="E97" s="2" t="s">
        <v>2476</v>
      </c>
      <c r="F97" s="2" t="s">
        <v>3244</v>
      </c>
      <c r="G97" s="2" t="s">
        <v>3397</v>
      </c>
      <c r="H97" s="47">
        <f t="shared" si="4"/>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107</v>
      </c>
      <c r="E98" s="45" t="s">
        <v>2229</v>
      </c>
      <c r="F98" s="2" t="s">
        <v>137</v>
      </c>
      <c r="G98" s="45" t="s">
        <v>3392</v>
      </c>
      <c r="H98" s="47">
        <f t="shared" si="4"/>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107</v>
      </c>
      <c r="E99" s="2" t="s">
        <v>2230</v>
      </c>
      <c r="F99" s="2" t="s">
        <v>137</v>
      </c>
      <c r="G99" s="2" t="s">
        <v>3393</v>
      </c>
      <c r="H99" s="47">
        <f t="shared" si="4"/>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107</v>
      </c>
      <c r="E100" s="2" t="s">
        <v>2231</v>
      </c>
      <c r="F100" s="2" t="s">
        <v>137</v>
      </c>
      <c r="G100" s="2" t="s">
        <v>3394</v>
      </c>
      <c r="H100" s="47">
        <f t="shared" si="4"/>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107</v>
      </c>
      <c r="E101" s="2" t="s">
        <v>2232</v>
      </c>
      <c r="F101" s="2" t="s">
        <v>137</v>
      </c>
      <c r="G101" s="2" t="s">
        <v>3395</v>
      </c>
      <c r="H101" s="47">
        <f t="shared" si="4"/>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107</v>
      </c>
      <c r="E102" s="2" t="s">
        <v>2233</v>
      </c>
      <c r="F102" s="2" t="s">
        <v>137</v>
      </c>
      <c r="G102" s="2" t="s">
        <v>3396</v>
      </c>
      <c r="H102" s="47">
        <f t="shared" si="4"/>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107</v>
      </c>
      <c r="E103" s="2" t="s">
        <v>2477</v>
      </c>
      <c r="F103" s="2" t="s">
        <v>137</v>
      </c>
      <c r="G103" s="2" t="s">
        <v>2477</v>
      </c>
      <c r="H103" s="47">
        <f t="shared" si="4"/>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107</v>
      </c>
      <c r="E104" s="2" t="s">
        <v>2476</v>
      </c>
      <c r="F104" s="2" t="s">
        <v>137</v>
      </c>
      <c r="G104" s="2" t="s">
        <v>3397</v>
      </c>
      <c r="H104" s="47">
        <f t="shared" si="4"/>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3387</v>
      </c>
      <c r="D105" s="45" t="s">
        <v>34</v>
      </c>
      <c r="E105" s="45" t="s">
        <v>2229</v>
      </c>
      <c r="F105" s="2" t="s">
        <v>3403</v>
      </c>
      <c r="G105" s="45" t="s">
        <v>3392</v>
      </c>
      <c r="H105" s="47">
        <f t="shared" si="4"/>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2230</v>
      </c>
      <c r="F106" s="2" t="s">
        <v>3403</v>
      </c>
      <c r="G106" s="2" t="s">
        <v>3393</v>
      </c>
      <c r="H106" s="47">
        <f t="shared" si="4"/>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5">C$105</f>
        <v>Additional Freight Vehicle Subsidy</v>
      </c>
      <c r="D107" s="45" t="s">
        <v>34</v>
      </c>
      <c r="E107" s="2" t="s">
        <v>2231</v>
      </c>
      <c r="F107" s="2" t="s">
        <v>3403</v>
      </c>
      <c r="G107" s="2" t="s">
        <v>3394</v>
      </c>
      <c r="H107" s="47">
        <f t="shared" si="4"/>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5"/>
        <v>Additional Freight Vehicle Subsidy</v>
      </c>
      <c r="D108" s="45" t="s">
        <v>34</v>
      </c>
      <c r="E108" s="2" t="s">
        <v>2232</v>
      </c>
      <c r="F108" s="2" t="s">
        <v>3403</v>
      </c>
      <c r="G108" s="2" t="s">
        <v>3395</v>
      </c>
      <c r="H108" s="47">
        <f t="shared" si="4"/>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5"/>
        <v>Additional Freight Vehicle Subsidy</v>
      </c>
      <c r="D109" s="45" t="s">
        <v>34</v>
      </c>
      <c r="E109" s="2" t="s">
        <v>2233</v>
      </c>
      <c r="F109" s="2" t="s">
        <v>3403</v>
      </c>
      <c r="G109" s="2" t="s">
        <v>3396</v>
      </c>
      <c r="H109" s="47">
        <f t="shared" si="4"/>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5"/>
        <v>Additional Freight Vehicle Subsidy</v>
      </c>
      <c r="D110" s="45" t="s">
        <v>34</v>
      </c>
      <c r="E110" s="2" t="s">
        <v>2477</v>
      </c>
      <c r="F110" s="2" t="s">
        <v>3403</v>
      </c>
      <c r="G110" s="2" t="s">
        <v>2477</v>
      </c>
      <c r="H110" s="47">
        <f t="shared" si="4"/>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5"/>
        <v>Additional Freight Vehicle Subsidy</v>
      </c>
      <c r="D111" s="45" t="s">
        <v>34</v>
      </c>
      <c r="E111" s="2" t="s">
        <v>2476</v>
      </c>
      <c r="F111" s="2" t="s">
        <v>3403</v>
      </c>
      <c r="G111" s="2" t="s">
        <v>3397</v>
      </c>
      <c r="H111" s="47">
        <f t="shared" si="4"/>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5"/>
        <v>Additional Freight Vehicle Subsidy</v>
      </c>
      <c r="D112" s="45" t="s">
        <v>35</v>
      </c>
      <c r="E112" s="45" t="s">
        <v>2229</v>
      </c>
      <c r="F112" s="2" t="s">
        <v>3400</v>
      </c>
      <c r="G112" s="45" t="s">
        <v>3392</v>
      </c>
      <c r="H112" s="47">
        <f t="shared" si="4"/>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5"/>
        <v>Additional Freight Vehicle Subsidy</v>
      </c>
      <c r="D113" s="45" t="s">
        <v>35</v>
      </c>
      <c r="E113" s="2" t="s">
        <v>2230</v>
      </c>
      <c r="F113" s="2" t="s">
        <v>3400</v>
      </c>
      <c r="G113" s="2" t="s">
        <v>3393</v>
      </c>
      <c r="H113" s="47">
        <f t="shared" si="4"/>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5"/>
        <v>Additional Freight Vehicle Subsidy</v>
      </c>
      <c r="D114" s="45" t="s">
        <v>35</v>
      </c>
      <c r="E114" s="2" t="s">
        <v>2231</v>
      </c>
      <c r="F114" s="2" t="s">
        <v>3400</v>
      </c>
      <c r="G114" s="2" t="s">
        <v>3394</v>
      </c>
      <c r="H114" s="47">
        <f t="shared" si="4"/>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5"/>
        <v>Additional Freight Vehicle Subsidy</v>
      </c>
      <c r="D115" s="45" t="s">
        <v>35</v>
      </c>
      <c r="E115" s="2" t="s">
        <v>2232</v>
      </c>
      <c r="F115" s="2" t="s">
        <v>3400</v>
      </c>
      <c r="G115" s="2" t="s">
        <v>3395</v>
      </c>
      <c r="H115" s="47">
        <f t="shared" si="4"/>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5"/>
        <v>Additional Freight Vehicle Subsidy</v>
      </c>
      <c r="D116" s="45" t="s">
        <v>35</v>
      </c>
      <c r="E116" s="2" t="s">
        <v>2233</v>
      </c>
      <c r="F116" s="2" t="s">
        <v>3400</v>
      </c>
      <c r="G116" s="2" t="s">
        <v>3396</v>
      </c>
      <c r="H116" s="47">
        <f t="shared" si="4"/>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5"/>
        <v>Additional Freight Vehicle Subsidy</v>
      </c>
      <c r="D117" s="45" t="s">
        <v>35</v>
      </c>
      <c r="E117" s="2" t="s">
        <v>2477</v>
      </c>
      <c r="F117" s="2" t="s">
        <v>3400</v>
      </c>
      <c r="G117" s="2" t="s">
        <v>2477</v>
      </c>
      <c r="H117" s="47">
        <f t="shared" si="4"/>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5"/>
        <v>Additional Freight Vehicle Subsidy</v>
      </c>
      <c r="D118" s="45" t="s">
        <v>35</v>
      </c>
      <c r="E118" s="2" t="s">
        <v>2476</v>
      </c>
      <c r="F118" s="2" t="s">
        <v>3400</v>
      </c>
      <c r="G118" s="2" t="s">
        <v>3397</v>
      </c>
      <c r="H118" s="47">
        <f t="shared" si="4"/>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5"/>
        <v>Additional Freight Vehicle Subsidy</v>
      </c>
      <c r="D119" s="2" t="s">
        <v>36</v>
      </c>
      <c r="E119" s="45" t="s">
        <v>2229</v>
      </c>
      <c r="F119" s="2" t="s">
        <v>3243</v>
      </c>
      <c r="G119" s="45" t="s">
        <v>3392</v>
      </c>
      <c r="H119" s="47">
        <f t="shared" si="4"/>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5"/>
        <v>Additional Freight Vehicle Subsidy</v>
      </c>
      <c r="D120" s="2" t="s">
        <v>36</v>
      </c>
      <c r="E120" s="2" t="s">
        <v>2230</v>
      </c>
      <c r="F120" s="2" t="s">
        <v>3243</v>
      </c>
      <c r="G120" s="2" t="s">
        <v>3393</v>
      </c>
      <c r="H120" s="47">
        <f t="shared" si="4"/>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5"/>
        <v>Additional Freight Vehicle Subsidy</v>
      </c>
      <c r="D121" s="2" t="s">
        <v>36</v>
      </c>
      <c r="E121" s="2" t="s">
        <v>2231</v>
      </c>
      <c r="F121" s="2" t="s">
        <v>3243</v>
      </c>
      <c r="G121" s="2" t="s">
        <v>3394</v>
      </c>
      <c r="H121" s="47">
        <f t="shared" si="4"/>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5"/>
        <v>Additional Freight Vehicle Subsidy</v>
      </c>
      <c r="D122" s="2" t="s">
        <v>36</v>
      </c>
      <c r="E122" s="2" t="s">
        <v>2232</v>
      </c>
      <c r="F122" s="2" t="s">
        <v>3243</v>
      </c>
      <c r="G122" s="2" t="s">
        <v>3395</v>
      </c>
      <c r="H122" s="47">
        <f t="shared" si="4"/>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5"/>
        <v>Additional Freight Vehicle Subsidy</v>
      </c>
      <c r="D123" s="2" t="s">
        <v>36</v>
      </c>
      <c r="E123" s="2" t="s">
        <v>2233</v>
      </c>
      <c r="F123" s="2" t="s">
        <v>3243</v>
      </c>
      <c r="G123" s="2" t="s">
        <v>3396</v>
      </c>
      <c r="H123" s="47">
        <f t="shared" si="4"/>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5"/>
        <v>Additional Freight Vehicle Subsidy</v>
      </c>
      <c r="D124" s="2" t="s">
        <v>36</v>
      </c>
      <c r="E124" s="2" t="s">
        <v>2477</v>
      </c>
      <c r="F124" s="2" t="s">
        <v>3243</v>
      </c>
      <c r="G124" s="2" t="s">
        <v>2477</v>
      </c>
      <c r="H124" s="47">
        <f t="shared" si="4"/>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5"/>
        <v>Additional Freight Vehicle Subsidy</v>
      </c>
      <c r="D125" s="2" t="s">
        <v>36</v>
      </c>
      <c r="E125" s="2" t="s">
        <v>2476</v>
      </c>
      <c r="F125" s="2" t="s">
        <v>3243</v>
      </c>
      <c r="G125" s="2" t="s">
        <v>3397</v>
      </c>
      <c r="H125" s="47">
        <f t="shared" si="4"/>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5"/>
        <v>Additional Freight Vehicle Subsidy</v>
      </c>
      <c r="D126" s="45" t="s">
        <v>37</v>
      </c>
      <c r="E126" s="45" t="s">
        <v>2229</v>
      </c>
      <c r="F126" s="2" t="s">
        <v>82</v>
      </c>
      <c r="G126" s="45" t="s">
        <v>3392</v>
      </c>
      <c r="H126" s="47">
        <f t="shared" si="4"/>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5"/>
        <v>Additional Freight Vehicle Subsidy</v>
      </c>
      <c r="D127" s="45" t="s">
        <v>37</v>
      </c>
      <c r="E127" s="2" t="s">
        <v>2230</v>
      </c>
      <c r="F127" s="2" t="s">
        <v>82</v>
      </c>
      <c r="G127" s="2" t="s">
        <v>3393</v>
      </c>
      <c r="H127" s="47">
        <f t="shared" si="4"/>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5"/>
        <v>Additional Freight Vehicle Subsidy</v>
      </c>
      <c r="D128" s="45" t="s">
        <v>37</v>
      </c>
      <c r="E128" s="2" t="s">
        <v>2231</v>
      </c>
      <c r="F128" s="2" t="s">
        <v>82</v>
      </c>
      <c r="G128" s="2" t="s">
        <v>3394</v>
      </c>
      <c r="H128" s="47">
        <f t="shared" si="4"/>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5"/>
        <v>Additional Freight Vehicle Subsidy</v>
      </c>
      <c r="D129" s="45" t="s">
        <v>37</v>
      </c>
      <c r="E129" s="2" t="s">
        <v>2232</v>
      </c>
      <c r="F129" s="2" t="s">
        <v>82</v>
      </c>
      <c r="G129" s="2" t="s">
        <v>3395</v>
      </c>
      <c r="H129" s="47">
        <f t="shared" si="4"/>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5"/>
        <v>Additional Freight Vehicle Subsidy</v>
      </c>
      <c r="D130" s="45" t="s">
        <v>37</v>
      </c>
      <c r="E130" s="2" t="s">
        <v>2233</v>
      </c>
      <c r="F130" s="2" t="s">
        <v>82</v>
      </c>
      <c r="G130" s="2" t="s">
        <v>3396</v>
      </c>
      <c r="H130" s="47">
        <f t="shared" si="4"/>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5"/>
        <v>Additional Freight Vehicle Subsidy</v>
      </c>
      <c r="D131" s="45" t="s">
        <v>37</v>
      </c>
      <c r="E131" s="2" t="s">
        <v>2477</v>
      </c>
      <c r="F131" s="2" t="s">
        <v>82</v>
      </c>
      <c r="G131" s="2" t="s">
        <v>2477</v>
      </c>
      <c r="H131" s="47">
        <f t="shared" ref="H131:H194" si="6">H130+1</f>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5"/>
        <v>Additional Freight Vehicle Subsidy</v>
      </c>
      <c r="D132" s="45" t="s">
        <v>37</v>
      </c>
      <c r="E132" s="2" t="s">
        <v>2476</v>
      </c>
      <c r="F132" s="2" t="s">
        <v>82</v>
      </c>
      <c r="G132" s="2" t="s">
        <v>3397</v>
      </c>
      <c r="H132" s="47">
        <f t="shared" si="6"/>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5"/>
        <v>Additional Freight Vehicle Subsidy</v>
      </c>
      <c r="D133" s="45" t="s">
        <v>38</v>
      </c>
      <c r="E133" s="45" t="s">
        <v>2229</v>
      </c>
      <c r="F133" s="2" t="s">
        <v>3245</v>
      </c>
      <c r="G133" s="45" t="s">
        <v>3392</v>
      </c>
      <c r="H133" s="47">
        <f t="shared" si="6"/>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5"/>
        <v>Additional Freight Vehicle Subsidy</v>
      </c>
      <c r="D134" s="45" t="s">
        <v>38</v>
      </c>
      <c r="E134" s="2" t="s">
        <v>2230</v>
      </c>
      <c r="F134" s="2" t="s">
        <v>3245</v>
      </c>
      <c r="G134" s="2" t="s">
        <v>3393</v>
      </c>
      <c r="H134" s="47">
        <f t="shared" si="6"/>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5"/>
        <v>Additional Freight Vehicle Subsidy</v>
      </c>
      <c r="D135" s="45" t="s">
        <v>38</v>
      </c>
      <c r="E135" s="2" t="s">
        <v>2231</v>
      </c>
      <c r="F135" s="2" t="s">
        <v>3245</v>
      </c>
      <c r="G135" s="2" t="s">
        <v>3394</v>
      </c>
      <c r="H135" s="47">
        <f t="shared" si="6"/>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5"/>
        <v>Additional Freight Vehicle Subsidy</v>
      </c>
      <c r="D136" s="45" t="s">
        <v>38</v>
      </c>
      <c r="E136" s="2" t="s">
        <v>2232</v>
      </c>
      <c r="F136" s="2" t="s">
        <v>3245</v>
      </c>
      <c r="G136" s="2" t="s">
        <v>3395</v>
      </c>
      <c r="H136" s="47">
        <f t="shared" si="6"/>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5"/>
        <v>Additional Freight Vehicle Subsidy</v>
      </c>
      <c r="D137" s="45" t="s">
        <v>38</v>
      </c>
      <c r="E137" s="2" t="s">
        <v>2233</v>
      </c>
      <c r="F137" s="2" t="s">
        <v>3245</v>
      </c>
      <c r="G137" s="2" t="s">
        <v>3396</v>
      </c>
      <c r="H137" s="47">
        <f t="shared" si="6"/>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5"/>
        <v>Additional Freight Vehicle Subsidy</v>
      </c>
      <c r="D138" s="45" t="s">
        <v>38</v>
      </c>
      <c r="E138" s="2" t="s">
        <v>2477</v>
      </c>
      <c r="F138" s="2" t="s">
        <v>3245</v>
      </c>
      <c r="G138" s="2" t="s">
        <v>2477</v>
      </c>
      <c r="H138" s="47">
        <f t="shared" si="6"/>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5"/>
        <v>Additional Freight Vehicle Subsidy</v>
      </c>
      <c r="D139" s="45" t="s">
        <v>38</v>
      </c>
      <c r="E139" s="2" t="s">
        <v>2476</v>
      </c>
      <c r="F139" s="2" t="s">
        <v>3245</v>
      </c>
      <c r="G139" s="2" t="s">
        <v>3397</v>
      </c>
      <c r="H139" s="47">
        <f t="shared" si="6"/>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5"/>
        <v>Additional Freight Vehicle Subsidy</v>
      </c>
      <c r="D140" s="45" t="s">
        <v>107</v>
      </c>
      <c r="E140" s="45" t="s">
        <v>2229</v>
      </c>
      <c r="F140" s="2" t="s">
        <v>137</v>
      </c>
      <c r="G140" s="45" t="s">
        <v>3392</v>
      </c>
      <c r="H140" s="47">
        <f t="shared" si="6"/>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5"/>
        <v>Additional Freight Vehicle Subsidy</v>
      </c>
      <c r="D141" s="45" t="s">
        <v>107</v>
      </c>
      <c r="E141" s="2" t="s">
        <v>2230</v>
      </c>
      <c r="F141" s="2" t="s">
        <v>137</v>
      </c>
      <c r="G141" s="2" t="s">
        <v>3393</v>
      </c>
      <c r="H141" s="47">
        <f t="shared" si="6"/>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5"/>
        <v>Additional Freight Vehicle Subsidy</v>
      </c>
      <c r="D142" s="45" t="s">
        <v>107</v>
      </c>
      <c r="E142" s="2" t="s">
        <v>2231</v>
      </c>
      <c r="F142" s="2" t="s">
        <v>137</v>
      </c>
      <c r="G142" s="2" t="s">
        <v>3394</v>
      </c>
      <c r="H142" s="47">
        <f t="shared" si="6"/>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5"/>
        <v>Additional Freight Vehicle Subsidy</v>
      </c>
      <c r="D143" s="45" t="s">
        <v>107</v>
      </c>
      <c r="E143" s="2" t="s">
        <v>2232</v>
      </c>
      <c r="F143" s="2" t="s">
        <v>137</v>
      </c>
      <c r="G143" s="2" t="s">
        <v>3395</v>
      </c>
      <c r="H143" s="47">
        <f t="shared" si="6"/>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5"/>
        <v>Additional Freight Vehicle Subsidy</v>
      </c>
      <c r="D144" s="45" t="s">
        <v>107</v>
      </c>
      <c r="E144" s="2" t="s">
        <v>2233</v>
      </c>
      <c r="F144" s="2" t="s">
        <v>137</v>
      </c>
      <c r="G144" s="2" t="s">
        <v>3396</v>
      </c>
      <c r="H144" s="47">
        <f t="shared" si="6"/>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5"/>
        <v>Additional Freight Vehicle Subsidy</v>
      </c>
      <c r="D145" s="45" t="s">
        <v>107</v>
      </c>
      <c r="E145" s="2" t="s">
        <v>2477</v>
      </c>
      <c r="F145" s="2" t="s">
        <v>137</v>
      </c>
      <c r="G145" s="2" t="s">
        <v>2477</v>
      </c>
      <c r="H145" s="47">
        <f t="shared" si="6"/>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5"/>
        <v>Additional Freight Vehicle Subsidy</v>
      </c>
      <c r="D146" s="45" t="s">
        <v>107</v>
      </c>
      <c r="E146" s="2" t="s">
        <v>2476</v>
      </c>
      <c r="F146" s="2" t="s">
        <v>137</v>
      </c>
      <c r="G146" s="2" t="s">
        <v>3397</v>
      </c>
      <c r="H146" s="47">
        <f t="shared" si="6"/>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f t="shared" si="6"/>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3246</v>
      </c>
      <c r="H148" s="47">
        <f t="shared" si="6"/>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7">C$148</f>
        <v>Percentage Additional Improvement of Fuel Economy Std</v>
      </c>
      <c r="D149" s="45" t="s">
        <v>39</v>
      </c>
      <c r="E149" s="45" t="s">
        <v>34</v>
      </c>
      <c r="F149" s="45" t="s">
        <v>81</v>
      </c>
      <c r="G149" s="2" t="s">
        <v>3403</v>
      </c>
      <c r="H149" s="47">
        <f t="shared" si="6"/>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8">C$148</f>
        <v>Percentage Additional Improvement of Fuel Economy Std</v>
      </c>
      <c r="D150" s="45" t="s">
        <v>42</v>
      </c>
      <c r="E150" s="45" t="s">
        <v>35</v>
      </c>
      <c r="F150" s="45" t="s">
        <v>80</v>
      </c>
      <c r="G150" s="2" t="s">
        <v>2320</v>
      </c>
      <c r="H150" s="47">
        <f t="shared" si="6"/>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7"/>
        <v>Percentage Additional Improvement of Fuel Economy Std</v>
      </c>
      <c r="D151" s="45" t="s">
        <v>39</v>
      </c>
      <c r="E151" s="45" t="s">
        <v>35</v>
      </c>
      <c r="F151" s="45" t="s">
        <v>81</v>
      </c>
      <c r="G151" s="2" t="s">
        <v>3400</v>
      </c>
      <c r="H151" s="47">
        <f t="shared" si="6"/>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7"/>
        <v>Percentage Additional Improvement of Fuel Economy Std</v>
      </c>
      <c r="D152" s="45" t="s">
        <v>42</v>
      </c>
      <c r="E152" s="45" t="s">
        <v>36</v>
      </c>
      <c r="F152" s="45" t="s">
        <v>80</v>
      </c>
      <c r="G152" s="2" t="s">
        <v>3243</v>
      </c>
      <c r="H152" s="47">
        <f t="shared" si="6"/>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8"/>
        <v>Percentage Additional Improvement of Fuel Economy Std</v>
      </c>
      <c r="D153" s="45" t="s">
        <v>39</v>
      </c>
      <c r="E153" s="45" t="s">
        <v>36</v>
      </c>
      <c r="F153" s="45" t="s">
        <v>81</v>
      </c>
      <c r="G153" s="2" t="s">
        <v>3243</v>
      </c>
      <c r="H153" s="47">
        <f t="shared" si="6"/>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9">C$148</f>
        <v>Percentage Additional Improvement of Fuel Economy Std</v>
      </c>
      <c r="D154" s="45" t="s">
        <v>42</v>
      </c>
      <c r="E154" s="45" t="s">
        <v>37</v>
      </c>
      <c r="F154" s="45" t="s">
        <v>80</v>
      </c>
      <c r="G154" s="2" t="s">
        <v>82</v>
      </c>
      <c r="H154" s="47">
        <f t="shared" si="6"/>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9"/>
        <v>Percentage Additional Improvement of Fuel Economy Std</v>
      </c>
      <c r="D155" s="45" t="s">
        <v>39</v>
      </c>
      <c r="E155" s="45" t="s">
        <v>37</v>
      </c>
      <c r="F155" s="45" t="s">
        <v>81</v>
      </c>
      <c r="G155" s="2" t="s">
        <v>82</v>
      </c>
      <c r="H155" s="47">
        <f t="shared" si="6"/>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9"/>
        <v>Percentage Additional Improvement of Fuel Economy Std</v>
      </c>
      <c r="D156" s="45" t="s">
        <v>42</v>
      </c>
      <c r="E156" s="45" t="s">
        <v>38</v>
      </c>
      <c r="F156" s="45" t="s">
        <v>80</v>
      </c>
      <c r="G156" s="2" t="s">
        <v>3244</v>
      </c>
      <c r="H156" s="47">
        <f t="shared" si="6"/>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9"/>
        <v>Percentage Additional Improvement of Fuel Economy Std</v>
      </c>
      <c r="D157" s="45" t="s">
        <v>39</v>
      </c>
      <c r="E157" s="45" t="s">
        <v>38</v>
      </c>
      <c r="F157" s="45" t="s">
        <v>81</v>
      </c>
      <c r="G157" s="2" t="s">
        <v>3245</v>
      </c>
      <c r="H157" s="47">
        <f t="shared" si="6"/>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9"/>
        <v>Percentage Additional Improvement of Fuel Economy Std</v>
      </c>
      <c r="D158" s="45" t="s">
        <v>42</v>
      </c>
      <c r="E158" s="45" t="s">
        <v>107</v>
      </c>
      <c r="F158" s="45" t="s">
        <v>80</v>
      </c>
      <c r="G158" s="2" t="s">
        <v>137</v>
      </c>
      <c r="H158" s="47">
        <f t="shared" si="6"/>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9"/>
        <v>Percentage Additional Improvement of Fuel Economy Std</v>
      </c>
      <c r="D159" s="45" t="s">
        <v>39</v>
      </c>
      <c r="E159" s="45" t="s">
        <v>107</v>
      </c>
      <c r="F159" s="45" t="s">
        <v>81</v>
      </c>
      <c r="G159" s="2" t="s">
        <v>137</v>
      </c>
      <c r="H159" s="47">
        <f t="shared" si="6"/>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449</v>
      </c>
      <c r="D160" s="45"/>
      <c r="E160" s="45"/>
      <c r="F160" s="45"/>
      <c r="G160" s="45"/>
      <c r="H160" s="47">
        <f t="shared" si="6"/>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3572</v>
      </c>
      <c r="D161" s="45"/>
      <c r="E161" s="45"/>
      <c r="F161" s="45"/>
      <c r="G161" s="45"/>
      <c r="H161" s="47">
        <f t="shared" si="6"/>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2946</v>
      </c>
      <c r="D162" s="45" t="s">
        <v>42</v>
      </c>
      <c r="E162" s="45" t="s">
        <v>34</v>
      </c>
      <c r="F162" s="45" t="s">
        <v>80</v>
      </c>
      <c r="G162" s="2" t="s">
        <v>3246</v>
      </c>
      <c r="H162" s="47">
        <f t="shared" si="6"/>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10">C$162</f>
        <v>Percent of Travel Demand Shifted to Other Modes or Eliminated</v>
      </c>
      <c r="D163" s="45" t="s">
        <v>42</v>
      </c>
      <c r="E163" s="45" t="s">
        <v>35</v>
      </c>
      <c r="F163" s="45" t="s">
        <v>80</v>
      </c>
      <c r="G163" s="2" t="s">
        <v>2320</v>
      </c>
      <c r="H163" s="47">
        <f t="shared" si="6"/>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10"/>
        <v>Percent of Travel Demand Shifted to Other Modes or Eliminated</v>
      </c>
      <c r="D164" s="45" t="s">
        <v>42</v>
      </c>
      <c r="E164" s="45" t="s">
        <v>36</v>
      </c>
      <c r="F164" s="45" t="s">
        <v>80</v>
      </c>
      <c r="G164" s="2" t="s">
        <v>3243</v>
      </c>
      <c r="H164" s="47">
        <f t="shared" si="6"/>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10"/>
        <v>Percent of Travel Demand Shifted to Other Modes or Eliminated</v>
      </c>
      <c r="D165" s="45" t="s">
        <v>42</v>
      </c>
      <c r="E165" s="45" t="s">
        <v>37</v>
      </c>
      <c r="F165" s="45" t="s">
        <v>80</v>
      </c>
      <c r="G165" s="45" t="s">
        <v>82</v>
      </c>
      <c r="H165" s="47">
        <f t="shared" si="6"/>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10"/>
        <v>Percent of Travel Demand Shifted to Other Modes or Eliminated</v>
      </c>
      <c r="D166" s="45" t="s">
        <v>42</v>
      </c>
      <c r="E166" s="45" t="s">
        <v>38</v>
      </c>
      <c r="F166" s="45" t="s">
        <v>80</v>
      </c>
      <c r="G166" s="2" t="s">
        <v>3244</v>
      </c>
      <c r="H166" s="47">
        <f t="shared" si="6"/>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10"/>
        <v>Percent of Travel Demand Shifted to Other Modes or Eliminated</v>
      </c>
      <c r="D167" s="45" t="s">
        <v>42</v>
      </c>
      <c r="E167" s="45" t="s">
        <v>107</v>
      </c>
      <c r="F167" s="45" t="s">
        <v>80</v>
      </c>
      <c r="G167" s="45" t="s">
        <v>137</v>
      </c>
      <c r="H167" s="47">
        <f t="shared" si="6"/>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10"/>
        <v>Percent of Travel Demand Shifted to Other Modes or Eliminated</v>
      </c>
      <c r="D168" s="45" t="s">
        <v>39</v>
      </c>
      <c r="E168" s="45" t="s">
        <v>34</v>
      </c>
      <c r="F168" s="45" t="s">
        <v>81</v>
      </c>
      <c r="G168" s="2" t="s">
        <v>3403</v>
      </c>
      <c r="H168" s="47">
        <f t="shared" si="6"/>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10"/>
        <v>Percent of Travel Demand Shifted to Other Modes or Eliminated</v>
      </c>
      <c r="D169" s="45" t="s">
        <v>39</v>
      </c>
      <c r="E169" s="45" t="s">
        <v>35</v>
      </c>
      <c r="F169" s="45" t="s">
        <v>81</v>
      </c>
      <c r="G169" s="2" t="s">
        <v>3400</v>
      </c>
      <c r="H169" s="47">
        <f t="shared" si="6"/>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10"/>
        <v>Percent of Travel Demand Shifted to Other Modes or Eliminated</v>
      </c>
      <c r="D170" s="45" t="s">
        <v>39</v>
      </c>
      <c r="E170" s="45" t="s">
        <v>36</v>
      </c>
      <c r="F170" s="45" t="s">
        <v>81</v>
      </c>
      <c r="G170" s="2" t="s">
        <v>3243</v>
      </c>
      <c r="H170" s="47">
        <f t="shared" si="6"/>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10"/>
        <v>Percent of Travel Demand Shifted to Other Modes or Eliminated</v>
      </c>
      <c r="D171" s="45" t="s">
        <v>39</v>
      </c>
      <c r="E171" s="45" t="s">
        <v>37</v>
      </c>
      <c r="F171" s="45" t="s">
        <v>81</v>
      </c>
      <c r="G171" s="45" t="s">
        <v>82</v>
      </c>
      <c r="H171" s="47">
        <f t="shared" si="6"/>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10"/>
        <v>Percent of Travel Demand Shifted to Other Modes or Eliminated</v>
      </c>
      <c r="D172" s="45" t="s">
        <v>39</v>
      </c>
      <c r="E172" s="45" t="s">
        <v>38</v>
      </c>
      <c r="F172" s="45" t="s">
        <v>81</v>
      </c>
      <c r="G172" s="2" t="s">
        <v>3245</v>
      </c>
      <c r="H172" s="47">
        <f t="shared" si="6"/>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10"/>
        <v>Percent of Travel Demand Shifted to Other Modes or Eliminated</v>
      </c>
      <c r="D173" s="45" t="s">
        <v>39</v>
      </c>
      <c r="E173" s="45" t="s">
        <v>107</v>
      </c>
      <c r="F173" s="45" t="s">
        <v>81</v>
      </c>
      <c r="G173" s="45" t="s">
        <v>137</v>
      </c>
      <c r="H173" s="47">
        <f t="shared" si="6"/>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3780</v>
      </c>
      <c r="D174" s="45" t="s">
        <v>42</v>
      </c>
      <c r="E174" s="45" t="s">
        <v>34</v>
      </c>
      <c r="F174" s="45" t="s">
        <v>80</v>
      </c>
      <c r="G174" s="2" t="s">
        <v>3246</v>
      </c>
      <c r="H174" s="47">
        <f t="shared" si="6"/>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3403</v>
      </c>
      <c r="H175" s="47">
        <f t="shared" si="6"/>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11">C$174</f>
        <v>Additional Minimum Required ZEV Sales Percentage for Model Region</v>
      </c>
      <c r="D176" s="2" t="s">
        <v>42</v>
      </c>
      <c r="E176" s="2" t="s">
        <v>35</v>
      </c>
      <c r="F176" s="2" t="s">
        <v>80</v>
      </c>
      <c r="G176" s="2" t="s">
        <v>2320</v>
      </c>
      <c r="H176" s="47">
        <f t="shared" si="6"/>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11"/>
        <v>Additional Minimum Required ZEV Sales Percentage for Model Region</v>
      </c>
      <c r="D177" s="2" t="s">
        <v>39</v>
      </c>
      <c r="E177" s="2" t="s">
        <v>35</v>
      </c>
      <c r="F177" s="2" t="s">
        <v>81</v>
      </c>
      <c r="G177" s="2" t="s">
        <v>3400</v>
      </c>
      <c r="H177" s="47">
        <f t="shared" si="6"/>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11"/>
        <v>Additional Minimum Required ZEV Sales Percentage for Model Region</v>
      </c>
      <c r="D178" s="2" t="s">
        <v>42</v>
      </c>
      <c r="E178" s="2" t="s">
        <v>36</v>
      </c>
      <c r="F178" s="2" t="s">
        <v>80</v>
      </c>
      <c r="G178" s="2" t="s">
        <v>3243</v>
      </c>
      <c r="H178" s="47">
        <f t="shared" si="6"/>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11"/>
        <v>Additional Minimum Required ZEV Sales Percentage for Model Region</v>
      </c>
      <c r="D179" s="2" t="s">
        <v>39</v>
      </c>
      <c r="E179" s="2" t="s">
        <v>36</v>
      </c>
      <c r="F179" s="2" t="s">
        <v>81</v>
      </c>
      <c r="G179" s="2" t="s">
        <v>3243</v>
      </c>
      <c r="H179" s="47">
        <f t="shared" si="6"/>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11"/>
        <v>Additional Minimum Required ZEV Sales Percentage for Model Region</v>
      </c>
      <c r="D180" s="2" t="s">
        <v>42</v>
      </c>
      <c r="E180" s="2" t="s">
        <v>37</v>
      </c>
      <c r="F180" s="2" t="s">
        <v>80</v>
      </c>
      <c r="G180" s="2" t="s">
        <v>82</v>
      </c>
      <c r="H180" s="47">
        <f t="shared" si="6"/>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11"/>
        <v>Additional Minimum Required ZEV Sales Percentage for Model Region</v>
      </c>
      <c r="D181" s="2" t="s">
        <v>39</v>
      </c>
      <c r="E181" s="2" t="s">
        <v>37</v>
      </c>
      <c r="F181" s="2" t="s">
        <v>81</v>
      </c>
      <c r="G181" s="2" t="s">
        <v>82</v>
      </c>
      <c r="H181" s="47">
        <f t="shared" si="6"/>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11"/>
        <v>Additional Minimum Required ZEV Sales Percentage for Model Region</v>
      </c>
      <c r="D182" s="2" t="s">
        <v>42</v>
      </c>
      <c r="E182" s="2" t="s">
        <v>38</v>
      </c>
      <c r="F182" s="2" t="s">
        <v>80</v>
      </c>
      <c r="G182" s="2" t="s">
        <v>3244</v>
      </c>
      <c r="H182" s="47">
        <f t="shared" si="6"/>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11"/>
        <v>Additional Minimum Required ZEV Sales Percentage for Model Region</v>
      </c>
      <c r="D183" s="2" t="s">
        <v>39</v>
      </c>
      <c r="E183" s="2" t="s">
        <v>38</v>
      </c>
      <c r="F183" s="2" t="s">
        <v>81</v>
      </c>
      <c r="G183" s="2" t="s">
        <v>3245</v>
      </c>
      <c r="H183" s="47">
        <f t="shared" si="6"/>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11"/>
        <v>Additional Minimum Required ZEV Sales Percentage for Model Region</v>
      </c>
      <c r="D184" s="2" t="s">
        <v>42</v>
      </c>
      <c r="E184" s="2" t="s">
        <v>107</v>
      </c>
      <c r="F184" s="2" t="s">
        <v>80</v>
      </c>
      <c r="G184" s="2" t="s">
        <v>137</v>
      </c>
      <c r="H184" s="47">
        <f t="shared" si="6"/>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11"/>
        <v>Additional Minimum Required ZEV Sales Percentage for Model Region</v>
      </c>
      <c r="D185" s="2" t="s">
        <v>39</v>
      </c>
      <c r="E185" s="2" t="s">
        <v>107</v>
      </c>
      <c r="F185" s="2" t="s">
        <v>81</v>
      </c>
      <c r="G185" s="2" t="s">
        <v>137</v>
      </c>
      <c r="H185" s="47">
        <f t="shared" si="6"/>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3382</v>
      </c>
      <c r="D186" s="45"/>
      <c r="E186" s="45"/>
      <c r="F186" s="45"/>
      <c r="G186" s="45"/>
      <c r="H186" s="47">
        <f t="shared" si="6"/>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3536</v>
      </c>
      <c r="H187" s="47">
        <f t="shared" si="6"/>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3680</v>
      </c>
      <c r="D188" s="45" t="s">
        <v>42</v>
      </c>
      <c r="E188" s="45" t="s">
        <v>34</v>
      </c>
      <c r="F188" s="45" t="s">
        <v>80</v>
      </c>
      <c r="G188" s="2" t="s">
        <v>3246</v>
      </c>
      <c r="H188" s="47">
        <f t="shared" si="6"/>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3403</v>
      </c>
      <c r="H189" s="47">
        <f t="shared" si="6"/>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12">C189</f>
        <v>Boolean Use Non BAU Minimum Required ZEV Sales Percentage by Subregion</v>
      </c>
      <c r="D190" s="2" t="s">
        <v>42</v>
      </c>
      <c r="E190" s="2" t="s">
        <v>35</v>
      </c>
      <c r="F190" s="2" t="s">
        <v>80</v>
      </c>
      <c r="G190" s="2" t="s">
        <v>2320</v>
      </c>
      <c r="H190" s="47">
        <f t="shared" si="6"/>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12"/>
        <v>Boolean Use Non BAU Minimum Required ZEV Sales Percentage by Subregion</v>
      </c>
      <c r="D191" s="2" t="s">
        <v>39</v>
      </c>
      <c r="E191" s="2" t="s">
        <v>35</v>
      </c>
      <c r="F191" s="2" t="s">
        <v>81</v>
      </c>
      <c r="G191" s="2" t="s">
        <v>3400</v>
      </c>
      <c r="H191" s="47">
        <f t="shared" si="6"/>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12"/>
        <v>Boolean Use Non BAU Minimum Required ZEV Sales Percentage by Subregion</v>
      </c>
      <c r="D192" s="2" t="s">
        <v>42</v>
      </c>
      <c r="E192" s="2" t="s">
        <v>36</v>
      </c>
      <c r="F192" s="2" t="s">
        <v>80</v>
      </c>
      <c r="G192" s="2" t="s">
        <v>3243</v>
      </c>
      <c r="H192" s="47">
        <f t="shared" si="6"/>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12"/>
        <v>Boolean Use Non BAU Minimum Required ZEV Sales Percentage by Subregion</v>
      </c>
      <c r="D193" s="2" t="s">
        <v>39</v>
      </c>
      <c r="E193" s="2" t="s">
        <v>36</v>
      </c>
      <c r="F193" s="2" t="s">
        <v>81</v>
      </c>
      <c r="G193" s="2" t="s">
        <v>3243</v>
      </c>
      <c r="H193" s="47">
        <f t="shared" si="6"/>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12"/>
        <v>Boolean Use Non BAU Minimum Required ZEV Sales Percentage by Subregion</v>
      </c>
      <c r="D194" s="2" t="s">
        <v>42</v>
      </c>
      <c r="E194" s="2" t="s">
        <v>37</v>
      </c>
      <c r="F194" s="2" t="s">
        <v>80</v>
      </c>
      <c r="G194" s="2" t="s">
        <v>82</v>
      </c>
      <c r="H194" s="47">
        <f t="shared" si="6"/>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12"/>
        <v>Boolean Use Non BAU Minimum Required ZEV Sales Percentage by Subregion</v>
      </c>
      <c r="D195" s="2" t="s">
        <v>39</v>
      </c>
      <c r="E195" s="2" t="s">
        <v>37</v>
      </c>
      <c r="F195" s="2" t="s">
        <v>81</v>
      </c>
      <c r="G195" s="2" t="s">
        <v>82</v>
      </c>
      <c r="H195" s="47">
        <f t="shared" ref="H195:H258" si="13">H194+1</f>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12"/>
        <v>Boolean Use Non BAU Minimum Required ZEV Sales Percentage by Subregion</v>
      </c>
      <c r="D196" s="2" t="s">
        <v>42</v>
      </c>
      <c r="E196" s="2" t="s">
        <v>38</v>
      </c>
      <c r="F196" s="2" t="s">
        <v>80</v>
      </c>
      <c r="G196" s="2" t="s">
        <v>3244</v>
      </c>
      <c r="H196" s="47">
        <f t="shared" si="13"/>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12"/>
        <v>Boolean Use Non BAU Minimum Required ZEV Sales Percentage by Subregion</v>
      </c>
      <c r="D197" s="2" t="s">
        <v>39</v>
      </c>
      <c r="E197" s="2" t="s">
        <v>38</v>
      </c>
      <c r="F197" s="2" t="s">
        <v>81</v>
      </c>
      <c r="G197" s="2" t="s">
        <v>3245</v>
      </c>
      <c r="H197" s="47">
        <f t="shared" si="13"/>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12"/>
        <v>Boolean Use Non BAU Minimum Required ZEV Sales Percentage by Subregion</v>
      </c>
      <c r="D198" s="2" t="s">
        <v>42</v>
      </c>
      <c r="E198" s="2" t="s">
        <v>107</v>
      </c>
      <c r="F198" s="2" t="s">
        <v>80</v>
      </c>
      <c r="G198" s="2" t="s">
        <v>137</v>
      </c>
      <c r="H198" s="47">
        <f t="shared" si="13"/>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12"/>
        <v>Boolean Use Non BAU Minimum Required ZEV Sales Percentage by Subregion</v>
      </c>
      <c r="D199" s="2" t="s">
        <v>39</v>
      </c>
      <c r="E199" s="2" t="s">
        <v>107</v>
      </c>
      <c r="F199" s="2" t="s">
        <v>81</v>
      </c>
      <c r="G199" s="2" t="s">
        <v>137</v>
      </c>
      <c r="H199" s="47">
        <f t="shared" si="13"/>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2455</v>
      </c>
      <c r="D200" s="45" t="s">
        <v>109</v>
      </c>
      <c r="E200" s="45" t="s">
        <v>264</v>
      </c>
      <c r="F200" s="45" t="s">
        <v>115</v>
      </c>
      <c r="G200" s="45" t="s">
        <v>268</v>
      </c>
      <c r="H200" s="47">
        <f t="shared" si="13"/>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4">C$200</f>
        <v>Fraction of New Bldg Components Shifted to Other Fuels</v>
      </c>
      <c r="D201" s="45" t="s">
        <v>110</v>
      </c>
      <c r="E201" s="45" t="s">
        <v>264</v>
      </c>
      <c r="F201" s="45" t="s">
        <v>116</v>
      </c>
      <c r="G201" s="45" t="s">
        <v>268</v>
      </c>
      <c r="H201" s="47">
        <f t="shared" si="13"/>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4"/>
        <v>Fraction of New Bldg Components Shifted to Other Fuels</v>
      </c>
      <c r="D202" s="45" t="s">
        <v>112</v>
      </c>
      <c r="E202" s="45" t="s">
        <v>264</v>
      </c>
      <c r="F202" s="45" t="s">
        <v>118</v>
      </c>
      <c r="G202" s="45" t="s">
        <v>268</v>
      </c>
      <c r="H202" s="47">
        <f t="shared" si="13"/>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4"/>
        <v>Fraction of New Bldg Components Shifted to Other Fuels</v>
      </c>
      <c r="D203" s="45" t="s">
        <v>113</v>
      </c>
      <c r="E203" s="45" t="s">
        <v>264</v>
      </c>
      <c r="F203" s="45" t="s">
        <v>119</v>
      </c>
      <c r="G203" s="45" t="s">
        <v>268</v>
      </c>
      <c r="H203" s="47">
        <f t="shared" si="13"/>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4"/>
        <v>Fraction of New Bldg Components Shifted to Other Fuels</v>
      </c>
      <c r="D204" s="45" t="s">
        <v>114</v>
      </c>
      <c r="E204" s="45" t="s">
        <v>264</v>
      </c>
      <c r="F204" s="45" t="s">
        <v>120</v>
      </c>
      <c r="G204" s="45" t="s">
        <v>268</v>
      </c>
      <c r="H204" s="47">
        <f t="shared" si="13"/>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4"/>
        <v>Fraction of New Bldg Components Shifted to Other Fuels</v>
      </c>
      <c r="D205" s="45" t="s">
        <v>109</v>
      </c>
      <c r="E205" s="45" t="s">
        <v>265</v>
      </c>
      <c r="F205" s="45" t="s">
        <v>115</v>
      </c>
      <c r="G205" s="45" t="s">
        <v>267</v>
      </c>
      <c r="H205" s="47">
        <f t="shared" si="13"/>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4"/>
        <v>Fraction of New Bldg Components Shifted to Other Fuels</v>
      </c>
      <c r="D206" s="45" t="s">
        <v>110</v>
      </c>
      <c r="E206" s="45" t="s">
        <v>265</v>
      </c>
      <c r="F206" s="45" t="s">
        <v>116</v>
      </c>
      <c r="G206" s="45" t="s">
        <v>267</v>
      </c>
      <c r="H206" s="47">
        <f t="shared" si="13"/>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4"/>
        <v>Fraction of New Bldg Components Shifted to Other Fuels</v>
      </c>
      <c r="D207" s="45" t="s">
        <v>112</v>
      </c>
      <c r="E207" s="45" t="s">
        <v>265</v>
      </c>
      <c r="F207" s="45" t="s">
        <v>118</v>
      </c>
      <c r="G207" s="45" t="s">
        <v>267</v>
      </c>
      <c r="H207" s="47">
        <f t="shared" si="13"/>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4"/>
        <v>Fraction of New Bldg Components Shifted to Other Fuels</v>
      </c>
      <c r="D208" s="45" t="s">
        <v>113</v>
      </c>
      <c r="E208" s="45" t="s">
        <v>265</v>
      </c>
      <c r="F208" s="45" t="s">
        <v>119</v>
      </c>
      <c r="G208" s="45" t="s">
        <v>267</v>
      </c>
      <c r="H208" s="47">
        <f t="shared" si="13"/>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4"/>
        <v>Fraction of New Bldg Components Shifted to Other Fuels</v>
      </c>
      <c r="D209" s="45" t="s">
        <v>114</v>
      </c>
      <c r="E209" s="45" t="s">
        <v>265</v>
      </c>
      <c r="F209" s="45" t="s">
        <v>120</v>
      </c>
      <c r="G209" s="45" t="s">
        <v>267</v>
      </c>
      <c r="H209" s="47">
        <f t="shared" si="13"/>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4"/>
        <v>Fraction of New Bldg Components Shifted to Other Fuels</v>
      </c>
      <c r="D210" s="45" t="s">
        <v>109</v>
      </c>
      <c r="E210" s="45" t="s">
        <v>266</v>
      </c>
      <c r="F210" s="45" t="s">
        <v>115</v>
      </c>
      <c r="G210" s="45" t="s">
        <v>158</v>
      </c>
      <c r="H210" s="47">
        <f t="shared" si="13"/>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4"/>
        <v>Fraction of New Bldg Components Shifted to Other Fuels</v>
      </c>
      <c r="D211" s="45" t="s">
        <v>110</v>
      </c>
      <c r="E211" s="45" t="s">
        <v>266</v>
      </c>
      <c r="F211" s="45" t="s">
        <v>116</v>
      </c>
      <c r="G211" s="45" t="s">
        <v>158</v>
      </c>
      <c r="H211" s="47">
        <f t="shared" si="13"/>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4"/>
        <v>Fraction of New Bldg Components Shifted to Other Fuels</v>
      </c>
      <c r="D212" s="45" t="s">
        <v>112</v>
      </c>
      <c r="E212" s="45" t="s">
        <v>266</v>
      </c>
      <c r="F212" s="45" t="s">
        <v>118</v>
      </c>
      <c r="G212" s="45" t="s">
        <v>158</v>
      </c>
      <c r="H212" s="47">
        <f t="shared" si="13"/>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4"/>
        <v>Fraction of New Bldg Components Shifted to Other Fuels</v>
      </c>
      <c r="D213" s="45" t="s">
        <v>113</v>
      </c>
      <c r="E213" s="45" t="s">
        <v>266</v>
      </c>
      <c r="F213" s="45" t="s">
        <v>119</v>
      </c>
      <c r="G213" s="45" t="s">
        <v>158</v>
      </c>
      <c r="H213" s="47">
        <f t="shared" si="13"/>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5">C$200</f>
        <v>Fraction of New Bldg Components Shifted to Other Fuels</v>
      </c>
      <c r="D214" s="45" t="s">
        <v>114</v>
      </c>
      <c r="E214" s="45" t="s">
        <v>266</v>
      </c>
      <c r="F214" s="45" t="s">
        <v>120</v>
      </c>
      <c r="G214" s="45" t="s">
        <v>158</v>
      </c>
      <c r="H214" s="47">
        <f t="shared" si="13"/>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f t="shared" si="13"/>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6">C$215</f>
        <v>Reduction in E Use Allowed by Component Eff Std</v>
      </c>
      <c r="D216" s="45" t="s">
        <v>110</v>
      </c>
      <c r="E216" s="45" t="s">
        <v>264</v>
      </c>
      <c r="F216" s="45" t="s">
        <v>116</v>
      </c>
      <c r="G216" s="45" t="s">
        <v>268</v>
      </c>
      <c r="H216" s="47">
        <f t="shared" si="13"/>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6"/>
        <v>Reduction in E Use Allowed by Component Eff Std</v>
      </c>
      <c r="D217" s="45" t="s">
        <v>111</v>
      </c>
      <c r="E217" s="45" t="s">
        <v>264</v>
      </c>
      <c r="F217" s="45" t="s">
        <v>117</v>
      </c>
      <c r="G217" s="45" t="s">
        <v>268</v>
      </c>
      <c r="H217" s="47">
        <f t="shared" si="13"/>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6"/>
        <v>Reduction in E Use Allowed by Component Eff Std</v>
      </c>
      <c r="D218" s="45" t="s">
        <v>112</v>
      </c>
      <c r="E218" s="45" t="s">
        <v>264</v>
      </c>
      <c r="F218" s="45" t="s">
        <v>118</v>
      </c>
      <c r="G218" s="45" t="s">
        <v>268</v>
      </c>
      <c r="H218" s="47">
        <f t="shared" si="13"/>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6"/>
        <v>Reduction in E Use Allowed by Component Eff Std</v>
      </c>
      <c r="D219" s="45" t="s">
        <v>113</v>
      </c>
      <c r="E219" s="45" t="s">
        <v>264</v>
      </c>
      <c r="F219" s="45" t="s">
        <v>119</v>
      </c>
      <c r="G219" s="45" t="s">
        <v>268</v>
      </c>
      <c r="H219" s="47">
        <f t="shared" si="13"/>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6"/>
        <v>Reduction in E Use Allowed by Component Eff Std</v>
      </c>
      <c r="D220" s="45" t="s">
        <v>114</v>
      </c>
      <c r="E220" s="45" t="s">
        <v>264</v>
      </c>
      <c r="F220" s="45" t="s">
        <v>120</v>
      </c>
      <c r="G220" s="45" t="s">
        <v>268</v>
      </c>
      <c r="H220" s="47">
        <f t="shared" si="13"/>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6"/>
        <v>Reduction in E Use Allowed by Component Eff Std</v>
      </c>
      <c r="D221" s="45" t="s">
        <v>109</v>
      </c>
      <c r="E221" s="45" t="s">
        <v>265</v>
      </c>
      <c r="F221" s="45" t="s">
        <v>115</v>
      </c>
      <c r="G221" s="45" t="s">
        <v>267</v>
      </c>
      <c r="H221" s="47">
        <f t="shared" si="13"/>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6"/>
        <v>Reduction in E Use Allowed by Component Eff Std</v>
      </c>
      <c r="D222" s="45" t="s">
        <v>110</v>
      </c>
      <c r="E222" s="45" t="s">
        <v>265</v>
      </c>
      <c r="F222" s="45" t="s">
        <v>116</v>
      </c>
      <c r="G222" s="45" t="s">
        <v>267</v>
      </c>
      <c r="H222" s="47">
        <f t="shared" si="13"/>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6"/>
        <v>Reduction in E Use Allowed by Component Eff Std</v>
      </c>
      <c r="D223" s="45" t="s">
        <v>111</v>
      </c>
      <c r="E223" s="45" t="s">
        <v>265</v>
      </c>
      <c r="F223" s="45" t="s">
        <v>117</v>
      </c>
      <c r="G223" s="45" t="s">
        <v>267</v>
      </c>
      <c r="H223" s="47">
        <f t="shared" si="13"/>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6"/>
        <v>Reduction in E Use Allowed by Component Eff Std</v>
      </c>
      <c r="D224" s="45" t="s">
        <v>112</v>
      </c>
      <c r="E224" s="45" t="s">
        <v>265</v>
      </c>
      <c r="F224" s="45" t="s">
        <v>118</v>
      </c>
      <c r="G224" s="45" t="s">
        <v>267</v>
      </c>
      <c r="H224" s="47">
        <f t="shared" si="13"/>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6"/>
        <v>Reduction in E Use Allowed by Component Eff Std</v>
      </c>
      <c r="D225" s="45" t="s">
        <v>113</v>
      </c>
      <c r="E225" s="45" t="s">
        <v>265</v>
      </c>
      <c r="F225" s="45" t="s">
        <v>119</v>
      </c>
      <c r="G225" s="45" t="s">
        <v>267</v>
      </c>
      <c r="H225" s="47">
        <f t="shared" si="13"/>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6"/>
        <v>Reduction in E Use Allowed by Component Eff Std</v>
      </c>
      <c r="D226" s="45" t="s">
        <v>114</v>
      </c>
      <c r="E226" s="45" t="s">
        <v>265</v>
      </c>
      <c r="F226" s="45" t="s">
        <v>120</v>
      </c>
      <c r="G226" s="45" t="s">
        <v>267</v>
      </c>
      <c r="H226" s="47">
        <f t="shared" si="13"/>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6"/>
        <v>Reduction in E Use Allowed by Component Eff Std</v>
      </c>
      <c r="D227" s="45" t="s">
        <v>109</v>
      </c>
      <c r="E227" s="45" t="s">
        <v>266</v>
      </c>
      <c r="F227" s="45" t="s">
        <v>115</v>
      </c>
      <c r="G227" s="45" t="s">
        <v>158</v>
      </c>
      <c r="H227" s="47">
        <f t="shared" si="13"/>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6"/>
        <v>Reduction in E Use Allowed by Component Eff Std</v>
      </c>
      <c r="D228" s="45" t="s">
        <v>110</v>
      </c>
      <c r="E228" s="45" t="s">
        <v>266</v>
      </c>
      <c r="F228" s="45" t="s">
        <v>116</v>
      </c>
      <c r="G228" s="45" t="s">
        <v>158</v>
      </c>
      <c r="H228" s="47">
        <f t="shared" si="13"/>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6"/>
        <v>Reduction in E Use Allowed by Component Eff Std</v>
      </c>
      <c r="D229" s="45" t="s">
        <v>111</v>
      </c>
      <c r="E229" s="45" t="s">
        <v>266</v>
      </c>
      <c r="F229" s="45" t="s">
        <v>117</v>
      </c>
      <c r="G229" s="45" t="s">
        <v>158</v>
      </c>
      <c r="H229" s="47">
        <f t="shared" si="13"/>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6"/>
        <v>Reduction in E Use Allowed by Component Eff Std</v>
      </c>
      <c r="D230" s="45" t="s">
        <v>112</v>
      </c>
      <c r="E230" s="45" t="s">
        <v>266</v>
      </c>
      <c r="F230" s="45" t="s">
        <v>118</v>
      </c>
      <c r="G230" s="45" t="s">
        <v>158</v>
      </c>
      <c r="H230" s="47">
        <f t="shared" si="13"/>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6"/>
        <v>Reduction in E Use Allowed by Component Eff Std</v>
      </c>
      <c r="D231" s="45" t="s">
        <v>113</v>
      </c>
      <c r="E231" s="45" t="s">
        <v>266</v>
      </c>
      <c r="F231" s="45" t="s">
        <v>119</v>
      </c>
      <c r="G231" s="45" t="s">
        <v>158</v>
      </c>
      <c r="H231" s="47">
        <f t="shared" si="13"/>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7">C$215</f>
        <v>Reduction in E Use Allowed by Component Eff Std</v>
      </c>
      <c r="D232" s="45" t="s">
        <v>114</v>
      </c>
      <c r="E232" s="45" t="s">
        <v>266</v>
      </c>
      <c r="F232" s="45" t="s">
        <v>120</v>
      </c>
      <c r="G232" s="45" t="s">
        <v>158</v>
      </c>
      <c r="H232" s="47">
        <f t="shared" si="13"/>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f t="shared" si="13"/>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f t="shared" si="13"/>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3404</v>
      </c>
      <c r="D235" s="45" t="s">
        <v>264</v>
      </c>
      <c r="E235" s="45"/>
      <c r="F235" s="45" t="s">
        <v>268</v>
      </c>
      <c r="G235" s="45"/>
      <c r="H235" s="47">
        <f t="shared" si="13"/>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f t="shared" si="13"/>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f t="shared" si="13"/>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3645</v>
      </c>
      <c r="D238" s="45" t="s">
        <v>264</v>
      </c>
      <c r="E238" s="45"/>
      <c r="F238" s="45" t="s">
        <v>268</v>
      </c>
      <c r="G238" s="45"/>
      <c r="H238" s="47">
        <f t="shared" si="13"/>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f t="shared" si="13"/>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f t="shared" si="13"/>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3693</v>
      </c>
      <c r="D241" s="45" t="s">
        <v>264</v>
      </c>
      <c r="E241" s="45"/>
      <c r="F241" s="45" t="s">
        <v>268</v>
      </c>
      <c r="G241" s="45"/>
      <c r="H241" s="47">
        <f t="shared" si="13"/>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f t="shared" si="13"/>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f t="shared" si="13"/>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f t="shared" si="13"/>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2434</v>
      </c>
      <c r="D245" s="45" t="s">
        <v>264</v>
      </c>
      <c r="E245" s="45"/>
      <c r="F245" s="45" t="s">
        <v>268</v>
      </c>
      <c r="G245" s="45"/>
      <c r="H245" s="47">
        <f t="shared" si="13"/>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8">C$245</f>
        <v>Share of Preexisting Buildings Subject to Retrofitting</v>
      </c>
      <c r="D246" s="45" t="s">
        <v>265</v>
      </c>
      <c r="E246" s="45"/>
      <c r="F246" s="45" t="s">
        <v>267</v>
      </c>
      <c r="G246" s="45"/>
      <c r="H246" s="47">
        <f t="shared" si="13"/>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8"/>
        <v>Share of Preexisting Buildings Subject to Retrofitting</v>
      </c>
      <c r="D247" s="45" t="s">
        <v>266</v>
      </c>
      <c r="E247" s="45"/>
      <c r="F247" s="45" t="s">
        <v>158</v>
      </c>
      <c r="G247" s="45"/>
      <c r="H247" s="47">
        <f t="shared" si="13"/>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f t="shared" si="13"/>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9">C$248</f>
        <v>Boolean Rebate Program for Efficient Components</v>
      </c>
      <c r="D249" s="45" t="s">
        <v>110</v>
      </c>
      <c r="E249" s="45"/>
      <c r="F249" s="45" t="s">
        <v>116</v>
      </c>
      <c r="G249" s="45"/>
      <c r="H249" s="47">
        <f t="shared" si="13"/>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9"/>
        <v>Boolean Rebate Program for Efficient Components</v>
      </c>
      <c r="D250" s="45" t="s">
        <v>111</v>
      </c>
      <c r="E250" s="45"/>
      <c r="F250" s="45" t="s">
        <v>117</v>
      </c>
      <c r="G250" s="45"/>
      <c r="H250" s="47">
        <f t="shared" si="13"/>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9"/>
        <v>Boolean Rebate Program for Efficient Components</v>
      </c>
      <c r="D251" s="45" t="s">
        <v>112</v>
      </c>
      <c r="E251" s="45"/>
      <c r="F251" s="45" t="s">
        <v>118</v>
      </c>
      <c r="G251" s="45"/>
      <c r="H251" s="47">
        <f t="shared" si="13"/>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9"/>
        <v>Boolean Rebate Program for Efficient Components</v>
      </c>
      <c r="D252" s="45" t="s">
        <v>113</v>
      </c>
      <c r="E252" s="45"/>
      <c r="F252" s="45" t="s">
        <v>119</v>
      </c>
      <c r="G252" s="45"/>
      <c r="H252" s="47">
        <f t="shared" si="13"/>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9"/>
        <v>Boolean Rebate Program for Efficient Components</v>
      </c>
      <c r="D253" s="45" t="s">
        <v>114</v>
      </c>
      <c r="E253" s="45"/>
      <c r="F253" s="45" t="s">
        <v>120</v>
      </c>
      <c r="G253" s="45"/>
      <c r="H253" s="47">
        <f t="shared" si="13"/>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Restrict New Power Plants</v>
      </c>
      <c r="C254" s="317" t="s">
        <v>313</v>
      </c>
      <c r="D254" s="45" t="s">
        <v>431</v>
      </c>
      <c r="E254" s="45"/>
      <c r="F254" s="45" t="s">
        <v>430</v>
      </c>
      <c r="G254" s="6"/>
      <c r="H254" s="47">
        <f t="shared" si="13"/>
        <v>253</v>
      </c>
      <c r="I254" s="325" t="s">
        <v>40</v>
      </c>
      <c r="J254" s="255" t="str">
        <f>IF(ISBLANK(INDEX('Policy Characteristics'!D:D,MATCH($C254,'Policy Characteristics'!$C:$C,0))),"",INDEX('Policy Characteristics'!D:D,MATCH($C254,'Policy Characteristics'!$C:$C,0)))</f>
        <v>Restrict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Restrict New Power Plants</v>
      </c>
      <c r="C255" s="254" t="str">
        <f t="shared" ref="C255:C266" si="20">C$254</f>
        <v>Boolean Ban New Power Plants</v>
      </c>
      <c r="D255" s="6" t="s">
        <v>3433</v>
      </c>
      <c r="E255" s="45"/>
      <c r="F255" s="6" t="s">
        <v>3373</v>
      </c>
      <c r="G255" s="45"/>
      <c r="H255" s="47">
        <f t="shared" si="13"/>
        <v>254</v>
      </c>
      <c r="I255" s="324" t="s">
        <v>40</v>
      </c>
      <c r="J255" s="255" t="str">
        <f>IF(ISBLANK(INDEX('Policy Characteristics'!D:D,MATCH($C255,'Policy Characteristics'!$C:$C,0))),"",INDEX('Policy Characteristics'!D:D,MATCH($C255,'Policy Characteristics'!$C:$C,0)))</f>
        <v>Restrict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Restrict New Power Plants</v>
      </c>
      <c r="C256" s="254" t="str">
        <f t="shared" si="20"/>
        <v>Boolean Ban New Power Plants</v>
      </c>
      <c r="D256" s="6" t="s">
        <v>3434</v>
      </c>
      <c r="E256" s="45"/>
      <c r="F256" s="6" t="s">
        <v>3374</v>
      </c>
      <c r="G256" s="45"/>
      <c r="H256" s="47">
        <f t="shared" si="13"/>
        <v>255</v>
      </c>
      <c r="I256" s="324" t="s">
        <v>40</v>
      </c>
      <c r="J256" s="255" t="str">
        <f>IF(ISBLANK(INDEX('Policy Characteristics'!D:D,MATCH($C256,'Policy Characteristics'!$C:$C,0))),"",INDEX('Policy Characteristics'!D:D,MATCH($C256,'Policy Characteristics'!$C:$C,0)))</f>
        <v>Restrict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Restrict New Power Plants</v>
      </c>
      <c r="C257" s="254" t="str">
        <f t="shared" si="20"/>
        <v>Boolean Ban New Power Plants</v>
      </c>
      <c r="D257" s="6" t="s">
        <v>72</v>
      </c>
      <c r="E257" s="45"/>
      <c r="F257" s="6" t="s">
        <v>3444</v>
      </c>
      <c r="G257" s="45"/>
      <c r="H257" s="47">
        <f t="shared" si="13"/>
        <v>256</v>
      </c>
      <c r="I257" s="324" t="s">
        <v>40</v>
      </c>
      <c r="J257" s="255" t="str">
        <f>IF(ISBLANK(INDEX('Policy Characteristics'!D:D,MATCH($C257,'Policy Characteristics'!$C:$C,0))),"",INDEX('Policy Characteristics'!D:D,MATCH($C257,'Policy Characteristics'!$C:$C,0)))</f>
        <v>Restrict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Restrict New Power Plants</v>
      </c>
      <c r="C258" s="254" t="str">
        <f t="shared" si="20"/>
        <v>Boolean Ban New Power Plants</v>
      </c>
      <c r="D258" s="6" t="s">
        <v>73</v>
      </c>
      <c r="E258" s="45"/>
      <c r="F258" s="6" t="s">
        <v>85</v>
      </c>
      <c r="G258" s="45"/>
      <c r="H258" s="47">
        <f t="shared" si="13"/>
        <v>257</v>
      </c>
      <c r="I258" s="324" t="s">
        <v>40</v>
      </c>
      <c r="J258" s="255" t="str">
        <f>IF(ISBLANK(INDEX('Policy Characteristics'!D:D,MATCH($C258,'Policy Characteristics'!$C:$C,0))),"",INDEX('Policy Characteristics'!D:D,MATCH($C258,'Policy Characteristics'!$C:$C,0)))</f>
        <v>Restrict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Restrict New Power Plants</v>
      </c>
      <c r="C259" s="254" t="str">
        <f t="shared" si="20"/>
        <v>Boolean Ban New Power Plants</v>
      </c>
      <c r="D259" s="6" t="s">
        <v>432</v>
      </c>
      <c r="E259" s="45"/>
      <c r="F259" s="6" t="s">
        <v>435</v>
      </c>
      <c r="G259" s="45"/>
      <c r="H259" s="47">
        <f t="shared" ref="H259:H322" si="21">H258+1</f>
        <v>258</v>
      </c>
      <c r="I259" s="324" t="s">
        <v>41</v>
      </c>
      <c r="J259" s="255" t="str">
        <f>IF(ISBLANK(INDEX('Policy Characteristics'!D:D,MATCH($C259,'Policy Characteristics'!$C:$C,0))),"",INDEX('Policy Characteristics'!D:D,MATCH($C259,'Policy Characteristics'!$C:$C,0)))</f>
        <v>Restrict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Restrict New Power Plants</v>
      </c>
      <c r="C260" s="254" t="str">
        <f t="shared" si="20"/>
        <v>Boolean Ban New Power Plants</v>
      </c>
      <c r="D260" s="6" t="s">
        <v>74</v>
      </c>
      <c r="E260" s="45"/>
      <c r="F260" s="6" t="s">
        <v>86</v>
      </c>
      <c r="G260" s="45"/>
      <c r="H260" s="47">
        <f t="shared" si="21"/>
        <v>259</v>
      </c>
      <c r="I260" s="324" t="s">
        <v>41</v>
      </c>
      <c r="J260" s="255" t="str">
        <f>IF(ISBLANK(INDEX('Policy Characteristics'!D:D,MATCH($C260,'Policy Characteristics'!$C:$C,0))),"",INDEX('Policy Characteristics'!D:D,MATCH($C260,'Policy Characteristics'!$C:$C,0)))</f>
        <v>Restrict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Restrict New Power Plants</v>
      </c>
      <c r="C261" s="254" t="str">
        <f t="shared" si="20"/>
        <v>Boolean Ban New Power Plants</v>
      </c>
      <c r="D261" s="6" t="s">
        <v>75</v>
      </c>
      <c r="E261" s="45"/>
      <c r="F261" s="6" t="s">
        <v>87</v>
      </c>
      <c r="G261" s="45"/>
      <c r="H261" s="47">
        <f t="shared" si="21"/>
        <v>260</v>
      </c>
      <c r="I261" s="324" t="s">
        <v>41</v>
      </c>
      <c r="J261" s="255" t="str">
        <f>IF(ISBLANK(INDEX('Policy Characteristics'!D:D,MATCH($C261,'Policy Characteristics'!$C:$C,0))),"",INDEX('Policy Characteristics'!D:D,MATCH($C261,'Policy Characteristics'!$C:$C,0)))</f>
        <v>Restrict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Restrict New Power Plants</v>
      </c>
      <c r="C262" s="254" t="str">
        <f t="shared" si="20"/>
        <v>Boolean Ban New Power Plants</v>
      </c>
      <c r="D262" s="6" t="s">
        <v>76</v>
      </c>
      <c r="E262" s="45"/>
      <c r="F262" s="6" t="s">
        <v>88</v>
      </c>
      <c r="G262" s="45"/>
      <c r="H262" s="47">
        <f t="shared" si="21"/>
        <v>261</v>
      </c>
      <c r="I262" s="324" t="s">
        <v>41</v>
      </c>
      <c r="J262" s="255" t="str">
        <f>IF(ISBLANK(INDEX('Policy Characteristics'!D:D,MATCH($C262,'Policy Characteristics'!$C:$C,0))),"",INDEX('Policy Characteristics'!D:D,MATCH($C262,'Policy Characteristics'!$C:$C,0)))</f>
        <v>Restrict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Restrict New Power Plants</v>
      </c>
      <c r="C263" s="254" t="str">
        <f t="shared" ref="C263:C277" si="22">C$254</f>
        <v>Boolean Ban New Power Plants</v>
      </c>
      <c r="D263" s="6" t="s">
        <v>2401</v>
      </c>
      <c r="E263" s="45"/>
      <c r="F263" s="6" t="s">
        <v>420</v>
      </c>
      <c r="G263" s="45"/>
      <c r="H263" s="47">
        <f t="shared" si="21"/>
        <v>262</v>
      </c>
      <c r="I263" s="324" t="s">
        <v>41</v>
      </c>
      <c r="J263" s="255" t="str">
        <f>IF(ISBLANK(INDEX('Policy Characteristics'!D:D,MATCH($C263,'Policy Characteristics'!$C:$C,0))),"",INDEX('Policy Characteristics'!D:D,MATCH($C263,'Policy Characteristics'!$C:$C,0)))</f>
        <v>Restrict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Restrict New Power Plants</v>
      </c>
      <c r="C264" s="254" t="str">
        <f t="shared" si="20"/>
        <v>Boolean Ban New Power Plants</v>
      </c>
      <c r="D264" s="6" t="s">
        <v>293</v>
      </c>
      <c r="E264" s="45"/>
      <c r="F264" s="6" t="s">
        <v>295</v>
      </c>
      <c r="G264" s="45"/>
      <c r="H264" s="47">
        <f t="shared" si="21"/>
        <v>263</v>
      </c>
      <c r="I264" s="324" t="s">
        <v>40</v>
      </c>
      <c r="J264" s="255" t="str">
        <f>IF(ISBLANK(INDEX('Policy Characteristics'!D:D,MATCH($C264,'Policy Characteristics'!$C:$C,0))),"",INDEX('Policy Characteristics'!D:D,MATCH($C264,'Policy Characteristics'!$C:$C,0)))</f>
        <v>Restrict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Restrict New Power Plants</v>
      </c>
      <c r="C265" s="254" t="str">
        <f t="shared" si="20"/>
        <v>Boolean Ban New Power Plants</v>
      </c>
      <c r="D265" s="6" t="s">
        <v>294</v>
      </c>
      <c r="E265" s="45"/>
      <c r="F265" s="6" t="s">
        <v>296</v>
      </c>
      <c r="G265" s="45"/>
      <c r="H265" s="47">
        <f t="shared" si="21"/>
        <v>264</v>
      </c>
      <c r="I265" s="324" t="s">
        <v>40</v>
      </c>
      <c r="J265" s="255" t="str">
        <f>IF(ISBLANK(INDEX('Policy Characteristics'!D:D,MATCH($C265,'Policy Characteristics'!$C:$C,0))),"",INDEX('Policy Characteristics'!D:D,MATCH($C265,'Policy Characteristics'!$C:$C,0)))</f>
        <v>Restrict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Restrict New Power Plants</v>
      </c>
      <c r="C266" s="254" t="str">
        <f t="shared" si="20"/>
        <v>Boolean Ban New Power Plants</v>
      </c>
      <c r="D266" s="6" t="s">
        <v>428</v>
      </c>
      <c r="E266" s="45"/>
      <c r="F266" s="6" t="s">
        <v>427</v>
      </c>
      <c r="G266" s="45"/>
      <c r="H266" s="47">
        <f t="shared" si="21"/>
        <v>265</v>
      </c>
      <c r="I266" s="324" t="s">
        <v>40</v>
      </c>
      <c r="J266" s="255" t="str">
        <f>IF(ISBLANK(INDEX('Policy Characteristics'!D:D,MATCH($C266,'Policy Characteristics'!$C:$C,0))),"",INDEX('Policy Characteristics'!D:D,MATCH($C266,'Policy Characteristics'!$C:$C,0)))</f>
        <v>Restrict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Restrict New Power Plants</v>
      </c>
      <c r="C267" s="254" t="str">
        <f t="shared" si="22"/>
        <v>Boolean Ban New Power Plants</v>
      </c>
      <c r="D267" s="6" t="s">
        <v>437</v>
      </c>
      <c r="E267" s="45"/>
      <c r="F267" s="6" t="s">
        <v>438</v>
      </c>
      <c r="G267" s="45"/>
      <c r="H267" s="47">
        <f t="shared" si="21"/>
        <v>266</v>
      </c>
      <c r="I267" s="324" t="s">
        <v>41</v>
      </c>
      <c r="J267" s="255" t="str">
        <f>IF(ISBLANK(INDEX('Policy Characteristics'!D:D,MATCH($C267,'Policy Characteristics'!$C:$C,0))),"",INDEX('Policy Characteristics'!D:D,MATCH($C267,'Policy Characteristics'!$C:$C,0)))</f>
        <v>Restrict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Restrict New Power Plants</v>
      </c>
      <c r="C268" s="254" t="str">
        <f t="shared" si="22"/>
        <v>Boolean Ban New Power Plants</v>
      </c>
      <c r="D268" s="6" t="s">
        <v>2714</v>
      </c>
      <c r="E268" s="45"/>
      <c r="F268" s="6" t="s">
        <v>2443</v>
      </c>
      <c r="G268" s="45"/>
      <c r="H268" s="47">
        <f t="shared" si="21"/>
        <v>267</v>
      </c>
      <c r="I268" s="324" t="s">
        <v>41</v>
      </c>
      <c r="J268" s="255" t="str">
        <f>IF(ISBLANK(INDEX('Policy Characteristics'!D:D,MATCH($C268,'Policy Characteristics'!$C:$C,0))),"",INDEX('Policy Characteristics'!D:D,MATCH($C268,'Policy Characteristics'!$C:$C,0)))</f>
        <v>Restrict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Restrict New Power Plants</v>
      </c>
      <c r="C269" s="254" t="str">
        <f t="shared" si="22"/>
        <v>Boolean Ban New Power Plants</v>
      </c>
      <c r="D269" s="6" t="s">
        <v>2715</v>
      </c>
      <c r="E269" s="45"/>
      <c r="F269" s="6" t="s">
        <v>2559</v>
      </c>
      <c r="G269" s="45"/>
      <c r="H269" s="47">
        <f t="shared" si="21"/>
        <v>268</v>
      </c>
      <c r="I269" s="324" t="s">
        <v>41</v>
      </c>
      <c r="J269" s="255" t="str">
        <f>IF(ISBLANK(INDEX('Policy Characteristics'!D:D,MATCH($C269,'Policy Characteristics'!$C:$C,0))),"",INDEX('Policy Characteristics'!D:D,MATCH($C269,'Policy Characteristics'!$C:$C,0)))</f>
        <v>Restrict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Restrict New Power Plants</v>
      </c>
      <c r="C270" s="254" t="str">
        <f t="shared" si="22"/>
        <v>Boolean Ban New Power Plants</v>
      </c>
      <c r="D270" s="6" t="s">
        <v>2716</v>
      </c>
      <c r="E270" s="45"/>
      <c r="F270" s="6" t="s">
        <v>2445</v>
      </c>
      <c r="G270" s="45"/>
      <c r="H270" s="47">
        <f t="shared" si="21"/>
        <v>269</v>
      </c>
      <c r="I270" s="324" t="s">
        <v>40</v>
      </c>
      <c r="J270" s="255" t="str">
        <f>IF(ISBLANK(INDEX('Policy Characteristics'!D:D,MATCH($C270,'Policy Characteristics'!$C:$C,0))),"",INDEX('Policy Characteristics'!D:D,MATCH($C270,'Policy Characteristics'!$C:$C,0)))</f>
        <v>Restrict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Restrict New Power Plants</v>
      </c>
      <c r="C271" s="254" t="str">
        <f t="shared" si="22"/>
        <v>Boolean Ban New Power Plants</v>
      </c>
      <c r="D271" s="6" t="s">
        <v>3432</v>
      </c>
      <c r="E271" s="45"/>
      <c r="F271" s="6" t="s">
        <v>3439</v>
      </c>
      <c r="G271" s="45"/>
      <c r="H271" s="47">
        <f t="shared" si="21"/>
        <v>270</v>
      </c>
      <c r="I271" s="324" t="s">
        <v>40</v>
      </c>
      <c r="J271" s="255" t="str">
        <f>IF(ISBLANK(INDEX('Policy Characteristics'!D:D,MATCH($C271,'Policy Characteristics'!$C:$C,0))),"",INDEX('Policy Characteristics'!D:D,MATCH($C271,'Policy Characteristics'!$C:$C,0)))</f>
        <v>Restrict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Restrict New Power Plants</v>
      </c>
      <c r="C272" s="254" t="str">
        <f t="shared" si="22"/>
        <v>Boolean Ban New Power Plants</v>
      </c>
      <c r="D272" s="6" t="s">
        <v>3435</v>
      </c>
      <c r="E272" s="45"/>
      <c r="F272" s="6" t="s">
        <v>3440</v>
      </c>
      <c r="G272" s="45"/>
      <c r="H272" s="47">
        <f t="shared" si="21"/>
        <v>271</v>
      </c>
      <c r="I272" s="324" t="s">
        <v>40</v>
      </c>
      <c r="J272" s="255" t="str">
        <f>IF(ISBLANK(INDEX('Policy Characteristics'!D:D,MATCH($C272,'Policy Characteristics'!$C:$C,0))),"",INDEX('Policy Characteristics'!D:D,MATCH($C272,'Policy Characteristics'!$C:$C,0)))</f>
        <v>Restrict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Restrict New Power Plants</v>
      </c>
      <c r="C273" s="254" t="str">
        <f t="shared" si="22"/>
        <v>Boolean Ban New Power Plants</v>
      </c>
      <c r="D273" s="6" t="s">
        <v>3436</v>
      </c>
      <c r="E273" s="45"/>
      <c r="F273" s="6" t="s">
        <v>3441</v>
      </c>
      <c r="G273" s="45"/>
      <c r="H273" s="47">
        <f t="shared" si="21"/>
        <v>272</v>
      </c>
      <c r="I273" s="324" t="s">
        <v>40</v>
      </c>
      <c r="J273" s="255" t="str">
        <f>IF(ISBLANK(INDEX('Policy Characteristics'!D:D,MATCH($C273,'Policy Characteristics'!$C:$C,0))),"",INDEX('Policy Characteristics'!D:D,MATCH($C273,'Policy Characteristics'!$C:$C,0)))</f>
        <v>Restrict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Restrict New Power Plants</v>
      </c>
      <c r="C274" s="254" t="str">
        <f t="shared" si="22"/>
        <v>Boolean Ban New Power Plants</v>
      </c>
      <c r="D274" s="6" t="s">
        <v>3437</v>
      </c>
      <c r="E274" s="45"/>
      <c r="F274" s="6" t="s">
        <v>3442</v>
      </c>
      <c r="G274" s="45"/>
      <c r="H274" s="47">
        <f t="shared" si="21"/>
        <v>273</v>
      </c>
      <c r="I274" s="324" t="s">
        <v>40</v>
      </c>
      <c r="J274" s="255" t="str">
        <f>IF(ISBLANK(INDEX('Policy Characteristics'!D:D,MATCH($C274,'Policy Characteristics'!$C:$C,0))),"",INDEX('Policy Characteristics'!D:D,MATCH($C274,'Policy Characteristics'!$C:$C,0)))</f>
        <v>Restrict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Restrict New Power Plants</v>
      </c>
      <c r="C275" s="254" t="str">
        <f t="shared" si="22"/>
        <v>Boolean Ban New Power Plants</v>
      </c>
      <c r="D275" s="6" t="s">
        <v>3438</v>
      </c>
      <c r="E275" s="45"/>
      <c r="F275" s="6" t="s">
        <v>3443</v>
      </c>
      <c r="G275" s="45"/>
      <c r="H275" s="47">
        <f t="shared" si="21"/>
        <v>274</v>
      </c>
      <c r="I275" s="324" t="s">
        <v>40</v>
      </c>
      <c r="J275" s="255" t="str">
        <f>IF(ISBLANK(INDEX('Policy Characteristics'!D:D,MATCH($C275,'Policy Characteristics'!$C:$C,0))),"",INDEX('Policy Characteristics'!D:D,MATCH($C275,'Policy Characteristics'!$C:$C,0)))</f>
        <v>Restrict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Restrict New Power Plants</v>
      </c>
      <c r="C276" s="254" t="str">
        <f t="shared" si="22"/>
        <v>Boolean Ban New Power Plants</v>
      </c>
      <c r="D276" s="6" t="s">
        <v>3501</v>
      </c>
      <c r="E276" s="45"/>
      <c r="F276" s="6" t="s">
        <v>3499</v>
      </c>
      <c r="G276" s="45"/>
      <c r="H276" s="47">
        <f t="shared" si="21"/>
        <v>275</v>
      </c>
      <c r="I276" s="324" t="s">
        <v>40</v>
      </c>
      <c r="J276" s="255" t="str">
        <f>IF(ISBLANK(INDEX('Policy Characteristics'!D:D,MATCH($C276,'Policy Characteristics'!$C:$C,0))),"",INDEX('Policy Characteristics'!D:D,MATCH($C276,'Policy Characteristics'!$C:$C,0)))</f>
        <v>Restrict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Restrict New Power Plants</v>
      </c>
      <c r="C277" s="254" t="str">
        <f t="shared" si="22"/>
        <v>Boolean Ban New Power Plants</v>
      </c>
      <c r="D277" s="6" t="s">
        <v>3502</v>
      </c>
      <c r="E277" s="45"/>
      <c r="F277" s="6" t="s">
        <v>3500</v>
      </c>
      <c r="G277" s="45"/>
      <c r="H277" s="47">
        <f t="shared" si="21"/>
        <v>276</v>
      </c>
      <c r="I277" s="324" t="s">
        <v>40</v>
      </c>
      <c r="J277" s="255" t="str">
        <f>IF(ISBLANK(INDEX('Policy Characteristics'!D:D,MATCH($C277,'Policy Characteristics'!$C:$C,0))),"",INDEX('Policy Characteristics'!D:D,MATCH($C277,'Policy Characteristics'!$C:$C,0)))</f>
        <v>Restrict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Restrict New Power Plant Retrofits</v>
      </c>
      <c r="C278" s="317" t="s">
        <v>3648</v>
      </c>
      <c r="D278" s="45" t="s">
        <v>431</v>
      </c>
      <c r="E278" s="45"/>
      <c r="F278" s="45" t="s">
        <v>430</v>
      </c>
      <c r="G278" s="45"/>
      <c r="H278" s="47">
        <f t="shared" si="21"/>
        <v>277</v>
      </c>
      <c r="I278" s="324" t="s">
        <v>41</v>
      </c>
      <c r="J278" s="255" t="str">
        <f>IF(ISBLANK(INDEX('Policy Characteristics'!D:D,MATCH($C278,'Policy Characteristics'!$C:$C,0))),"",INDEX('Policy Characteristics'!D:D,MATCH($C278,'Policy Characteristics'!$C:$C,0)))</f>
        <v>Restrict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Restrict New Power Plant Retrofits</v>
      </c>
      <c r="C279" s="254" t="str">
        <f>C$278</f>
        <v>Boolean Ban New Power Plant Retrofits</v>
      </c>
      <c r="D279" s="6" t="s">
        <v>3433</v>
      </c>
      <c r="E279" s="45"/>
      <c r="F279" s="6" t="s">
        <v>3373</v>
      </c>
      <c r="G279" s="45"/>
      <c r="H279" s="47">
        <f t="shared" si="21"/>
        <v>278</v>
      </c>
      <c r="I279" s="324" t="s">
        <v>41</v>
      </c>
      <c r="J279" s="255" t="str">
        <f>IF(ISBLANK(INDEX('Policy Characteristics'!D:D,MATCH($C279,'Policy Characteristics'!$C:$C,0))),"",INDEX('Policy Characteristics'!D:D,MATCH($C279,'Policy Characteristics'!$C:$C,0)))</f>
        <v>Restrict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Restrict New Power Plant Retrofits</v>
      </c>
      <c r="C280" s="254" t="str">
        <f t="shared" ref="C280:C301" si="23">C$278</f>
        <v>Boolean Ban New Power Plant Retrofits</v>
      </c>
      <c r="D280" s="6" t="s">
        <v>3434</v>
      </c>
      <c r="E280" s="45"/>
      <c r="F280" s="6" t="s">
        <v>3374</v>
      </c>
      <c r="G280" s="45"/>
      <c r="H280" s="47">
        <f t="shared" si="21"/>
        <v>279</v>
      </c>
      <c r="I280" s="324" t="s">
        <v>41</v>
      </c>
      <c r="J280" s="255" t="str">
        <f>IF(ISBLANK(INDEX('Policy Characteristics'!D:D,MATCH($C280,'Policy Characteristics'!$C:$C,0))),"",INDEX('Policy Characteristics'!D:D,MATCH($C280,'Policy Characteristics'!$C:$C,0)))</f>
        <v>Restrict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Restrict New Power Plant Retrofits</v>
      </c>
      <c r="C281" s="254" t="str">
        <f t="shared" si="23"/>
        <v>Boolean Ban New Power Plant Retrofits</v>
      </c>
      <c r="D281" s="6" t="s">
        <v>72</v>
      </c>
      <c r="E281" s="45"/>
      <c r="F281" s="6" t="s">
        <v>3444</v>
      </c>
      <c r="G281" s="45"/>
      <c r="H281" s="47">
        <f t="shared" si="21"/>
        <v>280</v>
      </c>
      <c r="I281" s="324" t="s">
        <v>41</v>
      </c>
      <c r="J281" s="255" t="str">
        <f>IF(ISBLANK(INDEX('Policy Characteristics'!D:D,MATCH($C281,'Policy Characteristics'!$C:$C,0))),"",INDEX('Policy Characteristics'!D:D,MATCH($C281,'Policy Characteristics'!$C:$C,0)))</f>
        <v>Restrict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Restrict New Power Plant Retrofits</v>
      </c>
      <c r="C282" s="254" t="str">
        <f t="shared" si="23"/>
        <v>Boolean Ban New Power Plant Retrofits</v>
      </c>
      <c r="D282" s="6" t="s">
        <v>73</v>
      </c>
      <c r="E282" s="45"/>
      <c r="F282" s="6" t="s">
        <v>85</v>
      </c>
      <c r="G282" s="45"/>
      <c r="H282" s="47">
        <f t="shared" si="21"/>
        <v>281</v>
      </c>
      <c r="I282" s="324" t="s">
        <v>41</v>
      </c>
      <c r="J282" s="255" t="str">
        <f>IF(ISBLANK(INDEX('Policy Characteristics'!D:D,MATCH($C282,'Policy Characteristics'!$C:$C,0))),"",INDEX('Policy Characteristics'!D:D,MATCH($C282,'Policy Characteristics'!$C:$C,0)))</f>
        <v>Restrict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Restrict New Power Plant Retrofits</v>
      </c>
      <c r="C283" s="254" t="str">
        <f t="shared" si="23"/>
        <v>Boolean Ban New Power Plant Retrofits</v>
      </c>
      <c r="D283" s="6" t="s">
        <v>432</v>
      </c>
      <c r="E283" s="45"/>
      <c r="F283" s="6" t="s">
        <v>435</v>
      </c>
      <c r="G283" s="45"/>
      <c r="H283" s="47">
        <f t="shared" si="21"/>
        <v>282</v>
      </c>
      <c r="I283" s="324" t="s">
        <v>41</v>
      </c>
      <c r="J283" s="255" t="str">
        <f>IF(ISBLANK(INDEX('Policy Characteristics'!D:D,MATCH($C283,'Policy Characteristics'!$C:$C,0))),"",INDEX('Policy Characteristics'!D:D,MATCH($C283,'Policy Characteristics'!$C:$C,0)))</f>
        <v>Restrict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Restrict New Power Plant Retrofits</v>
      </c>
      <c r="C284" s="254" t="str">
        <f t="shared" si="23"/>
        <v>Boolean Ban New Power Plant Retrofits</v>
      </c>
      <c r="D284" s="6" t="s">
        <v>74</v>
      </c>
      <c r="E284" s="45"/>
      <c r="F284" s="6" t="s">
        <v>86</v>
      </c>
      <c r="G284" s="45"/>
      <c r="H284" s="47">
        <f t="shared" si="21"/>
        <v>283</v>
      </c>
      <c r="I284" s="324" t="s">
        <v>41</v>
      </c>
      <c r="J284" s="255" t="str">
        <f>IF(ISBLANK(INDEX('Policy Characteristics'!D:D,MATCH($C284,'Policy Characteristics'!$C:$C,0))),"",INDEX('Policy Characteristics'!D:D,MATCH($C284,'Policy Characteristics'!$C:$C,0)))</f>
        <v>Restrict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Restrict New Power Plant Retrofits</v>
      </c>
      <c r="C285" s="254" t="str">
        <f t="shared" si="23"/>
        <v>Boolean Ban New Power Plant Retrofits</v>
      </c>
      <c r="D285" s="6" t="s">
        <v>75</v>
      </c>
      <c r="E285" s="45"/>
      <c r="F285" s="6" t="s">
        <v>87</v>
      </c>
      <c r="G285" s="45"/>
      <c r="H285" s="47">
        <f t="shared" si="21"/>
        <v>284</v>
      </c>
      <c r="I285" s="324" t="s">
        <v>41</v>
      </c>
      <c r="J285" s="255" t="str">
        <f>IF(ISBLANK(INDEX('Policy Characteristics'!D:D,MATCH($C285,'Policy Characteristics'!$C:$C,0))),"",INDEX('Policy Characteristics'!D:D,MATCH($C285,'Policy Characteristics'!$C:$C,0)))</f>
        <v>Restrict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Restrict New Power Plant Retrofits</v>
      </c>
      <c r="C286" s="254" t="str">
        <f t="shared" si="23"/>
        <v>Boolean Ban New Power Plant Retrofits</v>
      </c>
      <c r="D286" s="6" t="s">
        <v>76</v>
      </c>
      <c r="E286" s="45"/>
      <c r="F286" s="6" t="s">
        <v>88</v>
      </c>
      <c r="G286" s="45"/>
      <c r="H286" s="47">
        <f t="shared" si="21"/>
        <v>285</v>
      </c>
      <c r="I286" s="324" t="s">
        <v>41</v>
      </c>
      <c r="J286" s="255" t="str">
        <f>IF(ISBLANK(INDEX('Policy Characteristics'!D:D,MATCH($C286,'Policy Characteristics'!$C:$C,0))),"",INDEX('Policy Characteristics'!D:D,MATCH($C286,'Policy Characteristics'!$C:$C,0)))</f>
        <v>Restrict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Restrict New Power Plant Retrofits</v>
      </c>
      <c r="C287" s="254" t="str">
        <f t="shared" si="23"/>
        <v>Boolean Ban New Power Plant Retrofits</v>
      </c>
      <c r="D287" s="6" t="s">
        <v>2401</v>
      </c>
      <c r="E287" s="45"/>
      <c r="F287" s="6" t="s">
        <v>420</v>
      </c>
      <c r="G287" s="45"/>
      <c r="H287" s="47">
        <f t="shared" si="21"/>
        <v>286</v>
      </c>
      <c r="I287" s="324" t="s">
        <v>41</v>
      </c>
      <c r="J287" s="255" t="str">
        <f>IF(ISBLANK(INDEX('Policy Characteristics'!D:D,MATCH($C287,'Policy Characteristics'!$C:$C,0))),"",INDEX('Policy Characteristics'!D:D,MATCH($C287,'Policy Characteristics'!$C:$C,0)))</f>
        <v>Restrict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Restrict New Power Plant Retrofits</v>
      </c>
      <c r="C288" s="254" t="str">
        <f t="shared" si="23"/>
        <v>Boolean Ban New Power Plant Retrofits</v>
      </c>
      <c r="D288" s="6" t="s">
        <v>293</v>
      </c>
      <c r="E288" s="45"/>
      <c r="F288" s="6" t="s">
        <v>295</v>
      </c>
      <c r="G288" s="45"/>
      <c r="H288" s="47">
        <f t="shared" si="21"/>
        <v>287</v>
      </c>
      <c r="I288" s="324" t="s">
        <v>41</v>
      </c>
      <c r="J288" s="255" t="str">
        <f>IF(ISBLANK(INDEX('Policy Characteristics'!D:D,MATCH($C288,'Policy Characteristics'!$C:$C,0))),"",INDEX('Policy Characteristics'!D:D,MATCH($C288,'Policy Characteristics'!$C:$C,0)))</f>
        <v>Restrict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Restrict New Power Plant Retrofits</v>
      </c>
      <c r="C289" s="254" t="str">
        <f t="shared" si="23"/>
        <v>Boolean Ban New Power Plant Retrofits</v>
      </c>
      <c r="D289" s="6" t="s">
        <v>294</v>
      </c>
      <c r="E289" s="45"/>
      <c r="F289" s="6" t="s">
        <v>296</v>
      </c>
      <c r="G289" s="45"/>
      <c r="H289" s="47">
        <f t="shared" si="21"/>
        <v>288</v>
      </c>
      <c r="I289" s="324" t="s">
        <v>41</v>
      </c>
      <c r="J289" s="255" t="str">
        <f>IF(ISBLANK(INDEX('Policy Characteristics'!D:D,MATCH($C289,'Policy Characteristics'!$C:$C,0))),"",INDEX('Policy Characteristics'!D:D,MATCH($C289,'Policy Characteristics'!$C:$C,0)))</f>
        <v>Restrict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Restrict New Power Plant Retrofits</v>
      </c>
      <c r="C290" s="254" t="str">
        <f t="shared" si="23"/>
        <v>Boolean Ban New Power Plant Retrofits</v>
      </c>
      <c r="D290" s="6" t="s">
        <v>428</v>
      </c>
      <c r="E290" s="45"/>
      <c r="F290" s="6" t="s">
        <v>427</v>
      </c>
      <c r="G290" s="45"/>
      <c r="H290" s="47">
        <f t="shared" si="21"/>
        <v>289</v>
      </c>
      <c r="I290" s="324" t="s">
        <v>41</v>
      </c>
      <c r="J290" s="255" t="str">
        <f>IF(ISBLANK(INDEX('Policy Characteristics'!D:D,MATCH($C290,'Policy Characteristics'!$C:$C,0))),"",INDEX('Policy Characteristics'!D:D,MATCH($C290,'Policy Characteristics'!$C:$C,0)))</f>
        <v>Restrict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Restrict New Power Plant Retrofits</v>
      </c>
      <c r="C291" s="254" t="str">
        <f t="shared" si="23"/>
        <v>Boolean Ban New Power Plant Retrofits</v>
      </c>
      <c r="D291" s="6" t="s">
        <v>437</v>
      </c>
      <c r="E291" s="45"/>
      <c r="F291" s="6" t="s">
        <v>438</v>
      </c>
      <c r="G291" s="45"/>
      <c r="H291" s="47">
        <f t="shared" si="21"/>
        <v>290</v>
      </c>
      <c r="I291" s="324" t="s">
        <v>41</v>
      </c>
      <c r="J291" s="255" t="str">
        <f>IF(ISBLANK(INDEX('Policy Characteristics'!D:D,MATCH($C291,'Policy Characteristics'!$C:$C,0))),"",INDEX('Policy Characteristics'!D:D,MATCH($C291,'Policy Characteristics'!$C:$C,0)))</f>
        <v>Restrict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Restrict New Power Plant Retrofits</v>
      </c>
      <c r="C292" s="254" t="str">
        <f t="shared" si="23"/>
        <v>Boolean Ban New Power Plant Retrofits</v>
      </c>
      <c r="D292" s="6" t="s">
        <v>2714</v>
      </c>
      <c r="E292" s="45"/>
      <c r="F292" s="6" t="s">
        <v>2443</v>
      </c>
      <c r="G292" s="45"/>
      <c r="H292" s="47">
        <f t="shared" si="21"/>
        <v>291</v>
      </c>
      <c r="I292" s="324" t="s">
        <v>41</v>
      </c>
      <c r="J292" s="255" t="str">
        <f>IF(ISBLANK(INDEX('Policy Characteristics'!D:D,MATCH($C292,'Policy Characteristics'!$C:$C,0))),"",INDEX('Policy Characteristics'!D:D,MATCH($C292,'Policy Characteristics'!$C:$C,0)))</f>
        <v>Restrict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Restrict New Power Plant Retrofits</v>
      </c>
      <c r="C293" s="254" t="str">
        <f t="shared" si="23"/>
        <v>Boolean Ban New Power Plant Retrofits</v>
      </c>
      <c r="D293" s="6" t="s">
        <v>2715</v>
      </c>
      <c r="E293" s="45"/>
      <c r="F293" s="6" t="s">
        <v>2559</v>
      </c>
      <c r="G293" s="45"/>
      <c r="H293" s="47">
        <f t="shared" si="21"/>
        <v>292</v>
      </c>
      <c r="I293" s="324" t="s">
        <v>41</v>
      </c>
      <c r="J293" s="255" t="str">
        <f>IF(ISBLANK(INDEX('Policy Characteristics'!D:D,MATCH($C293,'Policy Characteristics'!$C:$C,0))),"",INDEX('Policy Characteristics'!D:D,MATCH($C293,'Policy Characteristics'!$C:$C,0)))</f>
        <v>Restrict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Restrict New Power Plant Retrofits</v>
      </c>
      <c r="C294" s="254" t="str">
        <f t="shared" si="23"/>
        <v>Boolean Ban New Power Plant Retrofits</v>
      </c>
      <c r="D294" s="6" t="s">
        <v>2716</v>
      </c>
      <c r="E294" s="45"/>
      <c r="F294" s="6" t="s">
        <v>2445</v>
      </c>
      <c r="G294" s="45"/>
      <c r="H294" s="47">
        <f t="shared" si="21"/>
        <v>293</v>
      </c>
      <c r="I294" s="324" t="s">
        <v>41</v>
      </c>
      <c r="J294" s="255" t="str">
        <f>IF(ISBLANK(INDEX('Policy Characteristics'!D:D,MATCH($C294,'Policy Characteristics'!$C:$C,0))),"",INDEX('Policy Characteristics'!D:D,MATCH($C294,'Policy Characteristics'!$C:$C,0)))</f>
        <v>Restrict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Restrict New Power Plant Retrofits</v>
      </c>
      <c r="C295" s="254" t="str">
        <f t="shared" si="23"/>
        <v>Boolean Ban New Power Plant Retrofits</v>
      </c>
      <c r="D295" s="6" t="s">
        <v>3432</v>
      </c>
      <c r="E295" s="45"/>
      <c r="F295" s="6" t="s">
        <v>3439</v>
      </c>
      <c r="G295" s="45"/>
      <c r="H295" s="47">
        <f t="shared" si="21"/>
        <v>294</v>
      </c>
      <c r="I295" s="324" t="s">
        <v>40</v>
      </c>
      <c r="J295" s="255" t="str">
        <f>IF(ISBLANK(INDEX('Policy Characteristics'!D:D,MATCH($C295,'Policy Characteristics'!$C:$C,0))),"",INDEX('Policy Characteristics'!D:D,MATCH($C295,'Policy Characteristics'!$C:$C,0)))</f>
        <v>Restrict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Restrict New Power Plant Retrofits</v>
      </c>
      <c r="C296" s="254" t="str">
        <f t="shared" si="23"/>
        <v>Boolean Ban New Power Plant Retrofits</v>
      </c>
      <c r="D296" s="6" t="s">
        <v>3435</v>
      </c>
      <c r="E296" s="45"/>
      <c r="F296" s="6" t="s">
        <v>3440</v>
      </c>
      <c r="G296" s="45"/>
      <c r="H296" s="47">
        <f t="shared" si="21"/>
        <v>295</v>
      </c>
      <c r="I296" s="324" t="s">
        <v>40</v>
      </c>
      <c r="J296" s="255" t="str">
        <f>IF(ISBLANK(INDEX('Policy Characteristics'!D:D,MATCH($C296,'Policy Characteristics'!$C:$C,0))),"",INDEX('Policy Characteristics'!D:D,MATCH($C296,'Policy Characteristics'!$C:$C,0)))</f>
        <v>Restrict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Restrict New Power Plant Retrofits</v>
      </c>
      <c r="C297" s="254" t="str">
        <f t="shared" si="23"/>
        <v>Boolean Ban New Power Plant Retrofits</v>
      </c>
      <c r="D297" s="6" t="s">
        <v>3436</v>
      </c>
      <c r="E297" s="45"/>
      <c r="F297" s="6" t="s">
        <v>3441</v>
      </c>
      <c r="G297" s="45"/>
      <c r="H297" s="47">
        <f t="shared" si="21"/>
        <v>296</v>
      </c>
      <c r="I297" s="324" t="s">
        <v>40</v>
      </c>
      <c r="J297" s="255" t="str">
        <f>IF(ISBLANK(INDEX('Policy Characteristics'!D:D,MATCH($C297,'Policy Characteristics'!$C:$C,0))),"",INDEX('Policy Characteristics'!D:D,MATCH($C297,'Policy Characteristics'!$C:$C,0)))</f>
        <v>Restrict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Restrict New Power Plant Retrofits</v>
      </c>
      <c r="C298" s="254" t="str">
        <f t="shared" si="23"/>
        <v>Boolean Ban New Power Plant Retrofits</v>
      </c>
      <c r="D298" s="6" t="s">
        <v>3437</v>
      </c>
      <c r="E298" s="45"/>
      <c r="F298" s="6" t="s">
        <v>3442</v>
      </c>
      <c r="G298" s="45"/>
      <c r="H298" s="47">
        <f t="shared" si="21"/>
        <v>297</v>
      </c>
      <c r="I298" s="324" t="s">
        <v>40</v>
      </c>
      <c r="J298" s="255" t="str">
        <f>IF(ISBLANK(INDEX('Policy Characteristics'!D:D,MATCH($C298,'Policy Characteristics'!$C:$C,0))),"",INDEX('Policy Characteristics'!D:D,MATCH($C298,'Policy Characteristics'!$C:$C,0)))</f>
        <v>Restrict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Restrict New Power Plant Retrofits</v>
      </c>
      <c r="C299" s="254" t="str">
        <f t="shared" si="23"/>
        <v>Boolean Ban New Power Plant Retrofits</v>
      </c>
      <c r="D299" s="6" t="s">
        <v>3438</v>
      </c>
      <c r="E299" s="45"/>
      <c r="F299" s="6" t="s">
        <v>3443</v>
      </c>
      <c r="G299" s="45"/>
      <c r="H299" s="47">
        <f t="shared" si="21"/>
        <v>298</v>
      </c>
      <c r="I299" s="324" t="s">
        <v>41</v>
      </c>
      <c r="J299" s="255" t="str">
        <f>IF(ISBLANK(INDEX('Policy Characteristics'!D:D,MATCH($C299,'Policy Characteristics'!$C:$C,0))),"",INDEX('Policy Characteristics'!D:D,MATCH($C299,'Policy Characteristics'!$C:$C,0)))</f>
        <v>Restrict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Restrict New Power Plant Retrofits</v>
      </c>
      <c r="C300" s="254" t="str">
        <f t="shared" si="23"/>
        <v>Boolean Ban New Power Plant Retrofits</v>
      </c>
      <c r="D300" s="6" t="s">
        <v>3501</v>
      </c>
      <c r="E300" s="45"/>
      <c r="F300" s="6" t="s">
        <v>3499</v>
      </c>
      <c r="G300" s="45"/>
      <c r="H300" s="47">
        <f t="shared" si="21"/>
        <v>299</v>
      </c>
      <c r="I300" s="324" t="s">
        <v>41</v>
      </c>
      <c r="J300" s="255" t="str">
        <f>IF(ISBLANK(INDEX('Policy Characteristics'!D:D,MATCH($C300,'Policy Characteristics'!$C:$C,0))),"",INDEX('Policy Characteristics'!D:D,MATCH($C300,'Policy Characteristics'!$C:$C,0)))</f>
        <v>Restrict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Restrict New Power Plant Retrofits</v>
      </c>
      <c r="C301" s="254" t="str">
        <f t="shared" si="23"/>
        <v>Boolean Ban New Power Plant Retrofits</v>
      </c>
      <c r="D301" s="6" t="s">
        <v>3502</v>
      </c>
      <c r="E301" s="45"/>
      <c r="F301" s="6" t="s">
        <v>3500</v>
      </c>
      <c r="G301" s="45"/>
      <c r="H301" s="47">
        <f t="shared" si="21"/>
        <v>300</v>
      </c>
      <c r="I301" s="324" t="s">
        <v>41</v>
      </c>
      <c r="J301" s="255" t="str">
        <f>IF(ISBLANK(INDEX('Policy Characteristics'!D:D,MATCH($C301,'Policy Characteristics'!$C:$C,0))),"",INDEX('Policy Characteristics'!D:D,MATCH($C301,'Policy Characteristics'!$C:$C,0)))</f>
        <v>Restrict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Renewable Portfolio Standard</v>
      </c>
      <c r="C302" t="s">
        <v>2706</v>
      </c>
      <c r="D302" s="45"/>
      <c r="E302" s="45"/>
      <c r="F302" s="45"/>
      <c r="G302" s="45"/>
      <c r="H302" s="47">
        <f t="shared" si="21"/>
        <v>301</v>
      </c>
      <c r="I302" s="324" t="s">
        <v>40</v>
      </c>
      <c r="J302" s="255" t="str">
        <f>IF(ISBLANK(INDEX('Policy Characteristics'!D:D,MATCH($C302,'Policy Characteristics'!$C:$C,0))),"",INDEX('Policy Characteristics'!D:D,MATCH($C302,'Policy Characteristics'!$C:$C,0)))</f>
        <v>Renewable Portfolio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
      </c>
      <c r="R302" s="254" t="str">
        <f>IF(ISBLANK(INDEX('Policy Characteristics'!L:L,MATCH($C302,'Policy Characteristics'!$C:$C,0))),"",INDEX('Policy Characteristics'!L:L,MATCH($C302,'Policy Characteristics'!$C:$C,0)))</f>
        <v/>
      </c>
    </row>
    <row r="303" spans="1:18" s="4" customFormat="1"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v>
      </c>
      <c r="C303" t="s">
        <v>3078</v>
      </c>
      <c r="D303" s="45"/>
      <c r="E303" s="45"/>
      <c r="F303" s="45"/>
      <c r="G303" s="45"/>
      <c r="H303" s="47">
        <f t="shared" si="21"/>
        <v>302</v>
      </c>
      <c r="I303" s="324" t="s">
        <v>40</v>
      </c>
      <c r="J303" s="255" t="str">
        <f>IF(ISBLANK(INDEX('Policy Characteristics'!D:D,MATCH($C303,'Policy Characteristics'!$C:$C,0))),"",INDEX('Policy Characteristics'!D:D,MATCH($C303,'Policy Characteristics'!$C:$C,0)))</f>
        <v>Clean Electricity Standard</v>
      </c>
      <c r="K303" s="254" t="str">
        <f>IF(ISBLANK(INDEX('Policy Characteristics'!E:E,MATCH($C303,'Policy Characteristics'!$C:$C,0))),"",INDEX('Policy Characteristics'!E:E,MATCH($C303,'Policy Characteristics'!$C:$C,0)))</f>
        <v>elec clean electricity standards</v>
      </c>
      <c r="L303" s="261">
        <f>IF(ISBLANK(INDEX('Policy Characteristics'!F:F,MATCH($C303,'Policy Characteristics'!$C:$C,0))),"",INDEX('Policy Characteristics'!F:F,MATCH($C303,'Policy Characteristics'!$C:$C,0)))</f>
        <v>0</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0.01</v>
      </c>
      <c r="O303" s="254" t="str">
        <f>IF(ISBLANK(INDEX('Policy Characteristics'!I:I,MATCH($C303,'Policy Characteristics'!$C:$C,0))),"",INDEX('Policy Characteristics'!I:I,MATCH($C303,'Policy Characteristics'!$C:$C,0)))</f>
        <v>% of electricity generation</v>
      </c>
      <c r="P303" s="254" t="str">
        <f>IF(ISBLANK(INDEX('Policy Characteristics'!J:J,MATCH($C303,'Policy Characteristics'!$C:$C,0))),"",INDEX('Policy Characteristics'!J:J,MATCH($C303,'Policy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4" t="str">
        <f>IF(ISBLANK(INDEX('Policy Characteristics'!K:K,MATCH($C303,'Policy Characteristics'!$C:$C,0))),"",INDEX('Policy Characteristics'!K:K,MATCH($C303,'Policy Characteristics'!$C:$C,0)))</f>
        <v>electricity-sector-main.html#ces</v>
      </c>
      <c r="R303" s="254" t="str">
        <f>IF(ISBLANK(INDEX('Policy Characteristics'!L:L,MATCH($C303,'Policy Characteristics'!$C:$C,0))),"",INDEX('Policy Characteristics'!L:L,MATCH($C303,'Policy Characteristics'!$C:$C,0)))</f>
        <v>clean-energy-standard.html</v>
      </c>
    </row>
    <row r="304" spans="1:18" s="4" customFormat="1" ht="30"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Clean Electricity Standard Foresight</v>
      </c>
      <c r="C304" s="1" t="s">
        <v>3478</v>
      </c>
      <c r="D304" s="45"/>
      <c r="E304" s="45"/>
      <c r="F304" s="45"/>
      <c r="G304" s="45"/>
      <c r="H304" s="47">
        <f t="shared" si="21"/>
        <v>303</v>
      </c>
      <c r="I304" s="324" t="s">
        <v>41</v>
      </c>
      <c r="J304" s="255" t="str">
        <f>IF(ISBLANK(INDEX('Policy Characteristics'!D:D,MATCH($C304,'Policy Characteristics'!$C:$C,0))),"",INDEX('Policy Characteristics'!D:D,MATCH($C304,'Policy Characteristics'!$C:$C,0)))</f>
        <v/>
      </c>
      <c r="K304" s="254" t="str">
        <f>IF(ISBLANK(INDEX('Policy Characteristics'!E:E,MATCH($C304,'Policy Characteristics'!$C:$C,0))),"",INDEX('Policy Characteristics'!E:E,MATCH($C304,'Policy Characteristics'!$C:$C,0)))</f>
        <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4"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 xml:space="preserve">Lift the Clean Electricity Standard Alternative Compliance Payment </v>
      </c>
      <c r="C305" s="1" t="s">
        <v>3637</v>
      </c>
      <c r="D305" s="45"/>
      <c r="E305" s="45"/>
      <c r="F305" s="45"/>
      <c r="G305" s="45"/>
      <c r="H305" s="47">
        <f t="shared" si="21"/>
        <v>304</v>
      </c>
      <c r="I305" s="324" t="s">
        <v>40</v>
      </c>
      <c r="J305" s="255" t="str">
        <f>IF(ISBLANK(INDEX('Policy Characteristics'!D:D,MATCH($C305,'Policy Characteristics'!$C:$C,0))),"",INDEX('Policy Characteristics'!D:D,MATCH($C305,'Policy Characteristics'!$C:$C,0)))</f>
        <v>Clean Electricity Standard</v>
      </c>
      <c r="K305" s="254" t="str">
        <f>IF(ISBLANK(INDEX('Policy Characteristics'!E:E,MATCH($C305,'Policy Characteristics'!$C:$C,0))),"",INDEX('Policy Characteristics'!E:E,MATCH($C305,'Policy Characteristics'!$C:$C,0)))</f>
        <v>elec non BAU RACP</v>
      </c>
      <c r="L305" s="359">
        <f>IF(ISBLANK(INDEX('Policy Characteristics'!F:F,MATCH($C305,'Policy Characteristics'!$C:$C,0))),"",INDEX('Policy Characteristics'!F:F,MATCH($C305,'Policy Characteristics'!$C:$C,0)))</f>
        <v>0</v>
      </c>
      <c r="M305" s="359">
        <f>IF(ISBLANK(INDEX('Policy Characteristics'!G:G,MATCH($C305,'Policy Characteristics'!$C:$C,0))),"",INDEX('Policy Characteristics'!G:G,MATCH($C305,'Policy Characteristics'!$C:$C,0)))</f>
        <v>1</v>
      </c>
      <c r="N305" s="359">
        <f>IF(ISBLANK(INDEX('Policy Characteristics'!H:H,MATCH($C305,'Policy Characteristics'!$C:$C,0))),"",INDEX('Policy Characteristics'!H:H,MATCH($C305,'Policy Characteristics'!$C:$C,0)))</f>
        <v>1</v>
      </c>
      <c r="O305" s="254" t="str">
        <f>IF(ISBLANK(INDEX('Policy Characteristics'!I:I,MATCH($C305,'Policy Characteristics'!$C:$C,0))),"",INDEX('Policy Characteristics'!I:I,MATCH($C305,'Policy Characteristics'!$C:$C,0)))</f>
        <v>on/off</v>
      </c>
      <c r="P305" s="254" t="str">
        <f>IF(ISBLANK(INDEX('Policy Characteristics'!J:J,MATCH($C305,'Policy Characteristics'!$C:$C,0))),"",INDEX('Policy Characteristics'!J:J,MATCH($C305,'Policy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5" s="254" t="str">
        <f>IF(ISBLANK(INDEX('Policy Characteristics'!K:K,MATCH($C305,'Policy Characteristics'!$C:$C,0))),"",INDEX('Policy Characteristics'!K:K,MATCH($C305,'Policy Characteristics'!$C:$C,0)))</f>
        <v/>
      </c>
      <c r="R305" s="254" t="str">
        <f>IF(ISBLANK(INDEX('Policy Characteristics'!L:L,MATCH($C305,'Policy Characteristics'!$C:$C,0))),"",INDEX('Policy Characteristics'!L:L,MATCH($C305,'Policy Characteristics'!$C:$C,0)))</f>
        <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Exports</v>
      </c>
      <c r="C306" s="317" t="s">
        <v>258</v>
      </c>
      <c r="D306" s="6"/>
      <c r="E306" s="6"/>
      <c r="F306" s="6"/>
      <c r="G306" s="6"/>
      <c r="H306" s="47">
        <f t="shared" si="21"/>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exports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exports</v>
      </c>
      <c r="P306" s="254" t="str">
        <f>IF(ISBLANK(INDEX('Policy Characteristics'!J:J,MATCH($C306,'Policy Characteristics'!$C:$C,0))),"",INDEX('Policy Characteristics'!J:J,MATCH($C306,'Policy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6" s="254" t="str">
        <f>IF(ISBLANK(INDEX('Policy Characteristics'!K:K,MATCH($C306,'Policy Characteristics'!$C:$C,0))),"",INDEX('Policy Characteristics'!K:K,MATCH($C306,'Policy Characteristics'!$C:$C,0)))</f>
        <v>electricity-sector-main.html#elec-exports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317" t="s">
        <v>257</v>
      </c>
      <c r="D307" s="45" t="s">
        <v>431</v>
      </c>
      <c r="E307" s="45"/>
      <c r="F307" s="45" t="s">
        <v>430</v>
      </c>
      <c r="G307" s="6"/>
      <c r="H307" s="47">
        <f t="shared" si="21"/>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ref="C308:C330" si="24">C$307</f>
        <v>Percent Change in Electricity Imports</v>
      </c>
      <c r="D308" s="6" t="s">
        <v>3433</v>
      </c>
      <c r="E308" s="45"/>
      <c r="F308" s="6" t="s">
        <v>3373</v>
      </c>
      <c r="G308" s="6"/>
      <c r="H308" s="47">
        <f t="shared" si="21"/>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4"/>
        <v>Percent Change in Electricity Imports</v>
      </c>
      <c r="D309" s="6" t="s">
        <v>3434</v>
      </c>
      <c r="E309" s="45"/>
      <c r="F309" s="6" t="s">
        <v>3374</v>
      </c>
      <c r="G309" s="6"/>
      <c r="H309" s="47">
        <f t="shared" si="21"/>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4"/>
        <v>Percent Change in Electricity Imports</v>
      </c>
      <c r="D310" s="6" t="s">
        <v>72</v>
      </c>
      <c r="E310" s="45"/>
      <c r="F310" s="6" t="s">
        <v>3444</v>
      </c>
      <c r="G310" s="6"/>
      <c r="H310" s="47">
        <f t="shared" si="21"/>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4"/>
        <v>Percent Change in Electricity Imports</v>
      </c>
      <c r="D311" s="6" t="s">
        <v>73</v>
      </c>
      <c r="E311" s="45"/>
      <c r="F311" s="6" t="s">
        <v>85</v>
      </c>
      <c r="G311" s="6"/>
      <c r="H311" s="47">
        <f t="shared" si="21"/>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4"/>
        <v>Percent Change in Electricity Imports</v>
      </c>
      <c r="D312" s="6" t="s">
        <v>432</v>
      </c>
      <c r="E312" s="45"/>
      <c r="F312" s="6" t="s">
        <v>435</v>
      </c>
      <c r="G312" s="6"/>
      <c r="H312" s="47">
        <f t="shared" si="21"/>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4"/>
        <v>Percent Change in Electricity Imports</v>
      </c>
      <c r="D313" s="6" t="s">
        <v>74</v>
      </c>
      <c r="E313" s="45"/>
      <c r="F313" s="6" t="s">
        <v>86</v>
      </c>
      <c r="G313" s="6"/>
      <c r="H313" s="47">
        <f t="shared" si="21"/>
        <v>312</v>
      </c>
      <c r="I313" s="324" t="s">
        <v>40</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4"/>
        <v>Percent Change in Electricity Imports</v>
      </c>
      <c r="D314" s="6" t="s">
        <v>75</v>
      </c>
      <c r="E314" s="45"/>
      <c r="F314" s="6" t="s">
        <v>87</v>
      </c>
      <c r="G314" s="6"/>
      <c r="H314" s="47">
        <f t="shared" si="21"/>
        <v>313</v>
      </c>
      <c r="I314" s="324" t="s">
        <v>41</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4"/>
        <v>Percent Change in Electricity Imports</v>
      </c>
      <c r="D315" s="6" t="s">
        <v>76</v>
      </c>
      <c r="E315" s="45"/>
      <c r="F315" s="6" t="s">
        <v>88</v>
      </c>
      <c r="G315" s="6"/>
      <c r="H315" s="47">
        <f t="shared" si="21"/>
        <v>314</v>
      </c>
      <c r="I315" s="324" t="s">
        <v>40</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4"/>
        <v>Percent Change in Electricity Imports</v>
      </c>
      <c r="D316" s="6" t="s">
        <v>2401</v>
      </c>
      <c r="E316" s="45"/>
      <c r="F316" s="6" t="s">
        <v>420</v>
      </c>
      <c r="G316" s="6"/>
      <c r="H316" s="47">
        <f t="shared" si="21"/>
        <v>315</v>
      </c>
      <c r="I316" s="324" t="s">
        <v>41</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4"/>
        <v>Percent Change in Electricity Imports</v>
      </c>
      <c r="D317" s="6" t="s">
        <v>293</v>
      </c>
      <c r="E317" s="45"/>
      <c r="F317" s="6" t="s">
        <v>295</v>
      </c>
      <c r="G317" s="6"/>
      <c r="H317" s="47">
        <f t="shared" si="21"/>
        <v>316</v>
      </c>
      <c r="I317" s="324" t="s">
        <v>40</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4"/>
        <v>Percent Change in Electricity Imports</v>
      </c>
      <c r="D318" s="6" t="s">
        <v>294</v>
      </c>
      <c r="E318" s="45"/>
      <c r="F318" s="6" t="s">
        <v>296</v>
      </c>
      <c r="G318" s="6"/>
      <c r="H318" s="47">
        <f t="shared" si="21"/>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4"/>
        <v>Percent Change in Electricity Imports</v>
      </c>
      <c r="D319" s="6" t="s">
        <v>428</v>
      </c>
      <c r="E319" s="45"/>
      <c r="F319" s="6" t="s">
        <v>427</v>
      </c>
      <c r="G319" s="6"/>
      <c r="H319" s="47">
        <f t="shared" si="21"/>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4"/>
        <v>Percent Change in Electricity Imports</v>
      </c>
      <c r="D320" s="6" t="s">
        <v>437</v>
      </c>
      <c r="E320" s="45"/>
      <c r="F320" s="6" t="s">
        <v>438</v>
      </c>
      <c r="G320" s="6"/>
      <c r="H320" s="47">
        <f t="shared" si="21"/>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4"/>
        <v>Percent Change in Electricity Imports</v>
      </c>
      <c r="D321" s="6" t="s">
        <v>2714</v>
      </c>
      <c r="E321" s="45"/>
      <c r="F321" s="6" t="s">
        <v>2443</v>
      </c>
      <c r="G321" s="6"/>
      <c r="H321" s="47">
        <f t="shared" si="21"/>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4"/>
        <v>Percent Change in Electricity Imports</v>
      </c>
      <c r="D322" s="6" t="s">
        <v>2715</v>
      </c>
      <c r="E322" s="45"/>
      <c r="F322" s="6" t="s">
        <v>2559</v>
      </c>
      <c r="G322" s="6"/>
      <c r="H322" s="47">
        <f t="shared" si="21"/>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4"/>
        <v>Percent Change in Electricity Imports</v>
      </c>
      <c r="D323" s="6" t="s">
        <v>2716</v>
      </c>
      <c r="E323" s="45"/>
      <c r="F323" s="6" t="s">
        <v>2445</v>
      </c>
      <c r="G323" s="6"/>
      <c r="H323" s="47">
        <f t="shared" ref="H323:H386" si="25">H322+1</f>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4"/>
        <v>Percent Change in Electricity Imports</v>
      </c>
      <c r="D324" s="6" t="s">
        <v>3432</v>
      </c>
      <c r="E324" s="45"/>
      <c r="F324" s="6" t="s">
        <v>3439</v>
      </c>
      <c r="G324" s="6"/>
      <c r="H324" s="47">
        <f t="shared" si="25"/>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4"/>
        <v>Percent Change in Electricity Imports</v>
      </c>
      <c r="D325" s="6" t="s">
        <v>3435</v>
      </c>
      <c r="E325" s="45"/>
      <c r="F325" s="6" t="s">
        <v>3440</v>
      </c>
      <c r="G325" s="6"/>
      <c r="H325" s="47">
        <f t="shared" si="25"/>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4"/>
        <v>Percent Change in Electricity Imports</v>
      </c>
      <c r="D326" s="6" t="s">
        <v>3436</v>
      </c>
      <c r="E326" s="45"/>
      <c r="F326" s="6" t="s">
        <v>3441</v>
      </c>
      <c r="G326" s="6"/>
      <c r="H326" s="47">
        <f t="shared" si="25"/>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24"/>
        <v>Percent Change in Electricity Imports</v>
      </c>
      <c r="D327" s="6" t="s">
        <v>3437</v>
      </c>
      <c r="E327" s="45"/>
      <c r="F327" s="6" t="s">
        <v>3442</v>
      </c>
      <c r="G327" s="6"/>
      <c r="H327" s="47">
        <f t="shared" si="25"/>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24"/>
        <v>Percent Change in Electricity Imports</v>
      </c>
      <c r="D328" s="6" t="s">
        <v>3438</v>
      </c>
      <c r="E328" s="45"/>
      <c r="F328" s="6" t="s">
        <v>3443</v>
      </c>
      <c r="G328" s="6"/>
      <c r="H328" s="47">
        <f t="shared" si="25"/>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24"/>
        <v>Percent Change in Electricity Imports</v>
      </c>
      <c r="D329" s="6" t="s">
        <v>3501</v>
      </c>
      <c r="E329" s="45"/>
      <c r="F329" s="6" t="s">
        <v>3499</v>
      </c>
      <c r="G329" s="6"/>
      <c r="H329" s="47">
        <f t="shared" si="25"/>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s="2" customFormat="1"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Change Electricity Imports</v>
      </c>
      <c r="C330" s="254" t="str">
        <f t="shared" si="24"/>
        <v>Percent Change in Electricity Imports</v>
      </c>
      <c r="D330" s="6" t="s">
        <v>3502</v>
      </c>
      <c r="E330" s="45"/>
      <c r="F330" s="6" t="s">
        <v>3500</v>
      </c>
      <c r="G330" s="6"/>
      <c r="H330" s="47">
        <f t="shared" si="25"/>
        <v>329</v>
      </c>
      <c r="I330" s="324" t="s">
        <v>41</v>
      </c>
      <c r="J330" s="255" t="str">
        <f>IF(ISBLANK(INDEX('Policy Characteristics'!D:D,MATCH($C330,'Policy Characteristics'!$C:$C,0))),"",INDEX('Policy Characteristics'!D:D,MATCH($C330,'Policy Characteristics'!$C:$C,0)))</f>
        <v>Electricity Imports and Exports</v>
      </c>
      <c r="K330" s="254" t="str">
        <f>IF(ISBLANK(INDEX('Policy Characteristics'!E:E,MATCH($C330,'Policy Characteristics'!$C:$C,0))),"",INDEX('Policy Characteristics'!E:E,MATCH($C330,'Policy Characteristics'!$C:$C,0)))</f>
        <v>elec change imports</v>
      </c>
      <c r="L330" s="261">
        <f>IF(ISBLANK(INDEX('Policy Characteristics'!F:F,MATCH($C330,'Policy Characteristics'!$C:$C,0))),"",INDEX('Policy Characteristics'!F:F,MATCH($C330,'Policy Characteristics'!$C:$C,0)))</f>
        <v>-0.5</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0.02</v>
      </c>
      <c r="O330" s="254" t="str">
        <f>IF(ISBLANK(INDEX('Policy Characteristics'!I:I,MATCH($C330,'Policy Characteristics'!$C:$C,0))),"",INDEX('Policy Characteristics'!I:I,MATCH($C330,'Policy Characteristics'!$C:$C,0)))</f>
        <v>% change in imports</v>
      </c>
      <c r="P330" s="254"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4" t="str">
        <f>IF(ISBLANK(INDEX('Policy Characteristics'!K:K,MATCH($C330,'Policy Characteristics'!$C:$C,0))),"",INDEX('Policy Characteristics'!K:K,MATCH($C330,'Policy Characteristics'!$C:$C,0)))</f>
        <v>electricity-sector-main.html#elec-imports</v>
      </c>
      <c r="R330" s="254" t="str">
        <f>IF(ISBLANK(INDEX('Policy Characteristics'!L:L,MATCH($C330,'Policy Characteristics'!$C:$C,0))),"",INDEX('Policy Characteristics'!L:L,MATCH($C330,'Policy Characteristics'!$C:$C,0)))</f>
        <v>electricity-imports-exports.html</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Non BAU Guaranteed Dispatch</v>
      </c>
      <c r="C331" t="s">
        <v>286</v>
      </c>
      <c r="D331" s="45"/>
      <c r="E331" s="45"/>
      <c r="F331" s="45"/>
      <c r="G331" s="45"/>
      <c r="H331" s="47">
        <f t="shared" si="25"/>
        <v>330</v>
      </c>
      <c r="I331" s="324" t="s">
        <v>41</v>
      </c>
      <c r="J331" s="255" t="str">
        <f>IF(ISBLANK(INDEX('Policy Characteristics'!D:D,MATCH($C331,'Policy Characteristics'!$C:$C,0))),"",INDEX('Policy Characteristics'!D:D,MATCH($C331,'Policy Characteristics'!$C:$C,0)))</f>
        <v>Non BAU Guaranteed Dispatch</v>
      </c>
      <c r="K331" s="254" t="str">
        <f>IF(ISBLANK(INDEX('Policy Characteristics'!E:E,MATCH($C331,'Policy Characteristics'!$C:$C,0))),"",INDEX('Policy Characteristics'!E:E,MATCH($C331,'Policy Characteristics'!$C:$C,0)))</f>
        <v>elec non BAU guaranteed dispatch</v>
      </c>
      <c r="L331" s="261">
        <f>IF(ISBLANK(INDEX('Policy Characteristics'!F:F,MATCH($C331,'Policy Characteristics'!$C:$C,0))),"",INDEX('Policy Characteristics'!F:F,MATCH($C331,'Policy Characteristics'!$C:$C,0)))</f>
        <v>0</v>
      </c>
      <c r="M331" s="261">
        <f>IF(ISBLANK(INDEX('Policy Characteristics'!G:G,MATCH($C331,'Policy Characteristics'!$C:$C,0))),"",INDEX('Policy Characteristics'!G:G,MATCH($C331,'Policy Characteristics'!$C:$C,0)))</f>
        <v>1</v>
      </c>
      <c r="N331" s="261">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on/off</v>
      </c>
      <c r="P331" s="254" t="str">
        <f>IF(ISBLANK(INDEX('Policy Characteristics'!J:J,MATCH($C331,'Policy Characteristics'!$C:$C,0))),"",INDEX('Policy Characteristics'!J:J,MATCH($C331,'Policy Characteristics'!$C:$C,0)))</f>
        <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1" t="s">
        <v>3427</v>
      </c>
      <c r="D332" s="45" t="s">
        <v>431</v>
      </c>
      <c r="E332" s="45"/>
      <c r="F332" s="45" t="s">
        <v>430</v>
      </c>
      <c r="G332" s="6"/>
      <c r="H332" s="47">
        <f t="shared" si="25"/>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ref="C333:C355" si="26">$C$332</f>
        <v>Percentage Decrease in Cost of Capital for Power Plants</v>
      </c>
      <c r="D333" s="6" t="s">
        <v>3433</v>
      </c>
      <c r="E333" s="45"/>
      <c r="F333" s="6" t="s">
        <v>3373</v>
      </c>
      <c r="G333" s="6"/>
      <c r="H333" s="47">
        <f t="shared" si="25"/>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6"/>
        <v>Percentage Decrease in Cost of Capital for Power Plants</v>
      </c>
      <c r="D334" s="6" t="s">
        <v>3434</v>
      </c>
      <c r="E334" s="45"/>
      <c r="F334" s="6" t="s">
        <v>3374</v>
      </c>
      <c r="G334" s="6"/>
      <c r="H334" s="47">
        <f t="shared" si="25"/>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6"/>
        <v>Percentage Decrease in Cost of Capital for Power Plants</v>
      </c>
      <c r="D335" s="6" t="s">
        <v>72</v>
      </c>
      <c r="E335" s="45"/>
      <c r="F335" s="6" t="s">
        <v>3444</v>
      </c>
      <c r="G335" s="6"/>
      <c r="H335" s="47">
        <f t="shared" si="25"/>
        <v>334</v>
      </c>
      <c r="I335" s="325" t="s">
        <v>41</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6"/>
        <v>Percentage Decrease in Cost of Capital for Power Plants</v>
      </c>
      <c r="D336" s="6" t="s">
        <v>73</v>
      </c>
      <c r="E336" s="45"/>
      <c r="F336" s="6" t="s">
        <v>85</v>
      </c>
      <c r="G336" s="6"/>
      <c r="H336" s="47">
        <f t="shared" si="25"/>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6"/>
        <v>Percentage Decrease in Cost of Capital for Power Plants</v>
      </c>
      <c r="D337" s="6" t="s">
        <v>432</v>
      </c>
      <c r="E337" s="45"/>
      <c r="F337" s="6" t="s">
        <v>435</v>
      </c>
      <c r="G337" s="6"/>
      <c r="H337" s="47">
        <f t="shared" si="25"/>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6"/>
        <v>Percentage Decrease in Cost of Capital for Power Plants</v>
      </c>
      <c r="D338" s="6" t="s">
        <v>74</v>
      </c>
      <c r="E338" s="45"/>
      <c r="F338" s="6" t="s">
        <v>86</v>
      </c>
      <c r="G338" s="6"/>
      <c r="H338" s="47">
        <f t="shared" si="25"/>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6"/>
        <v>Percentage Decrease in Cost of Capital for Power Plants</v>
      </c>
      <c r="D339" s="6" t="s">
        <v>75</v>
      </c>
      <c r="E339" s="45"/>
      <c r="F339" s="6" t="s">
        <v>87</v>
      </c>
      <c r="G339" s="6"/>
      <c r="H339" s="47">
        <f t="shared" si="25"/>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6"/>
        <v>Percentage Decrease in Cost of Capital for Power Plants</v>
      </c>
      <c r="D340" s="6" t="s">
        <v>76</v>
      </c>
      <c r="E340" s="45"/>
      <c r="F340" s="6" t="s">
        <v>88</v>
      </c>
      <c r="G340" s="6"/>
      <c r="H340" s="47">
        <f t="shared" si="25"/>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6"/>
        <v>Percentage Decrease in Cost of Capital for Power Plants</v>
      </c>
      <c r="D341" s="6" t="s">
        <v>2401</v>
      </c>
      <c r="E341" s="45"/>
      <c r="F341" s="6" t="s">
        <v>420</v>
      </c>
      <c r="G341" s="6"/>
      <c r="H341" s="47">
        <f t="shared" si="25"/>
        <v>340</v>
      </c>
      <c r="I341" s="325" t="s">
        <v>40</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6"/>
        <v>Percentage Decrease in Cost of Capital for Power Plants</v>
      </c>
      <c r="D342" s="6" t="s">
        <v>293</v>
      </c>
      <c r="E342" s="45"/>
      <c r="F342" s="6" t="s">
        <v>295</v>
      </c>
      <c r="G342" s="6"/>
      <c r="H342" s="47">
        <f t="shared" si="25"/>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6"/>
        <v>Percentage Decrease in Cost of Capital for Power Plants</v>
      </c>
      <c r="D343" s="6" t="s">
        <v>294</v>
      </c>
      <c r="E343" s="45"/>
      <c r="F343" s="6" t="s">
        <v>296</v>
      </c>
      <c r="G343" s="6"/>
      <c r="H343" s="47">
        <f t="shared" si="25"/>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6"/>
        <v>Percentage Decrease in Cost of Capital for Power Plants</v>
      </c>
      <c r="D344" s="6" t="s">
        <v>428</v>
      </c>
      <c r="E344" s="45"/>
      <c r="F344" s="6" t="s">
        <v>427</v>
      </c>
      <c r="G344" s="6"/>
      <c r="H344" s="47">
        <f t="shared" si="25"/>
        <v>343</v>
      </c>
      <c r="I344" s="325" t="s">
        <v>41</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6"/>
        <v>Percentage Decrease in Cost of Capital for Power Plants</v>
      </c>
      <c r="D345" s="6" t="s">
        <v>437</v>
      </c>
      <c r="E345" s="45"/>
      <c r="F345" s="6" t="s">
        <v>438</v>
      </c>
      <c r="G345" s="6"/>
      <c r="H345" s="47">
        <f t="shared" si="25"/>
        <v>344</v>
      </c>
      <c r="I345" s="325" t="s">
        <v>40</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6"/>
        <v>Percentage Decrease in Cost of Capital for Power Plants</v>
      </c>
      <c r="D346" s="6" t="s">
        <v>2714</v>
      </c>
      <c r="E346" s="45"/>
      <c r="F346" s="6" t="s">
        <v>2443</v>
      </c>
      <c r="G346" s="6"/>
      <c r="H346" s="47">
        <f t="shared" si="25"/>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6"/>
        <v>Percentage Decrease in Cost of Capital for Power Plants</v>
      </c>
      <c r="D347" s="6" t="s">
        <v>2715</v>
      </c>
      <c r="E347" s="45"/>
      <c r="F347" s="6" t="s">
        <v>2559</v>
      </c>
      <c r="G347" s="6"/>
      <c r="H347" s="47">
        <f t="shared" si="25"/>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6"/>
        <v>Percentage Decrease in Cost of Capital for Power Plants</v>
      </c>
      <c r="D348" s="6" t="s">
        <v>2716</v>
      </c>
      <c r="E348" s="45"/>
      <c r="F348" s="6" t="s">
        <v>2445</v>
      </c>
      <c r="G348" s="6"/>
      <c r="H348" s="47">
        <f t="shared" si="25"/>
        <v>347</v>
      </c>
      <c r="I348" s="325" t="s">
        <v>41</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6"/>
        <v>Percentage Decrease in Cost of Capital for Power Plants</v>
      </c>
      <c r="D349" s="6" t="s">
        <v>3432</v>
      </c>
      <c r="E349" s="45"/>
      <c r="F349" s="6" t="s">
        <v>3439</v>
      </c>
      <c r="G349" s="6"/>
      <c r="H349" s="47">
        <f t="shared" si="25"/>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6"/>
        <v>Percentage Decrease in Cost of Capital for Power Plants</v>
      </c>
      <c r="D350" s="6" t="s">
        <v>3435</v>
      </c>
      <c r="E350" s="45"/>
      <c r="F350" s="6" t="s">
        <v>3440</v>
      </c>
      <c r="G350" s="6"/>
      <c r="H350" s="47">
        <f t="shared" si="25"/>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6"/>
        <v>Percentage Decrease in Cost of Capital for Power Plants</v>
      </c>
      <c r="D351" s="6" t="s">
        <v>3436</v>
      </c>
      <c r="E351" s="45"/>
      <c r="F351" s="6" t="s">
        <v>3441</v>
      </c>
      <c r="G351" s="6"/>
      <c r="H351" s="47">
        <f t="shared" si="25"/>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6"/>
        <v>Percentage Decrease in Cost of Capital for Power Plants</v>
      </c>
      <c r="D352" s="6" t="s">
        <v>3437</v>
      </c>
      <c r="E352" s="45"/>
      <c r="F352" s="6" t="s">
        <v>3442</v>
      </c>
      <c r="G352" s="6"/>
      <c r="H352" s="47">
        <f t="shared" si="25"/>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6"/>
        <v>Percentage Decrease in Cost of Capital for Power Plants</v>
      </c>
      <c r="D353" s="6" t="s">
        <v>3438</v>
      </c>
      <c r="E353" s="45"/>
      <c r="F353" s="6" t="s">
        <v>3443</v>
      </c>
      <c r="G353" s="6"/>
      <c r="H353" s="47">
        <f t="shared" si="25"/>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6"/>
        <v>Percentage Decrease in Cost of Capital for Power Plants</v>
      </c>
      <c r="D354" s="6" t="s">
        <v>3501</v>
      </c>
      <c r="E354" s="45"/>
      <c r="F354" s="6" t="s">
        <v>3499</v>
      </c>
      <c r="G354" s="6"/>
      <c r="H354" s="47">
        <f t="shared" si="25"/>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t="str">
        <f>IF(ISBLANK(INDEX('Policy Characteristics'!K:K,MATCH($C354,'Policy Characteristics'!$C:$C,0))),"",INDEX('Policy Characteristics'!K:K,MATCH($C354,'Policy Characteristics'!$C:$C,0)))</f>
        <v/>
      </c>
      <c r="R354" s="254" t="str">
        <f>IF(ISBLANK(INDEX('Policy Characteristics'!L:L,MATCH($C354,'Policy Characteristics'!$C:$C,0))),"",INDEX('Policy Characteristics'!L:L,MATCH($C354,'Policy Characteristics'!$C:$C,0)))</f>
        <v/>
      </c>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Decrease Cost of Capital</v>
      </c>
      <c r="C355" s="254" t="str">
        <f t="shared" si="26"/>
        <v>Percentage Decrease in Cost of Capital for Power Plants</v>
      </c>
      <c r="D355" s="6" t="s">
        <v>3502</v>
      </c>
      <c r="E355" s="45"/>
      <c r="F355" s="6" t="s">
        <v>3500</v>
      </c>
      <c r="G355" s="6"/>
      <c r="H355" s="47">
        <f t="shared" si="25"/>
        <v>354</v>
      </c>
      <c r="I355" s="325" t="s">
        <v>40</v>
      </c>
      <c r="J355" s="255" t="str">
        <f>IF(ISBLANK(INDEX('Policy Characteristics'!D:D,MATCH($C355,'Policy Characteristics'!$C:$C,0))),"",INDEX('Policy Characteristics'!D:D,MATCH($C355,'Policy Characteristics'!$C:$C,0)))</f>
        <v>Decrease Electricity Sector Cost of Capital</v>
      </c>
      <c r="K355" s="254" t="str">
        <f>IF(ISBLANK(INDEX('Policy Characteristics'!E:E,MATCH($C355,'Policy Characteristics'!$C:$C,0))),"",INDEX('Policy Characteristics'!E:E,MATCH($C355,'Policy Characteristics'!$C:$C,0)))</f>
        <v>elec power plant cost of capital</v>
      </c>
      <c r="L355" s="254">
        <f>IF(ISBLANK(INDEX('Policy Characteristics'!F:F,MATCH($C355,'Policy Characteristics'!$C:$C,0))),"",INDEX('Policy Characteristics'!F:F,MATCH($C355,'Policy Characteristics'!$C:$C,0)))</f>
        <v>0</v>
      </c>
      <c r="M355" s="405">
        <f>IF(ISBLANK(INDEX('Policy Characteristics'!G:G,MATCH($C355,'Policy Characteristics'!$C:$C,0))),"",INDEX('Policy Characteristics'!G:G,MATCH($C355,'Policy Characteristics'!$C:$C,0)))</f>
        <v>1</v>
      </c>
      <c r="N355" s="254">
        <f>IF(ISBLANK(INDEX('Policy Characteristics'!H:H,MATCH($C355,'Policy Characteristics'!$C:$C,0))),"",INDEX('Policy Characteristics'!H:H,MATCH($C355,'Policy Characteristics'!$C:$C,0)))</f>
        <v>1</v>
      </c>
      <c r="O355" s="254" t="str">
        <f>IF(ISBLANK(INDEX('Policy Characteristics'!I:I,MATCH($C355,'Policy Characteristics'!$C:$C,0))),"",INDEX('Policy Characteristics'!I:I,MATCH($C355,'Policy Characteristics'!$C:$C,0)))</f>
        <v>% decrease</v>
      </c>
      <c r="P355" s="254"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4"/>
      <c r="R355" s="254"/>
      <c r="S355" s="314"/>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Demand Response</v>
      </c>
      <c r="C356" t="s">
        <v>24</v>
      </c>
      <c r="D356" s="45"/>
      <c r="E356" s="45"/>
      <c r="F356" s="45"/>
      <c r="G356" s="45"/>
      <c r="H356" s="47">
        <f t="shared" si="25"/>
        <v>355</v>
      </c>
      <c r="I356" s="324" t="s">
        <v>40</v>
      </c>
      <c r="J356" s="255" t="str">
        <f>IF(ISBLANK(INDEX('Policy Characteristics'!D:D,MATCH($C356,'Policy Characteristics'!$C:$C,0))),"",INDEX('Policy Characteristics'!D:D,MATCH($C356,'Policy Characteristics'!$C:$C,0)))</f>
        <v>Demand Response</v>
      </c>
      <c r="K356" s="254" t="str">
        <f>IF(ISBLANK(INDEX('Policy Characteristics'!E:E,MATCH($C356,'Policy Characteristics'!$C:$C,0))),"",INDEX('Policy Characteristics'!E:E,MATCH($C356,'Policy Characteristics'!$C:$C,0)))</f>
        <v>elec demand response</v>
      </c>
      <c r="L356" s="261">
        <f>IF(ISBLANK(INDEX('Policy Characteristics'!F:F,MATCH($C356,'Policy Characteristics'!$C:$C,0))),"",INDEX('Policy Characteristics'!F:F,MATCH($C356,'Policy Characteristics'!$C:$C,0)))</f>
        <v>0</v>
      </c>
      <c r="M356" s="261">
        <f>IF(ISBLANK(INDEX('Policy Characteristics'!G:G,MATCH($C356,'Policy Characteristics'!$C:$C,0))),"",INDEX('Policy Characteristics'!G:G,MATCH($C356,'Policy Characteristics'!$C:$C,0)))</f>
        <v>1</v>
      </c>
      <c r="N356" s="261">
        <f>IF(ISBLANK(INDEX('Policy Characteristics'!H:H,MATCH($C356,'Policy Characteristics'!$C:$C,0))),"",INDEX('Policy Characteristics'!H:H,MATCH($C356,'Policy Characteristics'!$C:$C,0)))</f>
        <v>0.01</v>
      </c>
      <c r="O356" s="254" t="str">
        <f>IF(ISBLANK(INDEX('Policy Characteristics'!I:I,MATCH($C356,'Policy Characteristics'!$C:$C,0))),"",INDEX('Policy Characteristics'!I:I,MATCH($C356,'Policy Characteristics'!$C:$C,0)))</f>
        <v>% of potential achieved</v>
      </c>
      <c r="P356" s="254" t="str">
        <f>IF(ISBLANK(INDEX('Policy Characteristics'!J:J,MATCH($C356,'Policy Characteristics'!$C:$C,0))),"",INDEX('Policy Characteristics'!J:J,MATCH($C356,'Policy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6" s="254" t="str">
        <f>IF(ISBLANK(INDEX('Policy Characteristics'!K:K,MATCH($C356,'Policy Characteristics'!$C:$C,0))),"",INDEX('Policy Characteristics'!K:K,MATCH($C356,'Policy Characteristics'!$C:$C,0)))</f>
        <v>electricity-sector-main.html#dr</v>
      </c>
      <c r="R356" s="254" t="str">
        <f>IF(ISBLANK(INDEX('Policy Characteristics'!L:L,MATCH($C356,'Policy Characteristics'!$C:$C,0))),"",INDEX('Policy Characteristics'!L:L,MATCH($C356,'Policy Characteristics'!$C:$C,0)))</f>
        <v>demand-response.html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45" t="s">
        <v>431</v>
      </c>
      <c r="E357" s="45"/>
      <c r="F357" s="45" t="s">
        <v>430</v>
      </c>
      <c r="G357" s="45"/>
      <c r="H357" s="47">
        <f t="shared" si="25"/>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t="s">
        <v>122</v>
      </c>
      <c r="D358" s="6" t="s">
        <v>3433</v>
      </c>
      <c r="E358" s="45"/>
      <c r="F358" s="6" t="s">
        <v>3373</v>
      </c>
      <c r="G358" s="45"/>
      <c r="H358" s="47">
        <f t="shared" si="25"/>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ref="C359:C380" si="27">C$357</f>
        <v>Annual Additional Capacity Retired due to Early Retirement Policy</v>
      </c>
      <c r="D359" s="6" t="s">
        <v>3434</v>
      </c>
      <c r="E359" s="45"/>
      <c r="F359" s="6" t="s">
        <v>3374</v>
      </c>
      <c r="G359" s="45"/>
      <c r="H359" s="47">
        <f t="shared" si="25"/>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7"/>
        <v>Annual Additional Capacity Retired due to Early Retirement Policy</v>
      </c>
      <c r="D360" s="6" t="s">
        <v>72</v>
      </c>
      <c r="E360" s="45"/>
      <c r="F360" s="6" t="s">
        <v>3444</v>
      </c>
      <c r="G360" s="45"/>
      <c r="H360" s="47">
        <f t="shared" si="25"/>
        <v>359</v>
      </c>
      <c r="I360" s="324" t="s">
        <v>40</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7"/>
        <v>Annual Additional Capacity Retired due to Early Retirement Policy</v>
      </c>
      <c r="D361" s="6" t="s">
        <v>73</v>
      </c>
      <c r="E361" s="45"/>
      <c r="F361" s="6" t="s">
        <v>85</v>
      </c>
      <c r="G361" s="45"/>
      <c r="H361" s="47">
        <f t="shared" si="25"/>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7"/>
        <v>Annual Additional Capacity Retired due to Early Retirement Policy</v>
      </c>
      <c r="D362" s="6" t="s">
        <v>432</v>
      </c>
      <c r="E362" s="45"/>
      <c r="F362" s="6" t="s">
        <v>435</v>
      </c>
      <c r="G362" s="45"/>
      <c r="H362" s="47">
        <f t="shared" si="25"/>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7"/>
        <v>Annual Additional Capacity Retired due to Early Retirement Policy</v>
      </c>
      <c r="D363" s="6" t="s">
        <v>74</v>
      </c>
      <c r="E363" s="45"/>
      <c r="F363" s="6" t="s">
        <v>86</v>
      </c>
      <c r="G363" s="45"/>
      <c r="H363" s="47">
        <f t="shared" si="25"/>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7"/>
        <v>Annual Additional Capacity Retired due to Early Retirement Policy</v>
      </c>
      <c r="D364" s="6" t="s">
        <v>75</v>
      </c>
      <c r="E364" s="45"/>
      <c r="F364" s="6" t="s">
        <v>87</v>
      </c>
      <c r="G364" s="45"/>
      <c r="H364" s="47">
        <f t="shared" si="25"/>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7"/>
        <v>Annual Additional Capacity Retired due to Early Retirement Policy</v>
      </c>
      <c r="D365" s="6" t="s">
        <v>76</v>
      </c>
      <c r="E365" s="45"/>
      <c r="F365" s="6" t="s">
        <v>88</v>
      </c>
      <c r="G365" s="45"/>
      <c r="H365" s="47">
        <f t="shared" si="25"/>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7"/>
        <v>Annual Additional Capacity Retired due to Early Retirement Policy</v>
      </c>
      <c r="D366" s="6" t="s">
        <v>2401</v>
      </c>
      <c r="E366" s="45"/>
      <c r="F366" s="6" t="s">
        <v>420</v>
      </c>
      <c r="G366" s="45"/>
      <c r="H366" s="47">
        <f t="shared" si="25"/>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7"/>
        <v>Annual Additional Capacity Retired due to Early Retirement Policy</v>
      </c>
      <c r="D367" s="6" t="s">
        <v>293</v>
      </c>
      <c r="E367" s="45"/>
      <c r="F367" s="6" t="s">
        <v>295</v>
      </c>
      <c r="G367" s="45"/>
      <c r="H367" s="47">
        <f t="shared" si="25"/>
        <v>366</v>
      </c>
      <c r="I367" s="324" t="s">
        <v>41</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7"/>
        <v>Annual Additional Capacity Retired due to Early Retirement Policy</v>
      </c>
      <c r="D368" s="6" t="s">
        <v>294</v>
      </c>
      <c r="E368" s="45"/>
      <c r="F368" s="6" t="s">
        <v>296</v>
      </c>
      <c r="G368" s="45"/>
      <c r="H368" s="47">
        <f t="shared" si="25"/>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7"/>
        <v>Annual Additional Capacity Retired due to Early Retirement Policy</v>
      </c>
      <c r="D369" s="6" t="s">
        <v>428</v>
      </c>
      <c r="E369" s="45"/>
      <c r="F369" s="6" t="s">
        <v>427</v>
      </c>
      <c r="G369" s="45"/>
      <c r="H369" s="47">
        <f t="shared" si="25"/>
        <v>368</v>
      </c>
      <c r="I369" s="324" t="s">
        <v>40</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7"/>
        <v>Annual Additional Capacity Retired due to Early Retirement Policy</v>
      </c>
      <c r="D370" s="6" t="s">
        <v>437</v>
      </c>
      <c r="E370" s="45"/>
      <c r="F370" s="6" t="s">
        <v>438</v>
      </c>
      <c r="G370" s="45"/>
      <c r="H370" s="47">
        <f t="shared" si="25"/>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7"/>
        <v>Annual Additional Capacity Retired due to Early Retirement Policy</v>
      </c>
      <c r="D371" s="6" t="s">
        <v>2714</v>
      </c>
      <c r="E371" s="45"/>
      <c r="F371" s="6" t="s">
        <v>2443</v>
      </c>
      <c r="G371" s="45"/>
      <c r="H371" s="47">
        <f t="shared" si="25"/>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7"/>
        <v>Annual Additional Capacity Retired due to Early Retirement Policy</v>
      </c>
      <c r="D372" s="6" t="s">
        <v>2715</v>
      </c>
      <c r="E372" s="45"/>
      <c r="F372" s="6" t="s">
        <v>2559</v>
      </c>
      <c r="G372" s="45"/>
      <c r="H372" s="47">
        <f t="shared" si="25"/>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7"/>
        <v>Annual Additional Capacity Retired due to Early Retirement Policy</v>
      </c>
      <c r="D373" s="6" t="s">
        <v>2716</v>
      </c>
      <c r="E373" s="45"/>
      <c r="F373" s="6" t="s">
        <v>2445</v>
      </c>
      <c r="G373" s="45"/>
      <c r="H373" s="47">
        <f t="shared" si="25"/>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7"/>
        <v>Annual Additional Capacity Retired due to Early Retirement Policy</v>
      </c>
      <c r="D374" s="6" t="s">
        <v>3432</v>
      </c>
      <c r="E374" s="45"/>
      <c r="F374" s="6" t="s">
        <v>3439</v>
      </c>
      <c r="G374" s="45"/>
      <c r="H374" s="47">
        <f t="shared" si="25"/>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7"/>
        <v>Annual Additional Capacity Retired due to Early Retirement Policy</v>
      </c>
      <c r="D375" s="6" t="s">
        <v>3435</v>
      </c>
      <c r="E375" s="45"/>
      <c r="F375" s="6" t="s">
        <v>3440</v>
      </c>
      <c r="G375" s="45"/>
      <c r="H375" s="47">
        <f t="shared" si="25"/>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7"/>
        <v>Annual Additional Capacity Retired due to Early Retirement Policy</v>
      </c>
      <c r="D376" s="6" t="s">
        <v>3436</v>
      </c>
      <c r="E376" s="45"/>
      <c r="F376" s="6" t="s">
        <v>3441</v>
      </c>
      <c r="G376" s="45"/>
      <c r="H376" s="47">
        <f t="shared" si="25"/>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7"/>
        <v>Annual Additional Capacity Retired due to Early Retirement Policy</v>
      </c>
      <c r="D377" s="6" t="s">
        <v>3437</v>
      </c>
      <c r="E377" s="45"/>
      <c r="F377" s="6" t="s">
        <v>3442</v>
      </c>
      <c r="G377" s="45"/>
      <c r="H377" s="47">
        <f t="shared" si="25"/>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7"/>
        <v>Annual Additional Capacity Retired due to Early Retirement Policy</v>
      </c>
      <c r="D378" s="6" t="s">
        <v>3438</v>
      </c>
      <c r="E378" s="45"/>
      <c r="F378" s="6" t="s">
        <v>3443</v>
      </c>
      <c r="G378" s="45"/>
      <c r="H378" s="47">
        <f t="shared" si="25"/>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7"/>
        <v>Annual Additional Capacity Retired due to Early Retirement Policy</v>
      </c>
      <c r="D379" s="6" t="s">
        <v>3501</v>
      </c>
      <c r="E379" s="45"/>
      <c r="F379" s="6" t="s">
        <v>3499</v>
      </c>
      <c r="G379" s="45"/>
      <c r="H379" s="47">
        <f t="shared" si="25"/>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Early Retirement of Power Plants</v>
      </c>
      <c r="C380" s="254" t="str">
        <f t="shared" si="27"/>
        <v>Annual Additional Capacity Retired due to Early Retirement Policy</v>
      </c>
      <c r="D380" s="6" t="s">
        <v>3502</v>
      </c>
      <c r="E380" s="45"/>
      <c r="F380" s="6" t="s">
        <v>3500</v>
      </c>
      <c r="G380" s="45"/>
      <c r="H380" s="47">
        <f t="shared" si="25"/>
        <v>379</v>
      </c>
      <c r="I380" s="324" t="s">
        <v>41</v>
      </c>
      <c r="J380" s="255" t="str">
        <f>IF(ISBLANK(INDEX('Policy Characteristics'!D:D,MATCH($C380,'Policy Characteristics'!$C:$C,0))),"",INDEX('Policy Characteristics'!D:D,MATCH($C380,'Policy Characteristics'!$C:$C,0)))</f>
        <v>Early Retirement of Power Plants</v>
      </c>
      <c r="K380" s="254" t="str">
        <f>IF(ISBLANK(INDEX('Policy Characteristics'!E:E,MATCH($C380,'Policy Characteristics'!$C:$C,0))),"",INDEX('Policy Characteristics'!E:E,MATCH($C380,'Policy Characteristics'!$C:$C,0)))</f>
        <v>elec early retirement</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25000</v>
      </c>
      <c r="N380" s="254">
        <f>IF(ISBLANK(INDEX('Policy Characteristics'!H:H,MATCH($C380,'Policy Characteristics'!$C:$C,0))),"",INDEX('Policy Characteristics'!H:H,MATCH($C380,'Policy Characteristics'!$C:$C,0)))</f>
        <v>500</v>
      </c>
      <c r="O380" s="254" t="str">
        <f>IF(ISBLANK(INDEX('Policy Characteristics'!I:I,MATCH($C380,'Policy Characteristics'!$C:$C,0))),"",INDEX('Policy Characteristics'!I:I,MATCH($C380,'Policy Characteristics'!$C:$C,0)))</f>
        <v>MW/year</v>
      </c>
      <c r="P380" s="254"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4" t="str">
        <f>IF(ISBLANK(INDEX('Policy Characteristics'!K:K,MATCH($C380,'Policy Characteristics'!$C:$C,0))),"",INDEX('Policy Characteristics'!K:K,MATCH($C380,'Policy Characteristics'!$C:$C,0)))</f>
        <v>electricity-sector-main.html#early-ret</v>
      </c>
      <c r="R380" s="254" t="str">
        <f>IF(ISBLANK(INDEX('Policy Characteristics'!L:L,MATCH($C380,'Policy Characteristics'!$C:$C,0))),"",INDEX('Policy Characteristics'!L:L,MATCH($C380,'Policy Characteristics'!$C:$C,0)))</f>
        <v>early-retirement-of-power-plants.html</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Minimum Annual Grid Battery Additions</v>
      </c>
      <c r="C381" t="s">
        <v>3836</v>
      </c>
      <c r="D381" s="6"/>
      <c r="E381" s="45"/>
      <c r="F381" s="6"/>
      <c r="G381" s="45"/>
      <c r="H381" s="47">
        <f t="shared" si="25"/>
        <v>380</v>
      </c>
      <c r="I381" s="324" t="s">
        <v>40</v>
      </c>
      <c r="J381" s="255" t="str">
        <f>IF(ISBLANK(INDEX('Policy Characteristics'!D:D,MATCH($C381,'Policy Characteristics'!$C:$C,0))),"",INDEX('Policy Characteristics'!D:D,MATCH($C381,'Policy Characteristics'!$C:$C,0)))</f>
        <v>Grid Battery Construction</v>
      </c>
      <c r="K381" s="254" t="str">
        <f>IF(ISBLANK(INDEX('Policy Characteristics'!E:E,MATCH($C381,'Policy Characteristics'!$C:$C,0))),"",INDEX('Policy Characteristics'!E:E,MATCH($C381,'Policy Characteristics'!$C:$C,0)))</f>
        <v>elec min grid battery additions</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500000</v>
      </c>
      <c r="N381" s="254">
        <f>IF(ISBLANK(INDEX('Policy Characteristics'!H:H,MATCH($C381,'Policy Characteristics'!$C:$C,0))),"",INDEX('Policy Characteristics'!H:H,MATCH($C381,'Policy Characteristics'!$C:$C,0)))</f>
        <v>1000</v>
      </c>
      <c r="O381" s="254" t="str">
        <f>IF(ISBLANK(INDEX('Policy Characteristics'!I:I,MATCH($C381,'Policy Characteristics'!$C:$C,0))),"",INDEX('Policy Characteristics'!I:I,MATCH($C381,'Policy Characteristics'!$C:$C,0)))</f>
        <v>MWh/year</v>
      </c>
      <c r="P381" s="254" t="str">
        <f>IF(ISBLANK(INDEX('Policy Characteristics'!J:J,MATCH($C381,'Policy Characteristics'!$C:$C,0))),"",INDEX('Policy Characteristics'!J:J,MATCH($C381,'Policy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t="s">
        <v>2975</v>
      </c>
      <c r="D382" s="45" t="s">
        <v>431</v>
      </c>
      <c r="E382" s="45"/>
      <c r="F382" s="45" t="s">
        <v>430</v>
      </c>
      <c r="G382" s="45"/>
      <c r="H382" s="47">
        <f t="shared" si="25"/>
        <v>381</v>
      </c>
      <c r="I382" s="324" t="s">
        <v>40</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ref="C383:C405" si="28">C$382</f>
        <v>Boolean Use Non BAU Capacity Retirement Schedule</v>
      </c>
      <c r="D383" s="6" t="s">
        <v>3433</v>
      </c>
      <c r="E383" s="45"/>
      <c r="F383" s="6" t="s">
        <v>3373</v>
      </c>
      <c r="G383" s="45"/>
      <c r="H383" s="47">
        <f t="shared" si="25"/>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8"/>
        <v>Boolean Use Non BAU Capacity Retirement Schedule</v>
      </c>
      <c r="D384" s="6" t="s">
        <v>3434</v>
      </c>
      <c r="E384" s="45"/>
      <c r="F384" s="6" t="s">
        <v>3374</v>
      </c>
      <c r="G384" s="45"/>
      <c r="H384" s="47">
        <f t="shared" si="25"/>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8"/>
        <v>Boolean Use Non BAU Capacity Retirement Schedule</v>
      </c>
      <c r="D385" s="6" t="s">
        <v>72</v>
      </c>
      <c r="E385" s="45"/>
      <c r="F385" s="6" t="s">
        <v>3444</v>
      </c>
      <c r="G385" s="45"/>
      <c r="H385" s="47">
        <f t="shared" si="25"/>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8"/>
        <v>Boolean Use Non BAU Capacity Retirement Schedule</v>
      </c>
      <c r="D386" s="6" t="s">
        <v>73</v>
      </c>
      <c r="E386" s="45"/>
      <c r="F386" s="6" t="s">
        <v>85</v>
      </c>
      <c r="G386" s="45"/>
      <c r="H386" s="47">
        <f t="shared" si="25"/>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8"/>
        <v>Boolean Use Non BAU Capacity Retirement Schedule</v>
      </c>
      <c r="D387" s="6" t="s">
        <v>432</v>
      </c>
      <c r="E387" s="45"/>
      <c r="F387" s="6" t="s">
        <v>435</v>
      </c>
      <c r="G387" s="45"/>
      <c r="H387" s="47">
        <f t="shared" ref="H387:H450" si="29">H386+1</f>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8"/>
        <v>Boolean Use Non BAU Capacity Retirement Schedule</v>
      </c>
      <c r="D388" s="6" t="s">
        <v>74</v>
      </c>
      <c r="E388" s="45"/>
      <c r="F388" s="6" t="s">
        <v>86</v>
      </c>
      <c r="G388" s="45"/>
      <c r="H388" s="47">
        <f t="shared" si="29"/>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8"/>
        <v>Boolean Use Non BAU Capacity Retirement Schedule</v>
      </c>
      <c r="D389" s="6" t="s">
        <v>75</v>
      </c>
      <c r="E389" s="45"/>
      <c r="F389" s="6" t="s">
        <v>87</v>
      </c>
      <c r="G389" s="45"/>
      <c r="H389" s="47">
        <f t="shared" si="29"/>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8"/>
        <v>Boolean Use Non BAU Capacity Retirement Schedule</v>
      </c>
      <c r="D390" s="6" t="s">
        <v>76</v>
      </c>
      <c r="E390" s="45"/>
      <c r="F390" s="6" t="s">
        <v>88</v>
      </c>
      <c r="G390" s="45"/>
      <c r="H390" s="47">
        <f t="shared" si="29"/>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8"/>
        <v>Boolean Use Non BAU Capacity Retirement Schedule</v>
      </c>
      <c r="D391" s="6" t="s">
        <v>2401</v>
      </c>
      <c r="E391" s="45"/>
      <c r="F391" s="6" t="s">
        <v>420</v>
      </c>
      <c r="G391" s="45"/>
      <c r="H391" s="47">
        <f t="shared" si="29"/>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8"/>
        <v>Boolean Use Non BAU Capacity Retirement Schedule</v>
      </c>
      <c r="D392" s="6" t="s">
        <v>293</v>
      </c>
      <c r="E392" s="45"/>
      <c r="F392" s="6" t="s">
        <v>295</v>
      </c>
      <c r="G392" s="45"/>
      <c r="H392" s="47">
        <f t="shared" si="29"/>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8"/>
        <v>Boolean Use Non BAU Capacity Retirement Schedule</v>
      </c>
      <c r="D393" s="6" t="s">
        <v>294</v>
      </c>
      <c r="E393" s="45"/>
      <c r="F393" s="6" t="s">
        <v>296</v>
      </c>
      <c r="G393" s="45"/>
      <c r="H393" s="47">
        <f t="shared" si="29"/>
        <v>392</v>
      </c>
      <c r="I393" s="324" t="s">
        <v>41</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8"/>
        <v>Boolean Use Non BAU Capacity Retirement Schedule</v>
      </c>
      <c r="D394" s="6" t="s">
        <v>428</v>
      </c>
      <c r="E394" s="45"/>
      <c r="F394" s="6" t="s">
        <v>427</v>
      </c>
      <c r="G394" s="45"/>
      <c r="H394" s="47">
        <f t="shared" si="29"/>
        <v>393</v>
      </c>
      <c r="I394" s="324" t="s">
        <v>40</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8"/>
        <v>Boolean Use Non BAU Capacity Retirement Schedule</v>
      </c>
      <c r="D395" s="6" t="s">
        <v>437</v>
      </c>
      <c r="E395" s="45"/>
      <c r="F395" s="6" t="s">
        <v>438</v>
      </c>
      <c r="G395" s="45"/>
      <c r="H395" s="47">
        <f t="shared" si="29"/>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8"/>
        <v>Boolean Use Non BAU Capacity Retirement Schedule</v>
      </c>
      <c r="D396" s="6" t="s">
        <v>2714</v>
      </c>
      <c r="E396" s="45"/>
      <c r="F396" s="6" t="s">
        <v>2443</v>
      </c>
      <c r="G396" s="45"/>
      <c r="H396" s="47">
        <f t="shared" si="29"/>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8"/>
        <v>Boolean Use Non BAU Capacity Retirement Schedule</v>
      </c>
      <c r="D397" s="6" t="s">
        <v>2715</v>
      </c>
      <c r="E397" s="45"/>
      <c r="F397" s="6" t="s">
        <v>2559</v>
      </c>
      <c r="G397" s="45"/>
      <c r="H397" s="47">
        <f t="shared" si="29"/>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8"/>
        <v>Boolean Use Non BAU Capacity Retirement Schedule</v>
      </c>
      <c r="D398" s="6" t="s">
        <v>2716</v>
      </c>
      <c r="E398" s="45"/>
      <c r="F398" s="6" t="s">
        <v>2445</v>
      </c>
      <c r="G398" s="45"/>
      <c r="H398" s="47">
        <f t="shared" si="29"/>
        <v>397</v>
      </c>
      <c r="I398" s="324" t="s">
        <v>41</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8"/>
        <v>Boolean Use Non BAU Capacity Retirement Schedule</v>
      </c>
      <c r="D399" s="6" t="s">
        <v>3432</v>
      </c>
      <c r="E399" s="45"/>
      <c r="F399" s="6" t="s">
        <v>3439</v>
      </c>
      <c r="G399" s="45"/>
      <c r="H399" s="47">
        <f t="shared" si="29"/>
        <v>398</v>
      </c>
      <c r="I399" s="324" t="s">
        <v>40</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8"/>
        <v>Boolean Use Non BAU Capacity Retirement Schedule</v>
      </c>
      <c r="D400" s="6" t="s">
        <v>3435</v>
      </c>
      <c r="E400" s="45"/>
      <c r="F400" s="6" t="s">
        <v>3440</v>
      </c>
      <c r="G400" s="45"/>
      <c r="H400" s="47">
        <f t="shared" si="29"/>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8"/>
        <v>Boolean Use Non BAU Capacity Retirement Schedule</v>
      </c>
      <c r="D401" s="6" t="s">
        <v>3436</v>
      </c>
      <c r="E401" s="45"/>
      <c r="F401" s="6" t="s">
        <v>3441</v>
      </c>
      <c r="G401" s="45"/>
      <c r="H401" s="47">
        <f t="shared" si="29"/>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8"/>
        <v>Boolean Use Non BAU Capacity Retirement Schedule</v>
      </c>
      <c r="D402" s="6" t="s">
        <v>3437</v>
      </c>
      <c r="E402" s="45"/>
      <c r="F402" s="6" t="s">
        <v>3442</v>
      </c>
      <c r="G402" s="45"/>
      <c r="H402" s="47">
        <f t="shared" si="29"/>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8"/>
        <v>Boolean Use Non BAU Capacity Retirement Schedule</v>
      </c>
      <c r="D403" s="6" t="s">
        <v>3438</v>
      </c>
      <c r="E403" s="45"/>
      <c r="F403" s="6" t="s">
        <v>3443</v>
      </c>
      <c r="G403" s="45"/>
      <c r="H403" s="47">
        <f t="shared" si="29"/>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8"/>
        <v>Boolean Use Non BAU Capacity Retirement Schedule</v>
      </c>
      <c r="D404" s="6" t="s">
        <v>3501</v>
      </c>
      <c r="E404" s="45"/>
      <c r="F404" s="6" t="s">
        <v>3499</v>
      </c>
      <c r="G404" s="45"/>
      <c r="H404" s="47">
        <f t="shared" si="29"/>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Capacity Retirement Schedule</v>
      </c>
      <c r="C405" s="254" t="str">
        <f t="shared" si="28"/>
        <v>Boolean Use Non BAU Capacity Retirement Schedule</v>
      </c>
      <c r="D405" s="6" t="s">
        <v>3502</v>
      </c>
      <c r="E405" s="45"/>
      <c r="F405" s="6" t="s">
        <v>3500</v>
      </c>
      <c r="G405" s="45"/>
      <c r="H405" s="47">
        <f t="shared" si="29"/>
        <v>404</v>
      </c>
      <c r="I405" s="324" t="s">
        <v>41</v>
      </c>
      <c r="J405" s="255" t="str">
        <f>IF(ISBLANK(INDEX('Policy Characteristics'!D:D,MATCH($C405,'Policy Characteristics'!$C:$C,0))),"",INDEX('Policy Characteristics'!D:D,MATCH($C405,'Policy Characteristics'!$C:$C,0)))</f>
        <v>Non BAU Capacity Retirement Schedule</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4"/>
      <c r="R405" s="254"/>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t="s">
        <v>124</v>
      </c>
      <c r="D406" s="45" t="s">
        <v>431</v>
      </c>
      <c r="E406" s="45"/>
      <c r="F406" s="45" t="s">
        <v>430</v>
      </c>
      <c r="G406" s="45"/>
      <c r="H406" s="47">
        <f t="shared" si="29"/>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ref="C407:C429" si="30">C$406</f>
        <v>Boolean Use Non BAU Mandated Capacity Construction Schedule</v>
      </c>
      <c r="D407" s="6" t="s">
        <v>3433</v>
      </c>
      <c r="E407" s="45"/>
      <c r="F407" s="6" t="s">
        <v>3373</v>
      </c>
      <c r="G407" s="45"/>
      <c r="H407" s="47">
        <f t="shared" si="29"/>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30"/>
        <v>Boolean Use Non BAU Mandated Capacity Construction Schedule</v>
      </c>
      <c r="D408" s="6" t="s">
        <v>3434</v>
      </c>
      <c r="E408" s="45"/>
      <c r="F408" s="6" t="s">
        <v>3374</v>
      </c>
      <c r="G408" s="45"/>
      <c r="H408" s="47">
        <f t="shared" si="29"/>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30"/>
        <v>Boolean Use Non BAU Mandated Capacity Construction Schedule</v>
      </c>
      <c r="D409" s="6" t="s">
        <v>72</v>
      </c>
      <c r="E409" s="45"/>
      <c r="F409" s="6" t="s">
        <v>3444</v>
      </c>
      <c r="G409" s="45"/>
      <c r="H409" s="47">
        <f t="shared" si="29"/>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30"/>
        <v>Boolean Use Non BAU Mandated Capacity Construction Schedule</v>
      </c>
      <c r="D410" s="6" t="s">
        <v>73</v>
      </c>
      <c r="E410" s="45"/>
      <c r="F410" s="6" t="s">
        <v>85</v>
      </c>
      <c r="G410" s="45"/>
      <c r="H410" s="47">
        <f t="shared" si="29"/>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30"/>
        <v>Boolean Use Non BAU Mandated Capacity Construction Schedule</v>
      </c>
      <c r="D411" s="6" t="s">
        <v>432</v>
      </c>
      <c r="E411" s="45"/>
      <c r="F411" s="6" t="s">
        <v>435</v>
      </c>
      <c r="G411" s="45"/>
      <c r="H411" s="47">
        <f t="shared" si="29"/>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30"/>
        <v>Boolean Use Non BAU Mandated Capacity Construction Schedule</v>
      </c>
      <c r="D412" s="6" t="s">
        <v>74</v>
      </c>
      <c r="E412" s="45"/>
      <c r="F412" s="6" t="s">
        <v>86</v>
      </c>
      <c r="G412" s="45"/>
      <c r="H412" s="47">
        <f t="shared" si="29"/>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30"/>
        <v>Boolean Use Non BAU Mandated Capacity Construction Schedule</v>
      </c>
      <c r="D413" s="6" t="s">
        <v>75</v>
      </c>
      <c r="E413" s="45"/>
      <c r="F413" s="6" t="s">
        <v>87</v>
      </c>
      <c r="G413" s="45"/>
      <c r="H413" s="47">
        <f t="shared" si="29"/>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30"/>
        <v>Boolean Use Non BAU Mandated Capacity Construction Schedule</v>
      </c>
      <c r="D414" s="6" t="s">
        <v>76</v>
      </c>
      <c r="E414" s="45"/>
      <c r="F414" s="6" t="s">
        <v>88</v>
      </c>
      <c r="G414" s="45"/>
      <c r="H414" s="47">
        <f t="shared" si="29"/>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30"/>
        <v>Boolean Use Non BAU Mandated Capacity Construction Schedule</v>
      </c>
      <c r="D415" s="6" t="s">
        <v>2401</v>
      </c>
      <c r="E415" s="45"/>
      <c r="F415" s="6" t="s">
        <v>420</v>
      </c>
      <c r="G415" s="45"/>
      <c r="H415" s="47">
        <f t="shared" si="29"/>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30"/>
        <v>Boolean Use Non BAU Mandated Capacity Construction Schedule</v>
      </c>
      <c r="D416" s="6" t="s">
        <v>293</v>
      </c>
      <c r="E416" s="45"/>
      <c r="F416" s="6" t="s">
        <v>295</v>
      </c>
      <c r="G416" s="45"/>
      <c r="H416" s="47">
        <f t="shared" si="29"/>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30"/>
        <v>Boolean Use Non BAU Mandated Capacity Construction Schedule</v>
      </c>
      <c r="D417" s="6" t="s">
        <v>294</v>
      </c>
      <c r="E417" s="45"/>
      <c r="F417" s="6" t="s">
        <v>296</v>
      </c>
      <c r="G417" s="45"/>
      <c r="H417" s="47">
        <f t="shared" si="29"/>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30"/>
        <v>Boolean Use Non BAU Mandated Capacity Construction Schedule</v>
      </c>
      <c r="D418" s="6" t="s">
        <v>428</v>
      </c>
      <c r="E418" s="45"/>
      <c r="F418" s="6" t="s">
        <v>427</v>
      </c>
      <c r="G418" s="45"/>
      <c r="H418" s="47">
        <f t="shared" si="29"/>
        <v>417</v>
      </c>
      <c r="I418" s="324" t="s">
        <v>41</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30"/>
        <v>Boolean Use Non BAU Mandated Capacity Construction Schedule</v>
      </c>
      <c r="D419" s="6" t="s">
        <v>437</v>
      </c>
      <c r="E419" s="45"/>
      <c r="F419" s="6" t="s">
        <v>438</v>
      </c>
      <c r="G419" s="45"/>
      <c r="H419" s="47">
        <f t="shared" si="29"/>
        <v>418</v>
      </c>
      <c r="I419" s="324" t="s">
        <v>40</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30"/>
        <v>Boolean Use Non BAU Mandated Capacity Construction Schedule</v>
      </c>
      <c r="D420" s="6" t="s">
        <v>2714</v>
      </c>
      <c r="E420" s="45"/>
      <c r="F420" s="6" t="s">
        <v>2443</v>
      </c>
      <c r="G420" s="45"/>
      <c r="H420" s="47">
        <f t="shared" si="29"/>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30"/>
        <v>Boolean Use Non BAU Mandated Capacity Construction Schedule</v>
      </c>
      <c r="D421" s="6" t="s">
        <v>2715</v>
      </c>
      <c r="E421" s="45"/>
      <c r="F421" s="6" t="s">
        <v>2559</v>
      </c>
      <c r="G421" s="45"/>
      <c r="H421" s="47">
        <f t="shared" si="29"/>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30"/>
        <v>Boolean Use Non BAU Mandated Capacity Construction Schedule</v>
      </c>
      <c r="D422" s="6" t="s">
        <v>2716</v>
      </c>
      <c r="E422" s="45"/>
      <c r="F422" s="6" t="s">
        <v>2445</v>
      </c>
      <c r="G422" s="45"/>
      <c r="H422" s="47">
        <f t="shared" si="29"/>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30"/>
        <v>Boolean Use Non BAU Mandated Capacity Construction Schedule</v>
      </c>
      <c r="D423" s="6" t="s">
        <v>3432</v>
      </c>
      <c r="E423" s="45"/>
      <c r="F423" s="6" t="s">
        <v>3439</v>
      </c>
      <c r="G423" s="45"/>
      <c r="H423" s="47">
        <f t="shared" si="29"/>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30"/>
        <v>Boolean Use Non BAU Mandated Capacity Construction Schedule</v>
      </c>
      <c r="D424" s="6" t="s">
        <v>3435</v>
      </c>
      <c r="E424" s="45"/>
      <c r="F424" s="6" t="s">
        <v>3440</v>
      </c>
      <c r="G424" s="45"/>
      <c r="H424" s="47">
        <f t="shared" si="29"/>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30"/>
        <v>Boolean Use Non BAU Mandated Capacity Construction Schedule</v>
      </c>
      <c r="D425" s="6" t="s">
        <v>3436</v>
      </c>
      <c r="E425" s="45"/>
      <c r="F425" s="6" t="s">
        <v>3441</v>
      </c>
      <c r="G425" s="45"/>
      <c r="H425" s="47">
        <f t="shared" si="29"/>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30"/>
        <v>Boolean Use Non BAU Mandated Capacity Construction Schedule</v>
      </c>
      <c r="D426" s="6" t="s">
        <v>3437</v>
      </c>
      <c r="E426" s="45"/>
      <c r="F426" s="6" t="s">
        <v>3442</v>
      </c>
      <c r="G426" s="45"/>
      <c r="H426" s="47">
        <f t="shared" si="29"/>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30"/>
        <v>Boolean Use Non BAU Mandated Capacity Construction Schedule</v>
      </c>
      <c r="D427" s="6" t="s">
        <v>3438</v>
      </c>
      <c r="E427" s="45"/>
      <c r="F427" s="6" t="s">
        <v>3443</v>
      </c>
      <c r="G427" s="45"/>
      <c r="H427" s="47">
        <f t="shared" si="29"/>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30"/>
        <v>Boolean Use Non BAU Mandated Capacity Construction Schedule</v>
      </c>
      <c r="D428" s="6" t="s">
        <v>3501</v>
      </c>
      <c r="E428" s="45"/>
      <c r="F428" s="6" t="s">
        <v>3499</v>
      </c>
      <c r="G428" s="45"/>
      <c r="H428" s="47">
        <f t="shared" si="29"/>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Construction</v>
      </c>
      <c r="C429" s="254" t="str">
        <f t="shared" si="30"/>
        <v>Boolean Use Non BAU Mandated Capacity Construction Schedule</v>
      </c>
      <c r="D429" s="6" t="s">
        <v>3502</v>
      </c>
      <c r="E429" s="45"/>
      <c r="F429" s="6" t="s">
        <v>3500</v>
      </c>
      <c r="G429" s="45"/>
      <c r="H429" s="47">
        <f t="shared" si="29"/>
        <v>428</v>
      </c>
      <c r="I429" s="324" t="s">
        <v>41</v>
      </c>
      <c r="J429" s="255" t="str">
        <f>IF(ISBLANK(INDEX('Policy Characteristics'!D:D,MATCH($C429,'Policy Characteristics'!$C:$C,0))),"",INDEX('Policy Characteristics'!D:D,MATCH($C429,'Policy Characteristics'!$C:$C,0)))</f>
        <v>Non BAU Mandated Capacity Construction</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9" s="254"/>
      <c r="R429" s="254"/>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t="s">
        <v>3607</v>
      </c>
      <c r="D430" s="45" t="s">
        <v>431</v>
      </c>
      <c r="E430" s="45"/>
      <c r="F430" s="45" t="s">
        <v>430</v>
      </c>
      <c r="G430" s="45"/>
      <c r="H430" s="47">
        <f t="shared" si="29"/>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$C$430</f>
        <v>Boolean Use Non BAU Mandated Capacity Retrofit Schedule</v>
      </c>
      <c r="D431" s="6" t="s">
        <v>3433</v>
      </c>
      <c r="E431" s="45"/>
      <c r="F431" s="6" t="s">
        <v>3373</v>
      </c>
      <c r="G431" s="45"/>
      <c r="H431" s="47">
        <f t="shared" si="29"/>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ref="C432:C453" si="31">$C$430</f>
        <v>Boolean Use Non BAU Mandated Capacity Retrofit Schedule</v>
      </c>
      <c r="D432" s="6" t="s">
        <v>3434</v>
      </c>
      <c r="E432" s="45"/>
      <c r="F432" s="6" t="s">
        <v>3374</v>
      </c>
      <c r="G432" s="45"/>
      <c r="H432" s="47">
        <f t="shared" si="29"/>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31"/>
        <v>Boolean Use Non BAU Mandated Capacity Retrofit Schedule</v>
      </c>
      <c r="D433" s="6" t="s">
        <v>72</v>
      </c>
      <c r="E433" s="45"/>
      <c r="F433" s="6" t="s">
        <v>3444</v>
      </c>
      <c r="G433" s="45"/>
      <c r="H433" s="47">
        <f t="shared" si="29"/>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31"/>
        <v>Boolean Use Non BAU Mandated Capacity Retrofit Schedule</v>
      </c>
      <c r="D434" s="6" t="s">
        <v>73</v>
      </c>
      <c r="E434" s="45"/>
      <c r="F434" s="6" t="s">
        <v>85</v>
      </c>
      <c r="G434" s="45"/>
      <c r="H434" s="47">
        <f t="shared" si="29"/>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31"/>
        <v>Boolean Use Non BAU Mandated Capacity Retrofit Schedule</v>
      </c>
      <c r="D435" s="6" t="s">
        <v>432</v>
      </c>
      <c r="E435" s="45"/>
      <c r="F435" s="6" t="s">
        <v>435</v>
      </c>
      <c r="G435" s="45"/>
      <c r="H435" s="47">
        <f t="shared" si="29"/>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31"/>
        <v>Boolean Use Non BAU Mandated Capacity Retrofit Schedule</v>
      </c>
      <c r="D436" s="6" t="s">
        <v>74</v>
      </c>
      <c r="E436" s="45"/>
      <c r="F436" s="6" t="s">
        <v>86</v>
      </c>
      <c r="G436" s="45"/>
      <c r="H436" s="47">
        <f t="shared" si="29"/>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31"/>
        <v>Boolean Use Non BAU Mandated Capacity Retrofit Schedule</v>
      </c>
      <c r="D437" s="6" t="s">
        <v>75</v>
      </c>
      <c r="E437" s="45"/>
      <c r="F437" s="6" t="s">
        <v>87</v>
      </c>
      <c r="G437" s="45"/>
      <c r="H437" s="47">
        <f t="shared" si="29"/>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31"/>
        <v>Boolean Use Non BAU Mandated Capacity Retrofit Schedule</v>
      </c>
      <c r="D438" s="6" t="s">
        <v>76</v>
      </c>
      <c r="E438" s="45"/>
      <c r="F438" s="6" t="s">
        <v>88</v>
      </c>
      <c r="G438" s="45"/>
      <c r="H438" s="47">
        <f t="shared" si="29"/>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31"/>
        <v>Boolean Use Non BAU Mandated Capacity Retrofit Schedule</v>
      </c>
      <c r="D439" s="6" t="s">
        <v>2401</v>
      </c>
      <c r="E439" s="45"/>
      <c r="F439" s="6" t="s">
        <v>420</v>
      </c>
      <c r="G439" s="45"/>
      <c r="H439" s="47">
        <f t="shared" si="29"/>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31"/>
        <v>Boolean Use Non BAU Mandated Capacity Retrofit Schedule</v>
      </c>
      <c r="D440" s="6" t="s">
        <v>293</v>
      </c>
      <c r="E440" s="45"/>
      <c r="F440" s="6" t="s">
        <v>295</v>
      </c>
      <c r="G440" s="45"/>
      <c r="H440" s="47">
        <f t="shared" si="29"/>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31"/>
        <v>Boolean Use Non BAU Mandated Capacity Retrofit Schedule</v>
      </c>
      <c r="D441" s="6" t="s">
        <v>294</v>
      </c>
      <c r="E441" s="45"/>
      <c r="F441" s="6" t="s">
        <v>296</v>
      </c>
      <c r="G441" s="45"/>
      <c r="H441" s="47">
        <f t="shared" si="29"/>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31"/>
        <v>Boolean Use Non BAU Mandated Capacity Retrofit Schedule</v>
      </c>
      <c r="D442" s="6" t="s">
        <v>428</v>
      </c>
      <c r="E442" s="45"/>
      <c r="F442" s="6" t="s">
        <v>427</v>
      </c>
      <c r="G442" s="45"/>
      <c r="H442" s="47">
        <f t="shared" si="29"/>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31"/>
        <v>Boolean Use Non BAU Mandated Capacity Retrofit Schedule</v>
      </c>
      <c r="D443" s="6" t="s">
        <v>437</v>
      </c>
      <c r="E443" s="45"/>
      <c r="F443" s="6" t="s">
        <v>438</v>
      </c>
      <c r="G443" s="45"/>
      <c r="H443" s="47">
        <f t="shared" si="29"/>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31"/>
        <v>Boolean Use Non BAU Mandated Capacity Retrofit Schedule</v>
      </c>
      <c r="D444" s="6" t="s">
        <v>2714</v>
      </c>
      <c r="E444" s="45"/>
      <c r="F444" s="6" t="s">
        <v>2443</v>
      </c>
      <c r="G444" s="45"/>
      <c r="H444" s="47">
        <f t="shared" si="29"/>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31"/>
        <v>Boolean Use Non BAU Mandated Capacity Retrofit Schedule</v>
      </c>
      <c r="D445" s="6" t="s">
        <v>2715</v>
      </c>
      <c r="E445" s="45"/>
      <c r="F445" s="6" t="s">
        <v>2559</v>
      </c>
      <c r="G445" s="45"/>
      <c r="H445" s="47">
        <f t="shared" si="29"/>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31"/>
        <v>Boolean Use Non BAU Mandated Capacity Retrofit Schedule</v>
      </c>
      <c r="D446" s="6" t="s">
        <v>2716</v>
      </c>
      <c r="E446" s="45"/>
      <c r="F446" s="6" t="s">
        <v>2445</v>
      </c>
      <c r="G446" s="45"/>
      <c r="H446" s="47">
        <f t="shared" si="29"/>
        <v>445</v>
      </c>
      <c r="I446" s="324" t="s">
        <v>41</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31"/>
        <v>Boolean Use Non BAU Mandated Capacity Retrofit Schedule</v>
      </c>
      <c r="D447" s="6" t="s">
        <v>3432</v>
      </c>
      <c r="E447" s="45"/>
      <c r="F447" s="6" t="s">
        <v>3439</v>
      </c>
      <c r="G447" s="45"/>
      <c r="H447" s="47">
        <f t="shared" si="29"/>
        <v>446</v>
      </c>
      <c r="I447" s="324" t="s">
        <v>40</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31"/>
        <v>Boolean Use Non BAU Mandated Capacity Retrofit Schedule</v>
      </c>
      <c r="D448" s="6" t="s">
        <v>3435</v>
      </c>
      <c r="E448" s="45"/>
      <c r="F448" s="6" t="s">
        <v>3440</v>
      </c>
      <c r="G448" s="45"/>
      <c r="H448" s="47">
        <f t="shared" si="29"/>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31"/>
        <v>Boolean Use Non BAU Mandated Capacity Retrofit Schedule</v>
      </c>
      <c r="D449" s="6" t="s">
        <v>3436</v>
      </c>
      <c r="E449" s="45"/>
      <c r="F449" s="6" t="s">
        <v>3441</v>
      </c>
      <c r="G449" s="45"/>
      <c r="H449" s="47">
        <f t="shared" si="29"/>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31"/>
        <v>Boolean Use Non BAU Mandated Capacity Retrofit Schedule</v>
      </c>
      <c r="D450" s="6" t="s">
        <v>3437</v>
      </c>
      <c r="E450" s="45"/>
      <c r="F450" s="6" t="s">
        <v>3442</v>
      </c>
      <c r="G450" s="45"/>
      <c r="H450" s="47">
        <f t="shared" si="29"/>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31"/>
        <v>Boolean Use Non BAU Mandated Capacity Retrofit Schedule</v>
      </c>
      <c r="D451" s="6" t="s">
        <v>3438</v>
      </c>
      <c r="E451" s="45"/>
      <c r="F451" s="6" t="s">
        <v>3443</v>
      </c>
      <c r="G451" s="45"/>
      <c r="H451" s="47">
        <f t="shared" ref="H451:H514" si="32">H450+1</f>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31"/>
        <v>Boolean Use Non BAU Mandated Capacity Retrofit Schedule</v>
      </c>
      <c r="D452" s="6" t="s">
        <v>3501</v>
      </c>
      <c r="E452" s="45"/>
      <c r="F452" s="6" t="s">
        <v>3499</v>
      </c>
      <c r="G452" s="45"/>
      <c r="H452" s="47">
        <f t="shared" si="32"/>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t="str">
        <f>IF(ISBLANK(INDEX('Policy Characteristics'!K:K,MATCH($C452,'Policy Characteristics'!$C:$C,0))),"",INDEX('Policy Characteristics'!K:K,MATCH($C452,'Policy Characteristics'!$C:$C,0)))</f>
        <v/>
      </c>
      <c r="R452" s="254" t="str">
        <f>IF(ISBLANK(INDEX('Policy Characteristics'!L:L,MATCH($C452,'Policy Characteristics'!$C:$C,0))),"",INDEX('Policy Characteristics'!L:L,MATCH($C452,'Policy Characteristics'!$C:$C,0)))</f>
        <v/>
      </c>
    </row>
    <row r="453" spans="1:18" s="4"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Non BAU Mandated Capacity CCUS Retrofits</v>
      </c>
      <c r="C453" s="254" t="str">
        <f t="shared" si="31"/>
        <v>Boolean Use Non BAU Mandated Capacity Retrofit Schedule</v>
      </c>
      <c r="D453" s="6" t="s">
        <v>3502</v>
      </c>
      <c r="E453" s="45"/>
      <c r="F453" s="6" t="s">
        <v>3500</v>
      </c>
      <c r="G453" s="45"/>
      <c r="H453" s="47">
        <f t="shared" si="32"/>
        <v>452</v>
      </c>
      <c r="I453" s="324" t="s">
        <v>41</v>
      </c>
      <c r="J453" s="255" t="str">
        <f>IF(ISBLANK(INDEX('Policy Characteristics'!D:D,MATCH($C453,'Policy Characteristics'!$C:$C,0))),"",INDEX('Policy Characteristics'!D:D,MATCH($C453,'Policy Characteristics'!$C:$C,0)))</f>
        <v>Non BAU Mandated Capacity CCUS Retrofits</v>
      </c>
      <c r="K453" s="254" t="str">
        <f>IF(ISBLANK(INDEX('Policy Characteristics'!E:E,MATCH($C453,'Policy Characteristics'!$C:$C,0))),"",INDEX('Policy Characteristics'!E:E,MATCH($C453,'Policy Characteristics'!$C:$C,0)))</f>
        <v/>
      </c>
      <c r="L453" s="254">
        <f>IF(ISBLANK(INDEX('Policy Characteristics'!F:F,MATCH($C453,'Policy Characteristics'!$C:$C,0))),"",INDEX('Policy Characteristics'!F:F,MATCH($C453,'Policy Characteristics'!$C:$C,0)))</f>
        <v>0</v>
      </c>
      <c r="M453" s="254">
        <f>IF(ISBLANK(INDEX('Policy Characteristics'!G:G,MATCH($C453,'Policy Characteristics'!$C:$C,0))),"",INDEX('Policy Characteristics'!G:G,MATCH($C453,'Policy Characteristics'!$C:$C,0)))</f>
        <v>1</v>
      </c>
      <c r="N453" s="254">
        <f>IF(ISBLANK(INDEX('Policy Characteristics'!H:H,MATCH($C453,'Policy Characteristics'!$C:$C,0))),"",INDEX('Policy Characteristics'!H:H,MATCH($C453,'Policy Characteristics'!$C:$C,0)))</f>
        <v>1</v>
      </c>
      <c r="O453" s="254" t="str">
        <f>IF(ISBLANK(INDEX('Policy Characteristics'!I:I,MATCH($C453,'Policy Characteristics'!$C:$C,0))),"",INDEX('Policy Characteristics'!I:I,MATCH($C453,'Policy Characteristics'!$C:$C,0)))</f>
        <v>on/off</v>
      </c>
      <c r="P453" s="254"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Q453" s="254"/>
      <c r="R453" s="254"/>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1" t="s">
        <v>243</v>
      </c>
      <c r="D454" s="45" t="s">
        <v>431</v>
      </c>
      <c r="E454" s="45"/>
      <c r="F454" s="45" t="s">
        <v>430</v>
      </c>
      <c r="G454" s="6"/>
      <c r="H454" s="47">
        <f t="shared" si="32"/>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$C$454</f>
        <v>Percentage Reduction in Plant Downtime</v>
      </c>
      <c r="D455" s="6" t="s">
        <v>3433</v>
      </c>
      <c r="E455" s="45"/>
      <c r="F455" s="6" t="s">
        <v>3373</v>
      </c>
      <c r="G455" s="6"/>
      <c r="H455" s="47">
        <f t="shared" si="32"/>
        <v>454</v>
      </c>
      <c r="I455" s="325" t="s">
        <v>41</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ref="C456:C477" si="33">$C$454</f>
        <v>Percentage Reduction in Plant Downtime</v>
      </c>
      <c r="D456" s="6" t="s">
        <v>3434</v>
      </c>
      <c r="E456" s="45"/>
      <c r="F456" s="6" t="s">
        <v>3374</v>
      </c>
      <c r="G456" s="6"/>
      <c r="H456" s="47">
        <f t="shared" si="32"/>
        <v>455</v>
      </c>
      <c r="I456" s="325" t="s">
        <v>40</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33"/>
        <v>Percentage Reduction in Plant Downtime</v>
      </c>
      <c r="D457" s="6" t="s">
        <v>72</v>
      </c>
      <c r="E457" s="45"/>
      <c r="F457" s="6" t="s">
        <v>3444</v>
      </c>
      <c r="G457" s="6"/>
      <c r="H457" s="47">
        <f t="shared" si="32"/>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33"/>
        <v>Percentage Reduction in Plant Downtime</v>
      </c>
      <c r="D458" s="6" t="s">
        <v>73</v>
      </c>
      <c r="E458" s="45"/>
      <c r="F458" s="6" t="s">
        <v>85</v>
      </c>
      <c r="G458" s="6"/>
      <c r="H458" s="47">
        <f t="shared" si="32"/>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33"/>
        <v>Percentage Reduction in Plant Downtime</v>
      </c>
      <c r="D459" s="6" t="s">
        <v>432</v>
      </c>
      <c r="E459" s="45"/>
      <c r="F459" s="6" t="s">
        <v>435</v>
      </c>
      <c r="G459" s="6"/>
      <c r="H459" s="47">
        <f t="shared" si="32"/>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33"/>
        <v>Percentage Reduction in Plant Downtime</v>
      </c>
      <c r="D460" s="6" t="s">
        <v>74</v>
      </c>
      <c r="E460" s="45"/>
      <c r="F460" s="6" t="s">
        <v>86</v>
      </c>
      <c r="G460" s="6"/>
      <c r="H460" s="47">
        <f t="shared" si="32"/>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33"/>
        <v>Percentage Reduction in Plant Downtime</v>
      </c>
      <c r="D461" s="6" t="s">
        <v>75</v>
      </c>
      <c r="E461" s="45"/>
      <c r="F461" s="6" t="s">
        <v>87</v>
      </c>
      <c r="G461" s="6"/>
      <c r="H461" s="47">
        <f t="shared" si="32"/>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33"/>
        <v>Percentage Reduction in Plant Downtime</v>
      </c>
      <c r="D462" s="6" t="s">
        <v>76</v>
      </c>
      <c r="E462" s="45"/>
      <c r="F462" s="6" t="s">
        <v>88</v>
      </c>
      <c r="G462" s="6"/>
      <c r="H462" s="47">
        <f t="shared" si="32"/>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33"/>
        <v>Percentage Reduction in Plant Downtime</v>
      </c>
      <c r="D463" s="6" t="s">
        <v>2401</v>
      </c>
      <c r="E463" s="45"/>
      <c r="F463" s="6" t="s">
        <v>420</v>
      </c>
      <c r="G463" s="6"/>
      <c r="H463" s="47">
        <f t="shared" si="32"/>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33"/>
        <v>Percentage Reduction in Plant Downtime</v>
      </c>
      <c r="D464" s="6" t="s">
        <v>293</v>
      </c>
      <c r="E464" s="45"/>
      <c r="F464" s="6" t="s">
        <v>295</v>
      </c>
      <c r="G464" s="6"/>
      <c r="H464" s="47">
        <f t="shared" si="32"/>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33"/>
        <v>Percentage Reduction in Plant Downtime</v>
      </c>
      <c r="D465" s="6" t="s">
        <v>294</v>
      </c>
      <c r="E465" s="45"/>
      <c r="F465" s="6" t="s">
        <v>296</v>
      </c>
      <c r="G465" s="6"/>
      <c r="H465" s="47">
        <f t="shared" si="32"/>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33"/>
        <v>Percentage Reduction in Plant Downtime</v>
      </c>
      <c r="D466" s="6" t="s">
        <v>428</v>
      </c>
      <c r="E466" s="45"/>
      <c r="F466" s="6" t="s">
        <v>427</v>
      </c>
      <c r="G466" s="6"/>
      <c r="H466" s="47">
        <f t="shared" si="32"/>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Change in Expected Power Plant Capacity Factor</v>
      </c>
      <c r="C467" s="318" t="str">
        <f t="shared" si="33"/>
        <v>Percentage Reduction in Plant Downtime</v>
      </c>
      <c r="D467" s="6" t="s">
        <v>437</v>
      </c>
      <c r="E467" s="45"/>
      <c r="F467" s="6" t="s">
        <v>438</v>
      </c>
      <c r="H467" s="47">
        <f t="shared" si="32"/>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33"/>
        <v>Percentage Reduction in Plant Downtime</v>
      </c>
      <c r="D468" s="6" t="s">
        <v>2714</v>
      </c>
      <c r="E468" s="45"/>
      <c r="F468" s="6" t="s">
        <v>2443</v>
      </c>
      <c r="G468" s="6"/>
      <c r="H468" s="47">
        <f t="shared" si="32"/>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33"/>
        <v>Percentage Reduction in Plant Downtime</v>
      </c>
      <c r="D469" s="6" t="s">
        <v>2715</v>
      </c>
      <c r="E469" s="45"/>
      <c r="F469" s="6" t="s">
        <v>2559</v>
      </c>
      <c r="G469" s="6"/>
      <c r="H469" s="47">
        <f t="shared" si="32"/>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33"/>
        <v>Percentage Reduction in Plant Downtime</v>
      </c>
      <c r="D470" s="6" t="s">
        <v>2716</v>
      </c>
      <c r="E470" s="45"/>
      <c r="F470" s="6" t="s">
        <v>2445</v>
      </c>
      <c r="G470" s="6"/>
      <c r="H470" s="47">
        <f t="shared" si="32"/>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33"/>
        <v>Percentage Reduction in Plant Downtime</v>
      </c>
      <c r="D471" s="6" t="s">
        <v>3432</v>
      </c>
      <c r="E471" s="45"/>
      <c r="F471" s="6" t="s">
        <v>3439</v>
      </c>
      <c r="G471" s="6"/>
      <c r="H471" s="47">
        <f t="shared" si="32"/>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33"/>
        <v>Percentage Reduction in Plant Downtime</v>
      </c>
      <c r="D472" s="6" t="s">
        <v>3435</v>
      </c>
      <c r="E472" s="45"/>
      <c r="F472" s="6" t="s">
        <v>3440</v>
      </c>
      <c r="G472" s="6"/>
      <c r="H472" s="47">
        <f t="shared" si="32"/>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33"/>
        <v>Percentage Reduction in Plant Downtime</v>
      </c>
      <c r="D473" s="6" t="s">
        <v>3436</v>
      </c>
      <c r="E473" s="45"/>
      <c r="F473" s="6" t="s">
        <v>3441</v>
      </c>
      <c r="G473" s="6"/>
      <c r="H473" s="47">
        <f t="shared" si="32"/>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33"/>
        <v>Percentage Reduction in Plant Downtime</v>
      </c>
      <c r="D474" s="6" t="s">
        <v>3437</v>
      </c>
      <c r="E474" s="45"/>
      <c r="F474" s="6" t="s">
        <v>3442</v>
      </c>
      <c r="G474" s="6"/>
      <c r="H474" s="47">
        <f t="shared" si="32"/>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33"/>
        <v>Percentage Reduction in Plant Downtime</v>
      </c>
      <c r="D475" s="6" t="s">
        <v>3438</v>
      </c>
      <c r="E475" s="45"/>
      <c r="F475" s="6" t="s">
        <v>3443</v>
      </c>
      <c r="G475" s="6"/>
      <c r="H475" s="47">
        <f t="shared" si="32"/>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33"/>
        <v>Percentage Reduction in Plant Downtime</v>
      </c>
      <c r="D476" s="6" t="s">
        <v>3501</v>
      </c>
      <c r="E476" s="45"/>
      <c r="F476" s="6" t="s">
        <v>3499</v>
      </c>
      <c r="G476" s="6"/>
      <c r="H476" s="47">
        <f t="shared" si="32"/>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t="str">
        <f>IF(ISBLANK(INDEX('Policy Characteristics'!L:L,MATCH($C476,'Policy Characteristics'!$C:$C,0))),"",INDEX('Policy Characteristics'!L:L,MATCH($C476,'Policy Characteristics'!$C:$C,0)))</f>
        <v>reduce-downtime.html</v>
      </c>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Change in Expected Power Plant Capacity Factor</v>
      </c>
      <c r="C477" s="318" t="str">
        <f t="shared" si="33"/>
        <v>Percentage Reduction in Plant Downtime</v>
      </c>
      <c r="D477" s="6" t="s">
        <v>3502</v>
      </c>
      <c r="E477" s="45"/>
      <c r="F477" s="6" t="s">
        <v>3500</v>
      </c>
      <c r="G477" s="6"/>
      <c r="H477" s="47">
        <f t="shared" si="32"/>
        <v>476</v>
      </c>
      <c r="I477" s="325" t="s">
        <v>41</v>
      </c>
      <c r="J477" s="255" t="str">
        <f>IF(ISBLANK(INDEX('Policy Characteristics'!D:D,MATCH($C477,'Policy Characteristics'!$C:$C,0))),"",INDEX('Policy Characteristics'!D:D,MATCH($C477,'Policy Characteristics'!$C:$C,0)))</f>
        <v>Reduce Plant Downtime</v>
      </c>
      <c r="K477" s="254" t="str">
        <f>IF(ISBLANK(INDEX('Policy Characteristics'!E:E,MATCH($C477,'Policy Characteristics'!$C:$C,0))),"",INDEX('Policy Characteristics'!E:E,MATCH($C477,'Policy Characteristics'!$C:$C,0)))</f>
        <v>elec reduce plant downtime</v>
      </c>
      <c r="L477" s="261">
        <f>IF(ISBLANK(INDEX('Policy Characteristics'!F:F,MATCH($C477,'Policy Characteristics'!$C:$C,0))),"",INDEX('Policy Characteristics'!F:F,MATCH($C477,'Policy Characteristics'!$C:$C,0)))</f>
        <v>-0.3</v>
      </c>
      <c r="M477" s="261">
        <f>IF(ISBLANK(INDEX('Policy Characteristics'!G:G,MATCH($C477,'Policy Characteristics'!$C:$C,0))),"",INDEX('Policy Characteristics'!G:G,MATCH($C477,'Policy Characteristics'!$C:$C,0)))</f>
        <v>0.6</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downtime</v>
      </c>
      <c r="P477" s="254"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4" t="str">
        <f>IF(ISBLANK(INDEX('Policy Characteristics'!K:K,MATCH($C477,'Policy Characteristics'!$C:$C,0))),"",INDEX('Policy Characteristics'!K:K,MATCH($C477,'Policy Characteristics'!$C:$C,0)))</f>
        <v>electricity-sector-main.html#red-downtime</v>
      </c>
      <c r="R477" s="254"/>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9" t="s">
        <v>2300</v>
      </c>
      <c r="D478" s="6" t="s">
        <v>432</v>
      </c>
      <c r="E478" s="6"/>
      <c r="F478" s="6" t="s">
        <v>435</v>
      </c>
      <c r="G478" s="6"/>
      <c r="H478" s="47">
        <f t="shared" si="32"/>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ref="C479:C480" si="34">C$478</f>
        <v>Percent Reduction in Soft Costs of Capacity Construction</v>
      </c>
      <c r="D479" s="6" t="s">
        <v>74</v>
      </c>
      <c r="E479" s="6"/>
      <c r="F479" s="6" t="s">
        <v>86</v>
      </c>
      <c r="G479" s="6"/>
      <c r="H479" s="47">
        <f t="shared" si="32"/>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Soft Costs</v>
      </c>
      <c r="C480" s="318" t="str">
        <f t="shared" si="34"/>
        <v>Percent Reduction in Soft Costs of Capacity Construction</v>
      </c>
      <c r="D480" s="6" t="s">
        <v>437</v>
      </c>
      <c r="E480" s="6"/>
      <c r="F480" s="6" t="s">
        <v>438</v>
      </c>
      <c r="G480" s="6"/>
      <c r="H480" s="47">
        <f t="shared" si="32"/>
        <v>479</v>
      </c>
      <c r="I480" s="325" t="s">
        <v>40</v>
      </c>
      <c r="J480" s="255" t="str">
        <f>IF(ISBLANK(INDEX('Policy Characteristics'!D:D,MATCH($C480,'Policy Characteristics'!$C:$C,0))),"",INDEX('Policy Characteristics'!D:D,MATCH($C480,'Policy Characteristics'!$C:$C,0)))</f>
        <v>Reduce Soft Costs</v>
      </c>
      <c r="K480" s="254" t="str">
        <f>IF(ISBLANK(INDEX('Policy Characteristics'!E:E,MATCH($C480,'Policy Characteristics'!$C:$C,0))),"",INDEX('Policy Characteristics'!E:E,MATCH($C480,'Policy Characteristics'!$C:$C,0)))</f>
        <v>elec reduce soft costs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reduction in soft costs</v>
      </c>
      <c r="P480" s="254"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4" t="str">
        <f>IF(ISBLANK(INDEX('Policy Characteristics'!K:K,MATCH($C480,'Policy Characteristics'!$C:$C,0))),"",INDEX('Policy Characteristics'!K:K,MATCH($C480,'Policy Characteristics'!$C:$C,0)))</f>
        <v>endogenous-learning.html#red-soft-costs</v>
      </c>
      <c r="R480" s="254" t="str">
        <f>IF(ISBLANK(INDEX('Policy Characteristics'!L:L,MATCH($C480,'Policy Characteristics'!$C:$C,0))),"",INDEX('Policy Characteristics'!L:L,MATCH($C480,'Policy Characteristics'!$C:$C,0)))</f>
        <v>reduce-soft-costs.html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Reduce Transmission &amp; Distribution Losses</v>
      </c>
      <c r="C481" s="317" t="s">
        <v>269</v>
      </c>
      <c r="D481" s="6"/>
      <c r="E481" s="6"/>
      <c r="F481" s="6"/>
      <c r="G481" s="6"/>
      <c r="H481" s="47">
        <f t="shared" si="32"/>
        <v>480</v>
      </c>
      <c r="I481" s="325" t="s">
        <v>40</v>
      </c>
      <c r="J481" s="255" t="str">
        <f>IF(ISBLANK(INDEX('Policy Characteristics'!D:D,MATCH($C481,'Policy Characteristics'!$C:$C,0))),"",INDEX('Policy Characteristics'!D:D,MATCH($C481,'Policy Characteristics'!$C:$C,0)))</f>
        <v>Reduce T&amp;D Losses</v>
      </c>
      <c r="K481" s="254" t="str">
        <f>IF(ISBLANK(INDEX('Policy Characteristics'!E:E,MATCH($C481,'Policy Characteristics'!$C:$C,0))),"",INDEX('Policy Characteristics'!E:E,MATCH($C481,'Policy Characteristics'!$C:$C,0)))</f>
        <v>elec avoid TND loss</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0.4</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losses avoided</v>
      </c>
      <c r="P481" s="254"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4" t="str">
        <f>IF(ISBLANK(INDEX('Policy Characteristics'!K:K,MATCH($C481,'Policy Characteristics'!$C:$C,0))),"",INDEX('Policy Characteristics'!K:K,MATCH($C481,'Policy Characteristics'!$C:$C,0)))</f>
        <v>electricity-sector-main.html#red-tnd-losses</v>
      </c>
      <c r="R481" s="254" t="str">
        <f>IF(ISBLANK(INDEX('Policy Characteristics'!L:L,MATCH($C481,'Policy Characteristics'!$C:$C,0))),"",INDEX('Policy Characteristics'!L:L,MATCH($C481,'Policy Characteristics'!$C:$C,0)))</f>
        <v>reduce-tnd-losses.html</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7" t="s">
        <v>2754</v>
      </c>
      <c r="D482" s="45" t="s">
        <v>431</v>
      </c>
      <c r="E482" s="45"/>
      <c r="F482" s="45" t="s">
        <v>430</v>
      </c>
      <c r="G482" s="6"/>
      <c r="H482" s="47">
        <f t="shared" si="32"/>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C$482</f>
        <v>Perc Subsidy for Elec Capacity Construction</v>
      </c>
      <c r="D483" s="6" t="s">
        <v>3433</v>
      </c>
      <c r="E483" s="45"/>
      <c r="F483" s="6" t="s">
        <v>3373</v>
      </c>
      <c r="G483" s="6"/>
      <c r="H483" s="47">
        <f t="shared" si="32"/>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ref="C484:C505" si="35">C$482</f>
        <v>Perc Subsidy for Elec Capacity Construction</v>
      </c>
      <c r="D484" s="6" t="s">
        <v>3434</v>
      </c>
      <c r="E484" s="45"/>
      <c r="F484" s="6" t="s">
        <v>3374</v>
      </c>
      <c r="G484" s="6"/>
      <c r="H484" s="47">
        <f t="shared" si="32"/>
        <v>483</v>
      </c>
      <c r="I484" s="325" t="s">
        <v>41</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35"/>
        <v>Perc Subsidy for Elec Capacity Construction</v>
      </c>
      <c r="D485" s="6" t="s">
        <v>72</v>
      </c>
      <c r="E485" s="45"/>
      <c r="F485" s="6" t="s">
        <v>3444</v>
      </c>
      <c r="G485" s="6"/>
      <c r="H485" s="47">
        <f t="shared" si="32"/>
        <v>484</v>
      </c>
      <c r="I485" s="325" t="s">
        <v>40</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35"/>
        <v>Perc Subsidy for Elec Capacity Construction</v>
      </c>
      <c r="D486" s="6" t="s">
        <v>73</v>
      </c>
      <c r="E486" s="45"/>
      <c r="F486" s="6" t="s">
        <v>85</v>
      </c>
      <c r="G486" s="6"/>
      <c r="H486" s="47">
        <f t="shared" si="32"/>
        <v>485</v>
      </c>
      <c r="I486" s="325" t="s">
        <v>41</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35"/>
        <v>Perc Subsidy for Elec Capacity Construction</v>
      </c>
      <c r="D487" s="6" t="s">
        <v>432</v>
      </c>
      <c r="E487" s="45"/>
      <c r="F487" s="6" t="s">
        <v>435</v>
      </c>
      <c r="G487" s="6"/>
      <c r="H487" s="47">
        <f t="shared" si="32"/>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35"/>
        <v>Perc Subsidy for Elec Capacity Construction</v>
      </c>
      <c r="D488" s="6" t="s">
        <v>74</v>
      </c>
      <c r="E488" s="45"/>
      <c r="F488" s="6" t="s">
        <v>86</v>
      </c>
      <c r="G488" s="6"/>
      <c r="H488" s="47">
        <f t="shared" si="32"/>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35"/>
        <v>Perc Subsidy for Elec Capacity Construction</v>
      </c>
      <c r="D489" s="6" t="s">
        <v>75</v>
      </c>
      <c r="E489" s="45"/>
      <c r="F489" s="6" t="s">
        <v>87</v>
      </c>
      <c r="G489" s="6"/>
      <c r="H489" s="47">
        <f t="shared" si="32"/>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35"/>
        <v>Perc Subsidy for Elec Capacity Construction</v>
      </c>
      <c r="D490" s="6" t="s">
        <v>76</v>
      </c>
      <c r="E490" s="45"/>
      <c r="F490" s="6" t="s">
        <v>88</v>
      </c>
      <c r="G490" s="6"/>
      <c r="H490" s="47">
        <f t="shared" si="32"/>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35"/>
        <v>Perc Subsidy for Elec Capacity Construction</v>
      </c>
      <c r="D491" s="6" t="s">
        <v>2401</v>
      </c>
      <c r="E491" s="45"/>
      <c r="F491" s="6" t="s">
        <v>420</v>
      </c>
      <c r="G491" s="6"/>
      <c r="H491" s="47">
        <f t="shared" si="32"/>
        <v>490</v>
      </c>
      <c r="I491" s="325" t="s">
        <v>40</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35"/>
        <v>Perc Subsidy for Elec Capacity Construction</v>
      </c>
      <c r="D492" s="6" t="s">
        <v>293</v>
      </c>
      <c r="E492" s="45"/>
      <c r="F492" s="6" t="s">
        <v>295</v>
      </c>
      <c r="G492" s="6"/>
      <c r="H492" s="47">
        <f t="shared" si="32"/>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35"/>
        <v>Perc Subsidy for Elec Capacity Construction</v>
      </c>
      <c r="D493" s="6" t="s">
        <v>294</v>
      </c>
      <c r="E493" s="45"/>
      <c r="F493" s="6" t="s">
        <v>296</v>
      </c>
      <c r="G493" s="6"/>
      <c r="H493" s="47">
        <f t="shared" si="32"/>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35"/>
        <v>Perc Subsidy for Elec Capacity Construction</v>
      </c>
      <c r="D494" s="6" t="s">
        <v>428</v>
      </c>
      <c r="E494" s="45"/>
      <c r="F494" s="6" t="s">
        <v>427</v>
      </c>
      <c r="G494" s="6"/>
      <c r="H494" s="47">
        <f t="shared" si="32"/>
        <v>493</v>
      </c>
      <c r="I494" s="325" t="s">
        <v>41</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35"/>
        <v>Perc Subsidy for Elec Capacity Construction</v>
      </c>
      <c r="D495" s="6" t="s">
        <v>437</v>
      </c>
      <c r="E495" s="45"/>
      <c r="F495" s="6" t="s">
        <v>438</v>
      </c>
      <c r="H495" s="47">
        <f t="shared" si="32"/>
        <v>494</v>
      </c>
      <c r="I495" s="325" t="s">
        <v>40</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35"/>
        <v>Perc Subsidy for Elec Capacity Construction</v>
      </c>
      <c r="D496" s="6" t="s">
        <v>2714</v>
      </c>
      <c r="E496" s="45"/>
      <c r="F496" s="6" t="s">
        <v>2443</v>
      </c>
      <c r="G496" s="6"/>
      <c r="H496" s="47">
        <f t="shared" si="32"/>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35"/>
        <v>Perc Subsidy for Elec Capacity Construction</v>
      </c>
      <c r="D497" s="6" t="s">
        <v>2715</v>
      </c>
      <c r="E497" s="45"/>
      <c r="F497" s="6" t="s">
        <v>2559</v>
      </c>
      <c r="G497" s="6"/>
      <c r="H497" s="47">
        <f t="shared" si="32"/>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35"/>
        <v>Perc Subsidy for Elec Capacity Construction</v>
      </c>
      <c r="D498" s="6" t="s">
        <v>2716</v>
      </c>
      <c r="E498" s="45"/>
      <c r="F498" s="6" t="s">
        <v>2445</v>
      </c>
      <c r="G498" s="6"/>
      <c r="H498" s="47">
        <f t="shared" si="32"/>
        <v>497</v>
      </c>
      <c r="I498" s="325" t="s">
        <v>41</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35"/>
        <v>Perc Subsidy for Elec Capacity Construction</v>
      </c>
      <c r="D499" s="6" t="s">
        <v>3432</v>
      </c>
      <c r="E499" s="45"/>
      <c r="F499" s="6" t="s">
        <v>3439</v>
      </c>
      <c r="G499" s="6"/>
      <c r="H499" s="47">
        <f t="shared" si="32"/>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35"/>
        <v>Perc Subsidy for Elec Capacity Construction</v>
      </c>
      <c r="D500" s="6" t="s">
        <v>3435</v>
      </c>
      <c r="E500" s="45"/>
      <c r="F500" s="6" t="s">
        <v>3440</v>
      </c>
      <c r="G500" s="6"/>
      <c r="H500" s="47">
        <f t="shared" si="32"/>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35"/>
        <v>Perc Subsidy for Elec Capacity Construction</v>
      </c>
      <c r="D501" s="6" t="s">
        <v>3436</v>
      </c>
      <c r="E501" s="45"/>
      <c r="F501" s="6" t="s">
        <v>3441</v>
      </c>
      <c r="G501" s="6"/>
      <c r="H501" s="47">
        <f t="shared" si="32"/>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35"/>
        <v>Perc Subsidy for Elec Capacity Construction</v>
      </c>
      <c r="D502" s="6" t="s">
        <v>3437</v>
      </c>
      <c r="E502" s="45"/>
      <c r="F502" s="6" t="s">
        <v>3442</v>
      </c>
      <c r="G502" s="6"/>
      <c r="H502" s="47">
        <f t="shared" si="32"/>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35"/>
        <v>Perc Subsidy for Elec Capacity Construction</v>
      </c>
      <c r="D503" s="6" t="s">
        <v>3438</v>
      </c>
      <c r="E503" s="45"/>
      <c r="F503" s="6" t="s">
        <v>3443</v>
      </c>
      <c r="G503" s="6"/>
      <c r="H503" s="47">
        <f t="shared" si="32"/>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35"/>
        <v>Perc Subsidy for Elec Capacity Construction</v>
      </c>
      <c r="D504" s="6" t="s">
        <v>3501</v>
      </c>
      <c r="E504" s="45"/>
      <c r="F504" s="6" t="s">
        <v>3499</v>
      </c>
      <c r="G504" s="6"/>
      <c r="H504" s="47">
        <f t="shared" si="32"/>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
      </c>
    </row>
    <row r="505" spans="1:19" s="2"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Capacity Construction</v>
      </c>
      <c r="C505" s="318" t="str">
        <f t="shared" si="35"/>
        <v>Perc Subsidy for Elec Capacity Construction</v>
      </c>
      <c r="D505" s="6" t="s">
        <v>3502</v>
      </c>
      <c r="E505" s="45"/>
      <c r="F505" s="6" t="s">
        <v>3500</v>
      </c>
      <c r="G505" s="6"/>
      <c r="H505" s="47">
        <f t="shared" si="32"/>
        <v>504</v>
      </c>
      <c r="I505" s="325" t="s">
        <v>40</v>
      </c>
      <c r="J505" s="255" t="str">
        <f>IF(ISBLANK(INDEX('Policy Characteristics'!D:D,MATCH($C505,'Policy Characteristics'!$C:$C,0))),"",INDEX('Policy Characteristics'!D:D,MATCH($C505,'Policy Characteristics'!$C:$C,0)))</f>
        <v>Subsidy for Capacity Construction</v>
      </c>
      <c r="K505" s="254" t="str">
        <f>IF(ISBLANK(INDEX('Policy Characteristics'!E:E,MATCH($C505,'Policy Characteristics'!$C:$C,0))),"",INDEX('Policy Characteristics'!E:E,MATCH($C505,'Policy Characteristics'!$C:$C,0)))</f>
        <v>elec capacity construction subsidy</v>
      </c>
      <c r="L505" s="261">
        <f>IF(ISBLANK(INDEX('Policy Characteristics'!F:F,MATCH($C505,'Policy Characteristics'!$C:$C,0))),"",INDEX('Policy Characteristics'!F:F,MATCH($C505,'Policy Characteristics'!$C:$C,0)))</f>
        <v>0</v>
      </c>
      <c r="M505" s="261">
        <f>IF(ISBLANK(INDEX('Policy Characteristics'!G:G,MATCH($C505,'Policy Characteristics'!$C:$C,0))),"",INDEX('Policy Characteristics'!G:G,MATCH($C505,'Policy Characteristics'!$C:$C,0)))</f>
        <v>0.95</v>
      </c>
      <c r="N505" s="261">
        <f>IF(ISBLANK(INDEX('Policy Characteristics'!H:H,MATCH($C505,'Policy Characteristics'!$C:$C,0))),"",INDEX('Policy Characteristics'!H:H,MATCH($C505,'Policy Characteristics'!$C:$C,0)))</f>
        <v>0.01</v>
      </c>
      <c r="O505" s="254" t="str">
        <f>IF(ISBLANK(INDEX('Policy Characteristics'!I:I,MATCH($C505,'Policy Characteristics'!$C:$C,0))),"",INDEX('Policy Characteristics'!I:I,MATCH($C505,'Policy Characteristics'!$C:$C,0)))</f>
        <v>% of construction cost</v>
      </c>
      <c r="P505" s="254"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row>
    <row r="506" spans="1:19" s="4" customFormat="1"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t="s">
        <v>125</v>
      </c>
      <c r="D506" s="45" t="s">
        <v>431</v>
      </c>
      <c r="E506" s="45"/>
      <c r="F506" s="45" t="s">
        <v>430</v>
      </c>
      <c r="G506" s="314"/>
      <c r="H506" s="47">
        <f t="shared" si="32"/>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ref="C507:C529" si="36">$C$506</f>
        <v>Subsidy for Elec Production by Fuel</v>
      </c>
      <c r="D507" s="6" t="s">
        <v>3433</v>
      </c>
      <c r="E507" s="45"/>
      <c r="F507" s="6" t="s">
        <v>3373</v>
      </c>
      <c r="G507" s="314"/>
      <c r="H507" s="47">
        <f t="shared" si="32"/>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36"/>
        <v>Subsidy for Elec Production by Fuel</v>
      </c>
      <c r="D508" s="6" t="s">
        <v>3434</v>
      </c>
      <c r="E508" s="45"/>
      <c r="F508" s="6" t="s">
        <v>3374</v>
      </c>
      <c r="G508" s="314"/>
      <c r="H508" s="47">
        <f t="shared" si="32"/>
        <v>507</v>
      </c>
      <c r="I508" s="325" t="s">
        <v>41</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36"/>
        <v>Subsidy for Elec Production by Fuel</v>
      </c>
      <c r="D509" s="6" t="s">
        <v>72</v>
      </c>
      <c r="E509" s="45"/>
      <c r="F509" s="6" t="s">
        <v>3444</v>
      </c>
      <c r="G509" s="314"/>
      <c r="H509" s="47">
        <f t="shared" si="32"/>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36"/>
        <v>Subsidy for Elec Production by Fuel</v>
      </c>
      <c r="D510" s="6" t="s">
        <v>73</v>
      </c>
      <c r="E510" s="45"/>
      <c r="F510" s="6" t="s">
        <v>85</v>
      </c>
      <c r="G510" s="314"/>
      <c r="H510" s="47">
        <f t="shared" si="32"/>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36"/>
        <v>Subsidy for Elec Production by Fuel</v>
      </c>
      <c r="D511" s="6" t="s">
        <v>432</v>
      </c>
      <c r="E511" s="45"/>
      <c r="F511" s="6" t="s">
        <v>435</v>
      </c>
      <c r="G511" s="314"/>
      <c r="H511" s="47">
        <f t="shared" si="32"/>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36"/>
        <v>Subsidy for Elec Production by Fuel</v>
      </c>
      <c r="D512" s="6" t="s">
        <v>74</v>
      </c>
      <c r="E512" s="45"/>
      <c r="F512" s="6" t="s">
        <v>86</v>
      </c>
      <c r="G512" s="314"/>
      <c r="H512" s="47">
        <f t="shared" si="32"/>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36"/>
        <v>Subsidy for Elec Production by Fuel</v>
      </c>
      <c r="D513" s="6" t="s">
        <v>75</v>
      </c>
      <c r="E513" s="45"/>
      <c r="F513" s="6" t="s">
        <v>87</v>
      </c>
      <c r="G513" s="314"/>
      <c r="H513" s="47">
        <f t="shared" si="32"/>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36"/>
        <v>Subsidy for Elec Production by Fuel</v>
      </c>
      <c r="D514" s="6" t="s">
        <v>76</v>
      </c>
      <c r="E514" s="45"/>
      <c r="F514" s="6" t="s">
        <v>88</v>
      </c>
      <c r="G514" s="314"/>
      <c r="H514" s="47">
        <f t="shared" si="32"/>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36"/>
        <v>Subsidy for Elec Production by Fuel</v>
      </c>
      <c r="D515" s="6" t="s">
        <v>2401</v>
      </c>
      <c r="E515" s="45"/>
      <c r="F515" s="6" t="s">
        <v>420</v>
      </c>
      <c r="G515" s="314"/>
      <c r="H515" s="47">
        <f t="shared" ref="H515:H578" si="37">H514+1</f>
        <v>514</v>
      </c>
      <c r="I515" s="324" t="s">
        <v>40</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36"/>
        <v>Subsidy for Elec Production by Fuel</v>
      </c>
      <c r="D516" s="6" t="s">
        <v>293</v>
      </c>
      <c r="E516" s="45"/>
      <c r="F516" s="6" t="s">
        <v>295</v>
      </c>
      <c r="G516" s="314"/>
      <c r="H516" s="47">
        <f t="shared" si="3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36"/>
        <v>Subsidy for Elec Production by Fuel</v>
      </c>
      <c r="D517" s="6" t="s">
        <v>294</v>
      </c>
      <c r="E517" s="45"/>
      <c r="F517" s="6" t="s">
        <v>296</v>
      </c>
      <c r="G517" s="314"/>
      <c r="H517" s="47">
        <f t="shared" si="3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36"/>
        <v>Subsidy for Elec Production by Fuel</v>
      </c>
      <c r="D518" s="6" t="s">
        <v>428</v>
      </c>
      <c r="E518" s="45"/>
      <c r="F518" s="6" t="s">
        <v>427</v>
      </c>
      <c r="G518" s="314"/>
      <c r="H518" s="47">
        <f t="shared" si="37"/>
        <v>517</v>
      </c>
      <c r="I518" s="325" t="s">
        <v>41</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36"/>
        <v>Subsidy for Elec Production by Fuel</v>
      </c>
      <c r="D519" s="6" t="s">
        <v>437</v>
      </c>
      <c r="E519" s="45"/>
      <c r="F519" s="6" t="s">
        <v>438</v>
      </c>
      <c r="G519" s="314"/>
      <c r="H519" s="47">
        <f t="shared" si="37"/>
        <v>518</v>
      </c>
      <c r="I519" s="324" t="s">
        <v>40</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36"/>
        <v>Subsidy for Elec Production by Fuel</v>
      </c>
      <c r="D520" s="6" t="s">
        <v>2714</v>
      </c>
      <c r="E520" s="45"/>
      <c r="F520" s="6" t="s">
        <v>2443</v>
      </c>
      <c r="G520" s="314"/>
      <c r="H520" s="47">
        <f t="shared" si="3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36"/>
        <v>Subsidy for Elec Production by Fuel</v>
      </c>
      <c r="D521" s="6" t="s">
        <v>2715</v>
      </c>
      <c r="E521" s="45"/>
      <c r="F521" s="6" t="s">
        <v>2559</v>
      </c>
      <c r="G521" s="314"/>
      <c r="H521" s="47">
        <f t="shared" si="37"/>
        <v>520</v>
      </c>
      <c r="I521" s="325" t="s">
        <v>41</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36"/>
        <v>Subsidy for Elec Production by Fuel</v>
      </c>
      <c r="D522" s="6" t="s">
        <v>2716</v>
      </c>
      <c r="E522" s="45"/>
      <c r="F522" s="6" t="s">
        <v>2445</v>
      </c>
      <c r="G522" s="314"/>
      <c r="H522" s="47">
        <f t="shared" si="3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36"/>
        <v>Subsidy for Elec Production by Fuel</v>
      </c>
      <c r="D523" s="6" t="s">
        <v>3432</v>
      </c>
      <c r="E523" s="45"/>
      <c r="F523" s="6" t="s">
        <v>3439</v>
      </c>
      <c r="G523" s="314"/>
      <c r="H523" s="47">
        <f t="shared" si="3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36"/>
        <v>Subsidy for Elec Production by Fuel</v>
      </c>
      <c r="D524" s="6" t="s">
        <v>3435</v>
      </c>
      <c r="E524" s="45"/>
      <c r="F524" s="6" t="s">
        <v>3440</v>
      </c>
      <c r="G524" s="314"/>
      <c r="H524" s="47">
        <f t="shared" si="3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36"/>
        <v>Subsidy for Elec Production by Fuel</v>
      </c>
      <c r="D525" s="6" t="s">
        <v>3436</v>
      </c>
      <c r="E525" s="45"/>
      <c r="F525" s="6" t="s">
        <v>3441</v>
      </c>
      <c r="G525" s="314"/>
      <c r="H525" s="47">
        <f t="shared" si="3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36"/>
        <v>Subsidy for Elec Production by Fuel</v>
      </c>
      <c r="D526" s="6" t="s">
        <v>3437</v>
      </c>
      <c r="E526" s="45"/>
      <c r="F526" s="6" t="s">
        <v>3442</v>
      </c>
      <c r="G526" s="314"/>
      <c r="H526" s="47">
        <f t="shared" si="3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36"/>
        <v>Subsidy for Elec Production by Fuel</v>
      </c>
      <c r="D527" s="6" t="s">
        <v>3438</v>
      </c>
      <c r="E527" s="45"/>
      <c r="F527" s="6" t="s">
        <v>3443</v>
      </c>
      <c r="G527" s="314"/>
      <c r="H527" s="47">
        <f t="shared" si="3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36"/>
        <v>Subsidy for Elec Production by Fuel</v>
      </c>
      <c r="D528" s="6" t="s">
        <v>3501</v>
      </c>
      <c r="E528" s="45"/>
      <c r="F528" s="6" t="s">
        <v>3499</v>
      </c>
      <c r="G528" s="314"/>
      <c r="H528" s="47">
        <f t="shared" si="3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t="str">
        <f>IF(ISBLANK(INDEX('Policy Characteristics'!L:L,MATCH($C528,'Policy Characteristics'!$C:$C,0))),"",INDEX('Policy Characteristics'!L:L,MATCH($C528,'Policy Characteristics'!$C:$C,0)))</f>
        <v>subsidy-for-electricity-production.html</v>
      </c>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Subsidy for Electricity Production</v>
      </c>
      <c r="C529" s="254" t="str">
        <f t="shared" si="36"/>
        <v>Subsidy for Elec Production by Fuel</v>
      </c>
      <c r="D529" s="6" t="s">
        <v>3502</v>
      </c>
      <c r="E529" s="45"/>
      <c r="F529" s="6" t="s">
        <v>3500</v>
      </c>
      <c r="G529" s="314"/>
      <c r="H529" s="47">
        <f t="shared" si="37"/>
        <v>528</v>
      </c>
      <c r="I529" s="325" t="s">
        <v>40</v>
      </c>
      <c r="J529" s="255" t="str">
        <f>IF(ISBLANK(INDEX('Policy Characteristics'!D:D,MATCH($C529,'Policy Characteristics'!$C:$C,0))),"",INDEX('Policy Characteristics'!D:D,MATCH($C529,'Policy Characteristics'!$C:$C,0)))</f>
        <v>Subsidy for Electricity Production</v>
      </c>
      <c r="K529" s="254" t="str">
        <f>IF(ISBLANK(INDEX('Policy Characteristics'!E:E,MATCH($C529,'Policy Characteristics'!$C:$C,0))),"",INDEX('Policy Characteristics'!E:E,MATCH($C529,'Policy Characteristics'!$C:$C,0)))</f>
        <v>elec generation subsidy</v>
      </c>
      <c r="L529" s="254">
        <f>IF(ISBLANK(INDEX('Policy Characteristics'!F:F,MATCH($C529,'Policy Characteristics'!$C:$C,0))),"",INDEX('Policy Characteristics'!F:F,MATCH($C529,'Policy Characteristics'!$C:$C,0)))</f>
        <v>0</v>
      </c>
      <c r="M529" s="254">
        <f>IF(ISBLANK(INDEX('Policy Characteristics'!G:G,MATCH($C529,'Policy Characteristics'!$C:$C,0))),"",INDEX('Policy Characteristics'!G:G,MATCH($C529,'Policy Characteristics'!$C:$C,0)))</f>
        <v>60</v>
      </c>
      <c r="N529" s="254">
        <f>IF(ISBLANK(INDEX('Policy Characteristics'!H:H,MATCH($C529,'Policy Characteristics'!$C:$C,0))),"",INDEX('Policy Characteristics'!H:H,MATCH($C529,'Policy Characteristics'!$C:$C,0)))</f>
        <v>1</v>
      </c>
      <c r="O529" s="254" t="str">
        <f>IF(ISBLANK(INDEX('Policy Characteristics'!I:I,MATCH($C529,'Policy Characteristics'!$C:$C,0))),"",INDEX('Policy Characteristics'!I:I,MATCH($C529,'Policy Characteristics'!$C:$C,0)))</f>
        <v>$/MWh</v>
      </c>
      <c r="P529" s="254"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4" t="str">
        <f>IF(ISBLANK(INDEX('Policy Characteristics'!K:K,MATCH($C529,'Policy Characteristics'!$C:$C,0))),"",INDEX('Policy Characteristics'!K:K,MATCH($C529,'Policy Characteristics'!$C:$C,0)))</f>
        <v>electricity-sector-main.html#subsidies</v>
      </c>
      <c r="R529" s="254"/>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Use EVs for Grid Balancing</v>
      </c>
      <c r="C530" s="1" t="s">
        <v>3494</v>
      </c>
      <c r="D530" s="6"/>
      <c r="E530" s="45"/>
      <c r="F530" s="6"/>
      <c r="G530" s="6"/>
      <c r="H530" s="47">
        <f t="shared" si="37"/>
        <v>529</v>
      </c>
      <c r="I530" s="325" t="s">
        <v>40</v>
      </c>
      <c r="J530" s="255" t="str">
        <f>IF(ISBLANK(INDEX('Policy Characteristics'!D:D,MATCH($C530,'Policy Characteristics'!$C:$C,0))),"",INDEX('Policy Characteristics'!D:D,MATCH($C530,'Policy Characteristics'!$C:$C,0)))</f>
        <v>EVs for Grid Balancing</v>
      </c>
      <c r="K530" s="254" t="str">
        <f>IF(ISBLANK(INDEX('Policy Characteristics'!E:E,MATCH($C530,'Policy Characteristics'!$C:$C,0))),"",INDEX('Policy Characteristics'!E:E,MATCH($C530,'Policy Characteristics'!$C:$C,0)))</f>
        <v>elec use EVs for grid balancing</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v>
      </c>
      <c r="N530" s="368">
        <f>IF(ISBLANK(INDEX('Policy Characteristics'!H:H,MATCH($C530,'Policy Characteristics'!$C:$C,0))),"",INDEX('Policy Characteristics'!H:H,MATCH($C530,'Policy Characteristics'!$C:$C,0)))</f>
        <v>0.01</v>
      </c>
      <c r="O530" s="254" t="str">
        <f>IF(ISBLANK(INDEX('Policy Characteristics'!I:I,MATCH($C530,'Policy Characteristics'!$C:$C,0))),"",INDEX('Policy Characteristics'!I:I,MATCH($C530,'Policy Characteristics'!$C:$C,0)))</f>
        <v>% of EVs used</v>
      </c>
      <c r="P530" s="254"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Production</v>
      </c>
      <c r="C531" t="s">
        <v>3773</v>
      </c>
      <c r="D531" s="6"/>
      <c r="E531" s="45"/>
      <c r="F531" s="6"/>
      <c r="G531" s="6"/>
      <c r="H531" s="47">
        <f t="shared" si="3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production subsidy</v>
      </c>
      <c r="L531" s="254">
        <f>IF(ISBLANK(INDEX('Policy Characteristics'!F:F,MATCH($C531,'Policy Characteristics'!$C:$C,0))),"",INDEX('Policy Characteristics'!F:F,MATCH($C531,'Policy Characteristics'!$C:$C,0)))</f>
        <v>-100</v>
      </c>
      <c r="M531" s="254">
        <f>IF(ISBLANK(INDEX('Policy Characteristics'!G:G,MATCH($C531,'Policy Characteristics'!$C:$C,0))),"",INDEX('Policy Characteristics'!G:G,MATCH($C531,'Policy Characteristics'!$C:$C,0)))</f>
        <v>100</v>
      </c>
      <c r="N531" s="254">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4" t="str">
        <f>IF(ISBLANK(INDEX('Policy Characteristics'!K:K,MATCH($C531,'Policy Characteristics'!$C:$C,0))),"",INDEX('Policy Characteristics'!K:K,MATCH($C531,'Policy Characteristics'!$C:$C,0)))</f>
        <v/>
      </c>
      <c r="R531" s="254" t="str">
        <f>IF(ISBLANK(INDEX('Policy Characteristics'!L:L,MATCH($C531,'Policy Characteristics'!$C:$C,0))),"",INDEX('Policy Characteristics'!L:L,MATCH($C531,'Policy Characteristics'!$C:$C,0)))</f>
        <v/>
      </c>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3541</v>
      </c>
      <c r="D532" s="6"/>
      <c r="E532" s="45"/>
      <c r="F532" s="6"/>
      <c r="G532" s="6"/>
      <c r="H532" s="47">
        <f t="shared" si="3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3545</v>
      </c>
      <c r="D533" s="45" t="s">
        <v>431</v>
      </c>
      <c r="F533" s="45" t="s">
        <v>430</v>
      </c>
      <c r="H533" s="47">
        <f t="shared" si="3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3433</v>
      </c>
      <c r="F534" s="6" t="s">
        <v>3373</v>
      </c>
      <c r="H534" s="47">
        <f t="shared" si="3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38">$C$533</f>
        <v>Additional Subsidy for Elec CCS</v>
      </c>
      <c r="D535" s="6" t="s">
        <v>3434</v>
      </c>
      <c r="F535" s="6" t="s">
        <v>3374</v>
      </c>
      <c r="H535" s="47">
        <f t="shared" si="3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8"/>
        <v>Additional Subsidy for Elec CCS</v>
      </c>
      <c r="D536" s="6" t="s">
        <v>72</v>
      </c>
      <c r="F536" s="6" t="s">
        <v>3444</v>
      </c>
      <c r="H536" s="47">
        <f t="shared" si="3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8"/>
        <v>Additional Subsidy for Elec CCS</v>
      </c>
      <c r="D537" s="6" t="s">
        <v>73</v>
      </c>
      <c r="F537" s="6" t="s">
        <v>85</v>
      </c>
      <c r="H537" s="47">
        <f t="shared" si="3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8"/>
        <v>Additional Subsidy for Elec CCS</v>
      </c>
      <c r="D538" s="6" t="s">
        <v>432</v>
      </c>
      <c r="F538" s="6" t="s">
        <v>435</v>
      </c>
      <c r="H538" s="47">
        <f t="shared" si="3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8"/>
        <v>Additional Subsidy for Elec CCS</v>
      </c>
      <c r="D539" s="6" t="s">
        <v>74</v>
      </c>
      <c r="F539" s="6" t="s">
        <v>86</v>
      </c>
      <c r="H539" s="47">
        <f t="shared" si="3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8"/>
        <v>Additional Subsidy for Elec CCS</v>
      </c>
      <c r="D540" s="6" t="s">
        <v>75</v>
      </c>
      <c r="F540" s="6" t="s">
        <v>87</v>
      </c>
      <c r="H540" s="47">
        <f t="shared" si="3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8"/>
        <v>Additional Subsidy for Elec CCS</v>
      </c>
      <c r="D541" s="6" t="s">
        <v>76</v>
      </c>
      <c r="F541" s="6" t="s">
        <v>88</v>
      </c>
      <c r="H541" s="47">
        <f t="shared" si="3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8"/>
        <v>Additional Subsidy for Elec CCS</v>
      </c>
      <c r="D542" s="6" t="s">
        <v>2401</v>
      </c>
      <c r="F542" s="6" t="s">
        <v>420</v>
      </c>
      <c r="H542" s="47">
        <f t="shared" si="3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8"/>
        <v>Additional Subsidy for Elec CCS</v>
      </c>
      <c r="D543" s="6" t="s">
        <v>293</v>
      </c>
      <c r="F543" s="6" t="s">
        <v>295</v>
      </c>
      <c r="H543" s="47">
        <f t="shared" si="3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8"/>
        <v>Additional Subsidy for Elec CCS</v>
      </c>
      <c r="D544" s="6" t="s">
        <v>294</v>
      </c>
      <c r="F544" s="6" t="s">
        <v>296</v>
      </c>
      <c r="H544" s="47">
        <f t="shared" si="3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8"/>
        <v>Additional Subsidy for Elec CCS</v>
      </c>
      <c r="D545" s="6" t="s">
        <v>428</v>
      </c>
      <c r="F545" s="6" t="s">
        <v>427</v>
      </c>
      <c r="H545" s="47">
        <f t="shared" si="3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8"/>
        <v>Additional Subsidy for Elec CCS</v>
      </c>
      <c r="D546" s="6" t="s">
        <v>437</v>
      </c>
      <c r="F546" s="6" t="s">
        <v>438</v>
      </c>
      <c r="H546" s="47">
        <f t="shared" si="3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8"/>
        <v>Additional Subsidy for Elec CCS</v>
      </c>
      <c r="D547" s="6" t="s">
        <v>2714</v>
      </c>
      <c r="F547" s="6" t="s">
        <v>2443</v>
      </c>
      <c r="H547" s="47">
        <f t="shared" si="3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8"/>
        <v>Additional Subsidy for Elec CCS</v>
      </c>
      <c r="D548" s="6" t="s">
        <v>2715</v>
      </c>
      <c r="F548" s="6" t="s">
        <v>2559</v>
      </c>
      <c r="H548" s="47">
        <f t="shared" si="3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8"/>
        <v>Additional Subsidy for Elec CCS</v>
      </c>
      <c r="D549" s="6" t="s">
        <v>2716</v>
      </c>
      <c r="F549" s="6" t="s">
        <v>2445</v>
      </c>
      <c r="H549" s="47">
        <f t="shared" si="3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8"/>
        <v>Additional Subsidy for Elec CCS</v>
      </c>
      <c r="D550" s="6" t="s">
        <v>3432</v>
      </c>
      <c r="F550" s="6" t="s">
        <v>3439</v>
      </c>
      <c r="H550" s="47">
        <f t="shared" si="3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8"/>
        <v>Additional Subsidy for Elec CCS</v>
      </c>
      <c r="D551" s="6" t="s">
        <v>3435</v>
      </c>
      <c r="F551" s="6" t="s">
        <v>3440</v>
      </c>
      <c r="H551" s="47">
        <f t="shared" si="3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38"/>
        <v>Additional Subsidy for Elec CCS</v>
      </c>
      <c r="D552" s="6" t="s">
        <v>3436</v>
      </c>
      <c r="F552" s="6" t="s">
        <v>3441</v>
      </c>
      <c r="H552" s="47">
        <f t="shared" si="3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38"/>
        <v>Additional Subsidy for Elec CCS</v>
      </c>
      <c r="D553" s="6" t="s">
        <v>3437</v>
      </c>
      <c r="F553" s="6" t="s">
        <v>3442</v>
      </c>
      <c r="H553" s="47">
        <f t="shared" si="3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38"/>
        <v>Additional Subsidy for Elec CCS</v>
      </c>
      <c r="D554" s="6" t="s">
        <v>3438</v>
      </c>
      <c r="F554" s="6" t="s">
        <v>3443</v>
      </c>
      <c r="H554" s="47">
        <f t="shared" si="3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38"/>
        <v>Additional Subsidy for Elec CCS</v>
      </c>
      <c r="D555" s="6" t="s">
        <v>3501</v>
      </c>
      <c r="F555" s="6" t="s">
        <v>3499</v>
      </c>
      <c r="H555" s="47">
        <f t="shared" si="3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38"/>
        <v>Additional Subsidy for Elec CCS</v>
      </c>
      <c r="D556" s="6" t="s">
        <v>3502</v>
      </c>
      <c r="F556" s="6" t="s">
        <v>3500</v>
      </c>
      <c r="H556" s="47">
        <f t="shared" si="3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3751</v>
      </c>
      <c r="D557" s="6"/>
      <c r="F557" s="6"/>
      <c r="H557" s="47">
        <f t="shared" si="3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342</v>
      </c>
      <c r="D558" s="370"/>
      <c r="E558" s="370"/>
      <c r="F558" s="370"/>
      <c r="G558" s="370"/>
      <c r="H558" s="47">
        <f t="shared" si="37"/>
        <v>557</v>
      </c>
      <c r="I558" s="413" t="s">
        <v>3768</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3138</v>
      </c>
      <c r="D559" s="45" t="s">
        <v>3015</v>
      </c>
      <c r="E559" s="6"/>
      <c r="F559" t="s">
        <v>3040</v>
      </c>
      <c r="G559" s="45"/>
      <c r="H559" s="47">
        <f t="shared" si="3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3016</v>
      </c>
      <c r="E560" s="6"/>
      <c r="F560" t="s">
        <v>2725</v>
      </c>
      <c r="G560" s="46"/>
      <c r="H560" s="47">
        <f t="shared" si="3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9">C$559</f>
        <v>Fraction of Imported Industrial Outputs Shifted to In Region Suppliers</v>
      </c>
      <c r="D561" s="6" t="s">
        <v>3017</v>
      </c>
      <c r="E561" s="6"/>
      <c r="F561" t="s">
        <v>2981</v>
      </c>
      <c r="G561" s="46"/>
      <c r="H561" s="47">
        <f t="shared" si="3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9"/>
        <v>Fraction of Imported Industrial Outputs Shifted to In Region Suppliers</v>
      </c>
      <c r="D562" s="6" t="s">
        <v>3018</v>
      </c>
      <c r="E562" s="6"/>
      <c r="F562" t="s">
        <v>2982</v>
      </c>
      <c r="G562" s="46"/>
      <c r="H562" s="47">
        <f t="shared" si="3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9"/>
        <v>Fraction of Imported Industrial Outputs Shifted to In Region Suppliers</v>
      </c>
      <c r="D563" s="6" t="s">
        <v>3019</v>
      </c>
      <c r="E563" s="6"/>
      <c r="F563" t="s">
        <v>2983</v>
      </c>
      <c r="G563" s="46"/>
      <c r="H563" s="47">
        <f t="shared" si="3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9"/>
        <v>Fraction of Imported Industrial Outputs Shifted to In Region Suppliers</v>
      </c>
      <c r="D564" s="6" t="s">
        <v>3020</v>
      </c>
      <c r="E564" s="6"/>
      <c r="F564" t="s">
        <v>2984</v>
      </c>
      <c r="G564" s="46"/>
      <c r="H564" s="47">
        <f t="shared" si="3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9"/>
        <v>Fraction of Imported Industrial Outputs Shifted to In Region Suppliers</v>
      </c>
      <c r="D565" s="6" t="s">
        <v>3021</v>
      </c>
      <c r="E565" s="6"/>
      <c r="F565" t="s">
        <v>2985</v>
      </c>
      <c r="G565" s="46"/>
      <c r="H565" s="47">
        <f t="shared" si="3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9"/>
        <v>Fraction of Imported Industrial Outputs Shifted to In Region Suppliers</v>
      </c>
      <c r="D566" s="6" t="s">
        <v>3022</v>
      </c>
      <c r="E566" s="6"/>
      <c r="F566" t="s">
        <v>2986</v>
      </c>
      <c r="G566" s="46"/>
      <c r="H566" s="47">
        <f t="shared" si="3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9"/>
        <v>Fraction of Imported Industrial Outputs Shifted to In Region Suppliers</v>
      </c>
      <c r="D567" s="6" t="s">
        <v>3023</v>
      </c>
      <c r="E567" s="6"/>
      <c r="F567" t="s">
        <v>2987</v>
      </c>
      <c r="G567" s="46"/>
      <c r="H567" s="47">
        <f t="shared" si="3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9"/>
        <v>Fraction of Imported Industrial Outputs Shifted to In Region Suppliers</v>
      </c>
      <c r="D568" s="6" t="s">
        <v>3024</v>
      </c>
      <c r="E568" s="6"/>
      <c r="F568" t="s">
        <v>2546</v>
      </c>
      <c r="G568" s="46"/>
      <c r="H568" s="47">
        <f t="shared" si="3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9"/>
        <v>Fraction of Imported Industrial Outputs Shifted to In Region Suppliers</v>
      </c>
      <c r="D569" s="6" t="s">
        <v>3025</v>
      </c>
      <c r="E569" s="6"/>
      <c r="F569" t="s">
        <v>2988</v>
      </c>
      <c r="G569" s="46"/>
      <c r="H569" s="47">
        <f t="shared" si="3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9"/>
        <v>Fraction of Imported Industrial Outputs Shifted to In Region Suppliers</v>
      </c>
      <c r="D570" s="6" t="s">
        <v>3026</v>
      </c>
      <c r="E570" s="6"/>
      <c r="F570" t="s">
        <v>2989</v>
      </c>
      <c r="G570" s="46"/>
      <c r="H570" s="47">
        <f t="shared" si="3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9"/>
        <v>Fraction of Imported Industrial Outputs Shifted to In Region Suppliers</v>
      </c>
      <c r="D571" s="6" t="s">
        <v>3027</v>
      </c>
      <c r="E571" s="6"/>
      <c r="F571" t="s">
        <v>2990</v>
      </c>
      <c r="G571" s="46"/>
      <c r="H571" s="47">
        <f t="shared" si="3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9"/>
        <v>Fraction of Imported Industrial Outputs Shifted to In Region Suppliers</v>
      </c>
      <c r="D572" s="6" t="s">
        <v>3028</v>
      </c>
      <c r="E572" s="6"/>
      <c r="F572" t="s">
        <v>2547</v>
      </c>
      <c r="G572" s="46"/>
      <c r="H572" s="47">
        <f t="shared" si="3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9"/>
        <v>Fraction of Imported Industrial Outputs Shifted to In Region Suppliers</v>
      </c>
      <c r="D573" s="6" t="s">
        <v>3029</v>
      </c>
      <c r="E573" s="6"/>
      <c r="F573" t="s">
        <v>2991</v>
      </c>
      <c r="G573" s="46"/>
      <c r="H573" s="47">
        <f t="shared" si="3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9"/>
        <v>Fraction of Imported Industrial Outputs Shifted to In Region Suppliers</v>
      </c>
      <c r="D574" s="6" t="s">
        <v>3030</v>
      </c>
      <c r="E574" s="6"/>
      <c r="F574" t="s">
        <v>2992</v>
      </c>
      <c r="G574" s="46"/>
      <c r="H574" s="47">
        <f t="shared" si="3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9"/>
        <v>Fraction of Imported Industrial Outputs Shifted to In Region Suppliers</v>
      </c>
      <c r="D575" s="6" t="s">
        <v>3031</v>
      </c>
      <c r="E575" s="6"/>
      <c r="F575" t="s">
        <v>2993</v>
      </c>
      <c r="G575" s="46"/>
      <c r="H575" s="47">
        <f t="shared" si="3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9"/>
        <v>Fraction of Imported Industrial Outputs Shifted to In Region Suppliers</v>
      </c>
      <c r="D576" s="6" t="s">
        <v>3032</v>
      </c>
      <c r="E576" s="6"/>
      <c r="F576" t="s">
        <v>2994</v>
      </c>
      <c r="G576" s="46"/>
      <c r="H576" s="47">
        <f t="shared" si="3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9"/>
        <v>Fraction of Imported Industrial Outputs Shifted to In Region Suppliers</v>
      </c>
      <c r="D577" s="6" t="s">
        <v>3033</v>
      </c>
      <c r="E577" s="6"/>
      <c r="F577" t="s">
        <v>2995</v>
      </c>
      <c r="G577" s="46"/>
      <c r="H577" s="47">
        <f t="shared" si="3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9"/>
        <v>Fraction of Imported Industrial Outputs Shifted to In Region Suppliers</v>
      </c>
      <c r="D578" s="6" t="s">
        <v>3034</v>
      </c>
      <c r="E578" s="6"/>
      <c r="F578" t="s">
        <v>2996</v>
      </c>
      <c r="G578" s="46"/>
      <c r="H578" s="47">
        <f t="shared" si="3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9"/>
        <v>Fraction of Imported Industrial Outputs Shifted to In Region Suppliers</v>
      </c>
      <c r="D579" s="6" t="s">
        <v>3035</v>
      </c>
      <c r="E579" s="6"/>
      <c r="F579" t="s">
        <v>2997</v>
      </c>
      <c r="G579" s="46"/>
      <c r="H579" s="47">
        <f t="shared" ref="H579:H642" si="40">H578+1</f>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9"/>
        <v>Fraction of Imported Industrial Outputs Shifted to In Region Suppliers</v>
      </c>
      <c r="D580" s="6" t="s">
        <v>3036</v>
      </c>
      <c r="E580" s="6"/>
      <c r="F580" t="s">
        <v>2998</v>
      </c>
      <c r="G580" s="46"/>
      <c r="H580" s="47">
        <f t="shared" si="40"/>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9"/>
        <v>Fraction of Imported Industrial Outputs Shifted to In Region Suppliers</v>
      </c>
      <c r="D581" s="6" t="s">
        <v>3037</v>
      </c>
      <c r="E581" s="6"/>
      <c r="F581" t="s">
        <v>2999</v>
      </c>
      <c r="G581" s="46"/>
      <c r="H581" s="47">
        <f t="shared" si="40"/>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9"/>
        <v>Fraction of Imported Industrial Outputs Shifted to In Region Suppliers</v>
      </c>
      <c r="D582" s="6" t="s">
        <v>3038</v>
      </c>
      <c r="E582" s="6"/>
      <c r="F582" t="s">
        <v>3041</v>
      </c>
      <c r="G582" s="46"/>
      <c r="H582" s="47">
        <f t="shared" si="40"/>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9"/>
        <v>Fraction of Imported Industrial Outputs Shifted to In Region Suppliers</v>
      </c>
      <c r="D583" s="6" t="s">
        <v>3039</v>
      </c>
      <c r="E583" s="6"/>
      <c r="F583" t="s">
        <v>3000</v>
      </c>
      <c r="G583" s="46"/>
      <c r="H583" s="47">
        <f t="shared" si="40"/>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3919</v>
      </c>
      <c r="D584" s="45" t="s">
        <v>3015</v>
      </c>
      <c r="E584" s="6" t="s">
        <v>2978</v>
      </c>
      <c r="F584" t="s">
        <v>3040</v>
      </c>
      <c r="G584" s="45" t="s">
        <v>2979</v>
      </c>
      <c r="H584" s="47">
        <f t="shared" si="40"/>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41">C$584</f>
        <v>Industry Sector Minimum Fraction of CCS Achieved</v>
      </c>
      <c r="D585" s="45" t="s">
        <v>3015</v>
      </c>
      <c r="E585" s="6" t="s">
        <v>2500</v>
      </c>
      <c r="F585" t="s">
        <v>3040</v>
      </c>
      <c r="G585" s="45" t="s">
        <v>2980</v>
      </c>
      <c r="H585" s="47">
        <f t="shared" si="40"/>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41"/>
        <v>Industry Sector Minimum Fraction of CCS Achieved</v>
      </c>
      <c r="D586" s="6" t="s">
        <v>3016</v>
      </c>
      <c r="E586" s="6" t="s">
        <v>2978</v>
      </c>
      <c r="F586" t="s">
        <v>2725</v>
      </c>
      <c r="G586" s="45" t="s">
        <v>2979</v>
      </c>
      <c r="H586" s="47">
        <f t="shared" si="40"/>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41"/>
        <v>Industry Sector Minimum Fraction of CCS Achieved</v>
      </c>
      <c r="D587" s="6" t="s">
        <v>3016</v>
      </c>
      <c r="E587" s="6" t="s">
        <v>2500</v>
      </c>
      <c r="F587" t="s">
        <v>2725</v>
      </c>
      <c r="G587" s="45" t="s">
        <v>2980</v>
      </c>
      <c r="H587" s="47">
        <f t="shared" si="40"/>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41"/>
        <v>Industry Sector Minimum Fraction of CCS Achieved</v>
      </c>
      <c r="D588" s="6" t="s">
        <v>3017</v>
      </c>
      <c r="E588" s="6" t="s">
        <v>2978</v>
      </c>
      <c r="F588" t="s">
        <v>2981</v>
      </c>
      <c r="G588" s="45" t="s">
        <v>2979</v>
      </c>
      <c r="H588" s="47">
        <f t="shared" si="40"/>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41"/>
        <v>Industry Sector Minimum Fraction of CCS Achieved</v>
      </c>
      <c r="D589" s="6" t="s">
        <v>3017</v>
      </c>
      <c r="E589" s="6" t="s">
        <v>2500</v>
      </c>
      <c r="F589" t="s">
        <v>2981</v>
      </c>
      <c r="G589" s="45" t="s">
        <v>2980</v>
      </c>
      <c r="H589" s="47">
        <f t="shared" si="40"/>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41"/>
        <v>Industry Sector Minimum Fraction of CCS Achieved</v>
      </c>
      <c r="D590" s="6" t="s">
        <v>3018</v>
      </c>
      <c r="E590" s="6" t="s">
        <v>2978</v>
      </c>
      <c r="F590" t="s">
        <v>2982</v>
      </c>
      <c r="G590" s="45" t="s">
        <v>2979</v>
      </c>
      <c r="H590" s="47">
        <f t="shared" si="40"/>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41"/>
        <v>Industry Sector Minimum Fraction of CCS Achieved</v>
      </c>
      <c r="D591" s="6" t="s">
        <v>3018</v>
      </c>
      <c r="E591" s="6" t="s">
        <v>2500</v>
      </c>
      <c r="F591" t="s">
        <v>2982</v>
      </c>
      <c r="G591" s="45" t="s">
        <v>2980</v>
      </c>
      <c r="H591" s="47">
        <f t="shared" si="40"/>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41"/>
        <v>Industry Sector Minimum Fraction of CCS Achieved</v>
      </c>
      <c r="D592" s="6" t="s">
        <v>3019</v>
      </c>
      <c r="E592" s="6" t="s">
        <v>2978</v>
      </c>
      <c r="F592" t="s">
        <v>2983</v>
      </c>
      <c r="G592" s="45" t="s">
        <v>2979</v>
      </c>
      <c r="H592" s="47">
        <f t="shared" si="40"/>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41"/>
        <v>Industry Sector Minimum Fraction of CCS Achieved</v>
      </c>
      <c r="D593" s="6" t="s">
        <v>3019</v>
      </c>
      <c r="E593" s="6" t="s">
        <v>2500</v>
      </c>
      <c r="F593" t="s">
        <v>2983</v>
      </c>
      <c r="G593" s="45" t="s">
        <v>2980</v>
      </c>
      <c r="H593" s="47">
        <f t="shared" si="40"/>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41"/>
        <v>Industry Sector Minimum Fraction of CCS Achieved</v>
      </c>
      <c r="D594" s="6" t="s">
        <v>3020</v>
      </c>
      <c r="E594" s="6" t="s">
        <v>2978</v>
      </c>
      <c r="F594" t="s">
        <v>2984</v>
      </c>
      <c r="G594" s="45" t="s">
        <v>2979</v>
      </c>
      <c r="H594" s="47">
        <f t="shared" si="40"/>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41"/>
        <v>Industry Sector Minimum Fraction of CCS Achieved</v>
      </c>
      <c r="D595" s="6" t="s">
        <v>3020</v>
      </c>
      <c r="E595" s="6" t="s">
        <v>2500</v>
      </c>
      <c r="F595" t="s">
        <v>2984</v>
      </c>
      <c r="G595" s="45" t="s">
        <v>2980</v>
      </c>
      <c r="H595" s="47">
        <f t="shared" si="40"/>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41"/>
        <v>Industry Sector Minimum Fraction of CCS Achieved</v>
      </c>
      <c r="D596" s="6" t="s">
        <v>3021</v>
      </c>
      <c r="E596" s="6" t="s">
        <v>2978</v>
      </c>
      <c r="F596" t="s">
        <v>2985</v>
      </c>
      <c r="G596" s="45" t="s">
        <v>2979</v>
      </c>
      <c r="H596" s="47">
        <f t="shared" si="40"/>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41"/>
        <v>Industry Sector Minimum Fraction of CCS Achieved</v>
      </c>
      <c r="D597" s="6" t="s">
        <v>3021</v>
      </c>
      <c r="E597" s="6" t="s">
        <v>2500</v>
      </c>
      <c r="F597" t="s">
        <v>2985</v>
      </c>
      <c r="G597" s="45" t="s">
        <v>2980</v>
      </c>
      <c r="H597" s="47">
        <f t="shared" si="40"/>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41"/>
        <v>Industry Sector Minimum Fraction of CCS Achieved</v>
      </c>
      <c r="D598" s="6" t="s">
        <v>3022</v>
      </c>
      <c r="E598" s="6" t="s">
        <v>2978</v>
      </c>
      <c r="F598" t="s">
        <v>2986</v>
      </c>
      <c r="G598" s="45" t="s">
        <v>2979</v>
      </c>
      <c r="H598" s="47">
        <f t="shared" si="40"/>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41"/>
        <v>Industry Sector Minimum Fraction of CCS Achieved</v>
      </c>
      <c r="D599" s="6" t="s">
        <v>3022</v>
      </c>
      <c r="E599" s="6" t="s">
        <v>2500</v>
      </c>
      <c r="F599" t="s">
        <v>2986</v>
      </c>
      <c r="G599" s="45" t="s">
        <v>2980</v>
      </c>
      <c r="H599" s="47">
        <f t="shared" si="40"/>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41"/>
        <v>Industry Sector Minimum Fraction of CCS Achieved</v>
      </c>
      <c r="D600" s="6" t="s">
        <v>3023</v>
      </c>
      <c r="E600" s="6" t="s">
        <v>2978</v>
      </c>
      <c r="F600" t="s">
        <v>2987</v>
      </c>
      <c r="G600" s="45" t="s">
        <v>2979</v>
      </c>
      <c r="H600" s="47">
        <f t="shared" si="40"/>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42">C$584</f>
        <v>Industry Sector Minimum Fraction of CCS Achieved</v>
      </c>
      <c r="D601" s="6" t="s">
        <v>3023</v>
      </c>
      <c r="E601" s="6" t="s">
        <v>2500</v>
      </c>
      <c r="F601" t="s">
        <v>2987</v>
      </c>
      <c r="G601" s="45" t="s">
        <v>2980</v>
      </c>
      <c r="H601" s="47">
        <f t="shared" si="40"/>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42"/>
        <v>Industry Sector Minimum Fraction of CCS Achieved</v>
      </c>
      <c r="D602" s="6" t="s">
        <v>3024</v>
      </c>
      <c r="E602" s="6" t="s">
        <v>2978</v>
      </c>
      <c r="F602" t="s">
        <v>2546</v>
      </c>
      <c r="G602" s="45" t="s">
        <v>2979</v>
      </c>
      <c r="H602" s="47">
        <f t="shared" si="40"/>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42"/>
        <v>Industry Sector Minimum Fraction of CCS Achieved</v>
      </c>
      <c r="D603" s="6" t="s">
        <v>3024</v>
      </c>
      <c r="E603" s="6" t="s">
        <v>2500</v>
      </c>
      <c r="F603" t="s">
        <v>2546</v>
      </c>
      <c r="G603" s="45" t="s">
        <v>2980</v>
      </c>
      <c r="H603" s="47">
        <f t="shared" si="40"/>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42"/>
        <v>Industry Sector Minimum Fraction of CCS Achieved</v>
      </c>
      <c r="D604" s="6" t="s">
        <v>3025</v>
      </c>
      <c r="E604" s="6" t="s">
        <v>2978</v>
      </c>
      <c r="F604" t="s">
        <v>2988</v>
      </c>
      <c r="G604" s="45" t="s">
        <v>2979</v>
      </c>
      <c r="H604" s="47">
        <f t="shared" si="40"/>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42"/>
        <v>Industry Sector Minimum Fraction of CCS Achieved</v>
      </c>
      <c r="D605" s="6" t="s">
        <v>3025</v>
      </c>
      <c r="E605" s="6" t="s">
        <v>2500</v>
      </c>
      <c r="F605" t="s">
        <v>2988</v>
      </c>
      <c r="G605" s="45" t="s">
        <v>2980</v>
      </c>
      <c r="H605" s="47">
        <f t="shared" si="40"/>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42"/>
        <v>Industry Sector Minimum Fraction of CCS Achieved</v>
      </c>
      <c r="D606" s="6" t="s">
        <v>3026</v>
      </c>
      <c r="E606" s="6" t="s">
        <v>2978</v>
      </c>
      <c r="F606" t="s">
        <v>2989</v>
      </c>
      <c r="G606" s="45" t="s">
        <v>2979</v>
      </c>
      <c r="H606" s="47">
        <f t="shared" si="40"/>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42"/>
        <v>Industry Sector Minimum Fraction of CCS Achieved</v>
      </c>
      <c r="D607" s="6" t="s">
        <v>3026</v>
      </c>
      <c r="E607" s="6" t="s">
        <v>2500</v>
      </c>
      <c r="F607" t="s">
        <v>2989</v>
      </c>
      <c r="G607" s="45" t="s">
        <v>2980</v>
      </c>
      <c r="H607" s="47">
        <f t="shared" si="40"/>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42"/>
        <v>Industry Sector Minimum Fraction of CCS Achieved</v>
      </c>
      <c r="D608" s="6" t="s">
        <v>3027</v>
      </c>
      <c r="E608" s="6" t="s">
        <v>2978</v>
      </c>
      <c r="F608" t="s">
        <v>2990</v>
      </c>
      <c r="G608" s="45" t="s">
        <v>2979</v>
      </c>
      <c r="H608" s="47">
        <f t="shared" si="40"/>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42"/>
        <v>Industry Sector Minimum Fraction of CCS Achieved</v>
      </c>
      <c r="D609" s="6" t="s">
        <v>3027</v>
      </c>
      <c r="E609" s="6" t="s">
        <v>2500</v>
      </c>
      <c r="F609" t="s">
        <v>2990</v>
      </c>
      <c r="G609" s="45" t="s">
        <v>2980</v>
      </c>
      <c r="H609" s="47">
        <f t="shared" si="40"/>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42"/>
        <v>Industry Sector Minimum Fraction of CCS Achieved</v>
      </c>
      <c r="D610" s="6" t="s">
        <v>3028</v>
      </c>
      <c r="E610" s="6" t="s">
        <v>2978</v>
      </c>
      <c r="F610" t="s">
        <v>2547</v>
      </c>
      <c r="G610" s="45" t="s">
        <v>2979</v>
      </c>
      <c r="H610" s="47">
        <f t="shared" si="40"/>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42"/>
        <v>Industry Sector Minimum Fraction of CCS Achieved</v>
      </c>
      <c r="D611" s="6" t="s">
        <v>3028</v>
      </c>
      <c r="E611" s="6" t="s">
        <v>2500</v>
      </c>
      <c r="F611" t="s">
        <v>2547</v>
      </c>
      <c r="G611" s="45" t="s">
        <v>2980</v>
      </c>
      <c r="H611" s="47">
        <f t="shared" si="40"/>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42"/>
        <v>Industry Sector Minimum Fraction of CCS Achieved</v>
      </c>
      <c r="D612" s="6" t="s">
        <v>3029</v>
      </c>
      <c r="E612" s="6" t="s">
        <v>2978</v>
      </c>
      <c r="F612" t="s">
        <v>2991</v>
      </c>
      <c r="G612" s="45" t="s">
        <v>2979</v>
      </c>
      <c r="H612" s="47">
        <f t="shared" si="40"/>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42"/>
        <v>Industry Sector Minimum Fraction of CCS Achieved</v>
      </c>
      <c r="D613" s="6" t="s">
        <v>3029</v>
      </c>
      <c r="E613" s="6" t="s">
        <v>2500</v>
      </c>
      <c r="F613" t="s">
        <v>2991</v>
      </c>
      <c r="G613" s="45" t="s">
        <v>2980</v>
      </c>
      <c r="H613" s="47">
        <f t="shared" si="40"/>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42"/>
        <v>Industry Sector Minimum Fraction of CCS Achieved</v>
      </c>
      <c r="D614" s="6" t="s">
        <v>3030</v>
      </c>
      <c r="E614" s="6" t="s">
        <v>2978</v>
      </c>
      <c r="F614" t="s">
        <v>2992</v>
      </c>
      <c r="G614" s="45" t="s">
        <v>2979</v>
      </c>
      <c r="H614" s="47">
        <f t="shared" si="40"/>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42"/>
        <v>Industry Sector Minimum Fraction of CCS Achieved</v>
      </c>
      <c r="D615" s="6" t="s">
        <v>3030</v>
      </c>
      <c r="E615" s="6" t="s">
        <v>2500</v>
      </c>
      <c r="F615" t="s">
        <v>2992</v>
      </c>
      <c r="G615" s="45" t="s">
        <v>2980</v>
      </c>
      <c r="H615" s="47">
        <f t="shared" si="40"/>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42"/>
        <v>Industry Sector Minimum Fraction of CCS Achieved</v>
      </c>
      <c r="D616" s="6" t="s">
        <v>3031</v>
      </c>
      <c r="E616" s="6" t="s">
        <v>2978</v>
      </c>
      <c r="F616" t="s">
        <v>2993</v>
      </c>
      <c r="G616" s="45" t="s">
        <v>2979</v>
      </c>
      <c r="H616" s="47">
        <f t="shared" si="40"/>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42"/>
        <v>Industry Sector Minimum Fraction of CCS Achieved</v>
      </c>
      <c r="D617" s="6" t="s">
        <v>3031</v>
      </c>
      <c r="E617" s="6" t="s">
        <v>2500</v>
      </c>
      <c r="F617" t="s">
        <v>2993</v>
      </c>
      <c r="G617" s="45" t="s">
        <v>2980</v>
      </c>
      <c r="H617" s="47">
        <f t="shared" si="40"/>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42"/>
        <v>Industry Sector Minimum Fraction of CCS Achieved</v>
      </c>
      <c r="D618" s="6" t="s">
        <v>3032</v>
      </c>
      <c r="E618" s="6" t="s">
        <v>2978</v>
      </c>
      <c r="F618" t="s">
        <v>2994</v>
      </c>
      <c r="G618" s="45" t="s">
        <v>2979</v>
      </c>
      <c r="H618" s="47">
        <f t="shared" si="40"/>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42"/>
        <v>Industry Sector Minimum Fraction of CCS Achieved</v>
      </c>
      <c r="D619" s="6" t="s">
        <v>3032</v>
      </c>
      <c r="E619" s="6" t="s">
        <v>2500</v>
      </c>
      <c r="F619" t="s">
        <v>2994</v>
      </c>
      <c r="G619" s="45" t="s">
        <v>2980</v>
      </c>
      <c r="H619" s="47">
        <f t="shared" si="40"/>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42"/>
        <v>Industry Sector Minimum Fraction of CCS Achieved</v>
      </c>
      <c r="D620" s="6" t="s">
        <v>3033</v>
      </c>
      <c r="E620" s="6" t="s">
        <v>2978</v>
      </c>
      <c r="F620" t="s">
        <v>2995</v>
      </c>
      <c r="G620" s="45" t="s">
        <v>2979</v>
      </c>
      <c r="H620" s="47">
        <f t="shared" si="40"/>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42"/>
        <v>Industry Sector Minimum Fraction of CCS Achieved</v>
      </c>
      <c r="D621" s="6" t="s">
        <v>3033</v>
      </c>
      <c r="E621" s="6" t="s">
        <v>2500</v>
      </c>
      <c r="F621" t="s">
        <v>2995</v>
      </c>
      <c r="G621" s="45" t="s">
        <v>2980</v>
      </c>
      <c r="H621" s="47">
        <f t="shared" si="40"/>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42"/>
        <v>Industry Sector Minimum Fraction of CCS Achieved</v>
      </c>
      <c r="D622" s="6" t="s">
        <v>3034</v>
      </c>
      <c r="E622" s="6" t="s">
        <v>2978</v>
      </c>
      <c r="F622" t="s">
        <v>2996</v>
      </c>
      <c r="G622" s="45" t="s">
        <v>2979</v>
      </c>
      <c r="H622" s="47">
        <f t="shared" si="40"/>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42"/>
        <v>Industry Sector Minimum Fraction of CCS Achieved</v>
      </c>
      <c r="D623" s="6" t="s">
        <v>3034</v>
      </c>
      <c r="E623" s="6" t="s">
        <v>2500</v>
      </c>
      <c r="F623" t="s">
        <v>2996</v>
      </c>
      <c r="G623" s="45" t="s">
        <v>2980</v>
      </c>
      <c r="H623" s="47">
        <f t="shared" si="40"/>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42"/>
        <v>Industry Sector Minimum Fraction of CCS Achieved</v>
      </c>
      <c r="D624" s="6" t="s">
        <v>3035</v>
      </c>
      <c r="E624" s="6" t="s">
        <v>2978</v>
      </c>
      <c r="F624" t="s">
        <v>2997</v>
      </c>
      <c r="G624" s="45" t="s">
        <v>2979</v>
      </c>
      <c r="H624" s="47">
        <f t="shared" si="40"/>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42"/>
        <v>Industry Sector Minimum Fraction of CCS Achieved</v>
      </c>
      <c r="D625" s="6" t="s">
        <v>3035</v>
      </c>
      <c r="E625" s="6" t="s">
        <v>2500</v>
      </c>
      <c r="F625" t="s">
        <v>2997</v>
      </c>
      <c r="G625" s="45" t="s">
        <v>2980</v>
      </c>
      <c r="H625" s="47">
        <f t="shared" si="40"/>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42"/>
        <v>Industry Sector Minimum Fraction of CCS Achieved</v>
      </c>
      <c r="D626" s="6" t="s">
        <v>3036</v>
      </c>
      <c r="E626" s="6" t="s">
        <v>2978</v>
      </c>
      <c r="F626" t="s">
        <v>2998</v>
      </c>
      <c r="G626" s="45" t="s">
        <v>2979</v>
      </c>
      <c r="H626" s="47">
        <f t="shared" si="40"/>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42"/>
        <v>Industry Sector Minimum Fraction of CCS Achieved</v>
      </c>
      <c r="D627" s="6" t="s">
        <v>3036</v>
      </c>
      <c r="E627" s="6" t="s">
        <v>2500</v>
      </c>
      <c r="F627" t="s">
        <v>2998</v>
      </c>
      <c r="G627" s="45" t="s">
        <v>2980</v>
      </c>
      <c r="H627" s="47">
        <f t="shared" si="40"/>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42"/>
        <v>Industry Sector Minimum Fraction of CCS Achieved</v>
      </c>
      <c r="D628" s="6" t="s">
        <v>3037</v>
      </c>
      <c r="E628" s="6" t="s">
        <v>2978</v>
      </c>
      <c r="F628" t="s">
        <v>2999</v>
      </c>
      <c r="G628" s="45" t="s">
        <v>2979</v>
      </c>
      <c r="H628" s="47">
        <f t="shared" si="40"/>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42"/>
        <v>Industry Sector Minimum Fraction of CCS Achieved</v>
      </c>
      <c r="D629" s="6" t="s">
        <v>3037</v>
      </c>
      <c r="E629" s="6" t="s">
        <v>2500</v>
      </c>
      <c r="F629" t="s">
        <v>2999</v>
      </c>
      <c r="G629" s="45" t="s">
        <v>2980</v>
      </c>
      <c r="H629" s="47">
        <f t="shared" si="40"/>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42"/>
        <v>Industry Sector Minimum Fraction of CCS Achieved</v>
      </c>
      <c r="D630" s="6" t="s">
        <v>3038</v>
      </c>
      <c r="E630" s="6" t="s">
        <v>2978</v>
      </c>
      <c r="F630" t="s">
        <v>3041</v>
      </c>
      <c r="G630" s="45" t="s">
        <v>2979</v>
      </c>
      <c r="H630" s="47">
        <f t="shared" si="40"/>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42"/>
        <v>Industry Sector Minimum Fraction of CCS Achieved</v>
      </c>
      <c r="D631" s="6" t="s">
        <v>3038</v>
      </c>
      <c r="E631" s="6" t="s">
        <v>2500</v>
      </c>
      <c r="F631" t="s">
        <v>3041</v>
      </c>
      <c r="G631" s="45" t="s">
        <v>2980</v>
      </c>
      <c r="H631" s="47">
        <f t="shared" si="40"/>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42"/>
        <v>Industry Sector Minimum Fraction of CCS Achieved</v>
      </c>
      <c r="D632" s="6" t="s">
        <v>3039</v>
      </c>
      <c r="E632" s="6" t="s">
        <v>2978</v>
      </c>
      <c r="F632" t="s">
        <v>3000</v>
      </c>
      <c r="G632" s="45" t="s">
        <v>2979</v>
      </c>
      <c r="H632" s="47">
        <f t="shared" si="40"/>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42"/>
        <v>Industry Sector Minimum Fraction of CCS Achieved</v>
      </c>
      <c r="D633" s="6" t="s">
        <v>3039</v>
      </c>
      <c r="E633" s="6" t="s">
        <v>2500</v>
      </c>
      <c r="F633" t="s">
        <v>3000</v>
      </c>
      <c r="G633" s="45" t="s">
        <v>2980</v>
      </c>
      <c r="H633" s="47">
        <f t="shared" si="40"/>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3756</v>
      </c>
      <c r="D634" s="6"/>
      <c r="E634" s="6"/>
      <c r="F634"/>
      <c r="G634" s="45"/>
      <c r="H634" s="47">
        <f t="shared" si="40"/>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3689</v>
      </c>
      <c r="D635" s="45" t="s">
        <v>3015</v>
      </c>
      <c r="E635" s="6"/>
      <c r="F635" t="s">
        <v>3040</v>
      </c>
      <c r="G635" s="45"/>
      <c r="H635" s="47">
        <f t="shared" si="40"/>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3016</v>
      </c>
      <c r="E636" s="6"/>
      <c r="F636" t="s">
        <v>2725</v>
      </c>
      <c r="G636" s="45"/>
      <c r="H636" s="47">
        <f t="shared" si="40"/>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43">$C$635</f>
        <v>Boolean Use Non BAU Industry CCS Subsidies</v>
      </c>
      <c r="D637" s="6" t="s">
        <v>3017</v>
      </c>
      <c r="E637" s="6"/>
      <c r="F637" t="s">
        <v>2981</v>
      </c>
      <c r="G637" s="45"/>
      <c r="H637" s="47">
        <f t="shared" si="40"/>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43"/>
        <v>Boolean Use Non BAU Industry CCS Subsidies</v>
      </c>
      <c r="D638" s="6" t="s">
        <v>3018</v>
      </c>
      <c r="E638" s="6"/>
      <c r="F638" t="s">
        <v>2982</v>
      </c>
      <c r="G638" s="45"/>
      <c r="H638" s="47">
        <f t="shared" si="40"/>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43"/>
        <v>Boolean Use Non BAU Industry CCS Subsidies</v>
      </c>
      <c r="D639" s="6" t="s">
        <v>3019</v>
      </c>
      <c r="E639" s="6"/>
      <c r="F639" t="s">
        <v>2983</v>
      </c>
      <c r="G639" s="45"/>
      <c r="H639" s="47">
        <f t="shared" si="40"/>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43"/>
        <v>Boolean Use Non BAU Industry CCS Subsidies</v>
      </c>
      <c r="D640" s="6" t="s">
        <v>3020</v>
      </c>
      <c r="E640" s="6"/>
      <c r="F640" t="s">
        <v>2984</v>
      </c>
      <c r="G640" s="45"/>
      <c r="H640" s="47">
        <f t="shared" si="40"/>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43"/>
        <v>Boolean Use Non BAU Industry CCS Subsidies</v>
      </c>
      <c r="D641" s="6" t="s">
        <v>3021</v>
      </c>
      <c r="E641" s="6"/>
      <c r="F641" t="s">
        <v>2985</v>
      </c>
      <c r="G641" s="45"/>
      <c r="H641" s="47">
        <f t="shared" si="40"/>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43"/>
        <v>Boolean Use Non BAU Industry CCS Subsidies</v>
      </c>
      <c r="D642" s="6" t="s">
        <v>3022</v>
      </c>
      <c r="E642" s="6"/>
      <c r="F642" t="s">
        <v>2986</v>
      </c>
      <c r="G642" s="45"/>
      <c r="H642" s="47">
        <f t="shared" si="40"/>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43"/>
        <v>Boolean Use Non BAU Industry CCS Subsidies</v>
      </c>
      <c r="D643" s="6" t="s">
        <v>3023</v>
      </c>
      <c r="E643" s="6"/>
      <c r="F643" t="s">
        <v>2987</v>
      </c>
      <c r="G643" s="45"/>
      <c r="H643" s="47">
        <f t="shared" ref="H643:H706" si="44">H642+1</f>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43"/>
        <v>Boolean Use Non BAU Industry CCS Subsidies</v>
      </c>
      <c r="D644" s="6" t="s">
        <v>3024</v>
      </c>
      <c r="E644" s="6"/>
      <c r="F644" t="s">
        <v>2546</v>
      </c>
      <c r="G644" s="45"/>
      <c r="H644" s="47">
        <f t="shared" si="44"/>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43"/>
        <v>Boolean Use Non BAU Industry CCS Subsidies</v>
      </c>
      <c r="D645" s="6" t="s">
        <v>3025</v>
      </c>
      <c r="E645" s="6"/>
      <c r="F645" t="s">
        <v>2988</v>
      </c>
      <c r="G645" s="45"/>
      <c r="H645" s="47">
        <f t="shared" si="44"/>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43"/>
        <v>Boolean Use Non BAU Industry CCS Subsidies</v>
      </c>
      <c r="D646" s="6" t="s">
        <v>3026</v>
      </c>
      <c r="E646" s="6"/>
      <c r="F646" t="s">
        <v>2989</v>
      </c>
      <c r="G646" s="45"/>
      <c r="H646" s="47">
        <f t="shared" si="44"/>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43"/>
        <v>Boolean Use Non BAU Industry CCS Subsidies</v>
      </c>
      <c r="D647" s="6" t="s">
        <v>3027</v>
      </c>
      <c r="E647" s="6"/>
      <c r="F647" t="s">
        <v>2990</v>
      </c>
      <c r="G647" s="45"/>
      <c r="H647" s="47">
        <f t="shared" si="44"/>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43"/>
        <v>Boolean Use Non BAU Industry CCS Subsidies</v>
      </c>
      <c r="D648" s="6" t="s">
        <v>3028</v>
      </c>
      <c r="E648" s="6"/>
      <c r="F648" t="s">
        <v>2547</v>
      </c>
      <c r="G648" s="45"/>
      <c r="H648" s="47">
        <f t="shared" si="44"/>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3029</v>
      </c>
      <c r="E649" s="6"/>
      <c r="F649" t="s">
        <v>2991</v>
      </c>
      <c r="G649" s="45"/>
      <c r="H649" s="47">
        <f t="shared" si="44"/>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43"/>
        <v>Boolean Use Non BAU Industry CCS Subsidies</v>
      </c>
      <c r="D650" s="6" t="s">
        <v>3030</v>
      </c>
      <c r="E650" s="6"/>
      <c r="F650" t="s">
        <v>2992</v>
      </c>
      <c r="G650" s="45"/>
      <c r="H650" s="47">
        <f t="shared" si="44"/>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43"/>
        <v>Boolean Use Non BAU Industry CCS Subsidies</v>
      </c>
      <c r="D651" s="6" t="s">
        <v>3031</v>
      </c>
      <c r="E651" s="6"/>
      <c r="F651" t="s">
        <v>2993</v>
      </c>
      <c r="G651" s="45"/>
      <c r="H651" s="47">
        <f t="shared" si="44"/>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43"/>
        <v>Boolean Use Non BAU Industry CCS Subsidies</v>
      </c>
      <c r="D652" s="6" t="s">
        <v>3032</v>
      </c>
      <c r="E652" s="6"/>
      <c r="F652" t="s">
        <v>2994</v>
      </c>
      <c r="G652" s="45"/>
      <c r="H652" s="47">
        <f t="shared" si="44"/>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43"/>
        <v>Boolean Use Non BAU Industry CCS Subsidies</v>
      </c>
      <c r="D653" s="6" t="s">
        <v>3033</v>
      </c>
      <c r="E653" s="6"/>
      <c r="F653" t="s">
        <v>2995</v>
      </c>
      <c r="G653" s="45"/>
      <c r="H653" s="47">
        <f t="shared" si="44"/>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43"/>
        <v>Boolean Use Non BAU Industry CCS Subsidies</v>
      </c>
      <c r="D654" s="6" t="s">
        <v>3034</v>
      </c>
      <c r="E654" s="6"/>
      <c r="F654" t="s">
        <v>2996</v>
      </c>
      <c r="G654" s="45"/>
      <c r="H654" s="47">
        <f t="shared" si="44"/>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43"/>
        <v>Boolean Use Non BAU Industry CCS Subsidies</v>
      </c>
      <c r="D655" s="6" t="s">
        <v>3035</v>
      </c>
      <c r="E655" s="6"/>
      <c r="F655" t="s">
        <v>2997</v>
      </c>
      <c r="G655" s="45"/>
      <c r="H655" s="47">
        <f t="shared" si="44"/>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43"/>
        <v>Boolean Use Non BAU Industry CCS Subsidies</v>
      </c>
      <c r="D656" s="6" t="s">
        <v>3036</v>
      </c>
      <c r="E656" s="6"/>
      <c r="F656" t="s">
        <v>2998</v>
      </c>
      <c r="G656" s="45"/>
      <c r="H656" s="47">
        <f t="shared" si="44"/>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43"/>
        <v>Boolean Use Non BAU Industry CCS Subsidies</v>
      </c>
      <c r="D657" s="6" t="s">
        <v>3037</v>
      </c>
      <c r="E657" s="6"/>
      <c r="F657" t="s">
        <v>2999</v>
      </c>
      <c r="G657" s="45"/>
      <c r="H657" s="47">
        <f t="shared" si="44"/>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43"/>
        <v>Boolean Use Non BAU Industry CCS Subsidies</v>
      </c>
      <c r="D658" s="6" t="s">
        <v>3038</v>
      </c>
      <c r="E658" s="6"/>
      <c r="F658" t="s">
        <v>3041</v>
      </c>
      <c r="G658" s="45"/>
      <c r="H658" s="47">
        <f t="shared" si="44"/>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3039</v>
      </c>
      <c r="E659" s="6"/>
      <c r="F659" t="s">
        <v>3000</v>
      </c>
      <c r="G659" s="45"/>
      <c r="H659" s="47">
        <f t="shared" si="44"/>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2734</v>
      </c>
      <c r="D660" s="45"/>
      <c r="E660" s="45"/>
      <c r="F660" s="45"/>
      <c r="G660" s="45"/>
      <c r="H660" s="47">
        <f t="shared" si="44"/>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Cement Kiln Fuel Shift</v>
      </c>
      <c r="C661" t="s">
        <v>3993</v>
      </c>
      <c r="D661" s="45"/>
      <c r="E661" s="45"/>
      <c r="F661" s="45"/>
      <c r="G661" s="45"/>
      <c r="H661" s="47">
        <f t="shared" si="44"/>
        <v>660</v>
      </c>
      <c r="I661" s="324" t="s">
        <v>40</v>
      </c>
      <c r="J661" s="255" t="str">
        <f>IF(ISBLANK(INDEX('Policy Characteristics'!D:D,MATCH($C661,'Policy Characteristics'!$C:$C,0))),"",INDEX('Policy Characteristics'!D:D,MATCH($C661,'Policy Characteristics'!$C:$C,0)))</f>
        <v>Cement Kiln Fuel Shift</v>
      </c>
      <c r="K661" s="254" t="str">
        <f>IF(ISBLANK(INDEX('Policy Characteristics'!E:E,MATCH($C661,'Policy Characteristics'!$C:$C,0))),"",INDEX('Policy Characteristics'!E:E,MATCH($C661,'Policy Characteristics'!$C:$C,0)))</f>
        <v>indst cement kiln fuel shift</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fossil kiln fuel shifted</v>
      </c>
      <c r="P661" s="254" t="str">
        <f>IF(ISBLANK(INDEX('Policy Characteristics'!J:J,MATCH($C661,'Policy Characteristics'!$C:$C,0))),"",INDEX('Policy Characteristics'!J:J,MATCH($C661,'Policy Characteristics'!$C:$C,0)))</f>
        <v>**Description:** This policy replaces part of the fossil fuel burned in cement kilns (coal, petroleum coke, natural gas) with other fuels, taking the same share of each fossil fuel. In this region's data the shifted heat goes to alternative fuels: tire-derived fuel, engineered fuels made from municipal and commercial waste, waste oils and solvents, and biomass residues. Total kiln energy per ton of clinker is unchanged. Alternative fuels in the US are mostly fossil-derived (about 80 percent by energy), so the emissions benefit depends on their biogenic share. // **Guidance for setting values:** The EU cement industry already gets 50-60% of kiln heat from alternative fuels, India targets 20-25% by 2030, and the GCCA 2050 roadmap reaches 43%. The lever is the share of fossil kiln fuel replaced, so a target T for a fleet that already gets a share A of its kiln heat from alternative fuels maps to (T - A) / (1 - A).</v>
      </c>
      <c r="Q661" s="254" t="str">
        <f>IF(ISBLANK(INDEX('Policy Characteristics'!K:K,MATCH($C661,'Policy Characteristics'!$C:$C,0))),"",INDEX('Policy Characteristics'!K:K,MATCH($C661,'Policy Characteristics'!$C:$C,0)))</f>
        <v>industry-ag-main.html#cement</v>
      </c>
      <c r="R661" s="254" t="str">
        <f>IF(ISBLANK(INDEX('Policy Characteristics'!L:L,MATCH($C661,'Policy Characteristics'!$C:$C,0))),"",INDEX('Policy Characteristics'!L:L,MATCH($C661,'Policy Characteristics'!$C:$C,0)))</f>
        <v>cement-kiln-fuel-shift.html</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Cement Pathway Capital Subsidy</v>
      </c>
      <c r="C662" t="s">
        <v>3964</v>
      </c>
      <c r="D662" s="45" t="s">
        <v>3976</v>
      </c>
      <c r="E662" s="45"/>
      <c r="F662" s="45" t="s">
        <v>3977</v>
      </c>
      <c r="G662" s="45"/>
      <c r="H662" s="47">
        <f t="shared" si="44"/>
        <v>661</v>
      </c>
      <c r="I662" s="324" t="s">
        <v>40</v>
      </c>
      <c r="J662" s="255" t="str">
        <f>IF(ISBLANK(INDEX('Policy Characteristics'!D:D,MATCH($C662,'Policy Characteristics'!$C:$C,0))),"",INDEX('Policy Characteristics'!D:D,MATCH($C662,'Policy Characteristics'!$C:$C,0)))</f>
        <v>Cement Pathway Capital Subsidy</v>
      </c>
      <c r="K662" s="254" t="str">
        <f>IF(ISBLANK(INDEX('Policy Characteristics'!E:E,MATCH($C662,'Policy Characteristics'!$C:$C,0))),"",INDEX('Policy Characteristics'!E:E,MATCH($C662,'Policy Characteristics'!$C:$C,0)))</f>
        <v>indst cement pathway capital subsidy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capital cost</v>
      </c>
      <c r="P662" s="254" t="str">
        <f>IF(ISBLANK(INDEX('Policy Characteristics'!J:J,MATCH($C662,'Policy Characteristics'!$C:$C,0))),"",INDEX('Policy Characteristics'!J:J,MATCH($C662,'Policy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2" s="254" t="str">
        <f>IF(ISBLANK(INDEX('Policy Characteristics'!K:K,MATCH($C662,'Policy Characteristics'!$C:$C,0))),"",INDEX('Policy Characteristics'!K:K,MATCH($C662,'Policy Characteristics'!$C:$C,0)))</f>
        <v>industry-ag-main.html#cement</v>
      </c>
      <c r="R662" s="254" t="str">
        <f>IF(ISBLANK(INDEX('Policy Characteristics'!L:L,MATCH($C662,'Policy Characteristics'!$C:$C,0))),"",INDEX('Policy Characteristics'!L:L,MATCH($C662,'Policy Characteristics'!$C:$C,0)))</f>
        <v>cement-pathway-capital-subsidy.html</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Cement Pathway Capital Subsidy</v>
      </c>
      <c r="C663" t="str">
        <f>C$662</f>
        <v>Perc Subsidy for Cement Pathway Capital Cost</v>
      </c>
      <c r="D663" s="45" t="s">
        <v>3978</v>
      </c>
      <c r="E663" s="45"/>
      <c r="F663" s="45" t="s">
        <v>3979</v>
      </c>
      <c r="G663" s="45"/>
      <c r="H663" s="47">
        <f t="shared" si="44"/>
        <v>662</v>
      </c>
      <c r="I663" s="324" t="s">
        <v>40</v>
      </c>
      <c r="J663" s="255" t="str">
        <f>IF(ISBLANK(INDEX('Policy Characteristics'!D:D,MATCH($C663,'Policy Characteristics'!$C:$C,0))),"",INDEX('Policy Characteristics'!D:D,MATCH($C663,'Policy Characteristics'!$C:$C,0)))</f>
        <v>Cement Pathway Capital Subsidy</v>
      </c>
      <c r="K663" s="254" t="str">
        <f>IF(ISBLANK(INDEX('Policy Characteristics'!E:E,MATCH($C663,'Policy Characteristics'!$C:$C,0))),"",INDEX('Policy Characteristics'!E:E,MATCH($C663,'Policy Characteristics'!$C:$C,0)))</f>
        <v>indst cement pathway capital subsidy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capital cost</v>
      </c>
      <c r="P663" s="254" t="str">
        <f>IF(ISBLANK(INDEX('Policy Characteristics'!J:J,MATCH($C663,'Policy Characteristics'!$C:$C,0))),"",INDEX('Policy Characteristics'!J:J,MATCH($C663,'Policy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3" s="254" t="str">
        <f>IF(ISBLANK(INDEX('Policy Characteristics'!K:K,MATCH($C663,'Policy Characteristics'!$C:$C,0))),"",INDEX('Policy Characteristics'!K:K,MATCH($C663,'Policy Characteristics'!$C:$C,0)))</f>
        <v>industry-ag-main.html#cement</v>
      </c>
      <c r="R663" s="254" t="str">
        <f>IF(ISBLANK(INDEX('Policy Characteristics'!L:L,MATCH($C663,'Policy Characteristics'!$C:$C,0))),"",INDEX('Policy Characteristics'!L:L,MATCH($C663,'Policy Characteristics'!$C:$C,0)))</f>
        <v>cement-pathway-capital-subsidy.html</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Cement Pathway Capital Subsidy</v>
      </c>
      <c r="C664" t="str">
        <f>C$662</f>
        <v>Perc Subsidy for Cement Pathway Capital Cost</v>
      </c>
      <c r="D664" s="45" t="s">
        <v>3980</v>
      </c>
      <c r="E664" s="45"/>
      <c r="F664" s="45" t="s">
        <v>3981</v>
      </c>
      <c r="G664" s="45"/>
      <c r="H664" s="47">
        <f t="shared" si="44"/>
        <v>663</v>
      </c>
      <c r="I664" s="324" t="s">
        <v>40</v>
      </c>
      <c r="J664" s="255" t="str">
        <f>IF(ISBLANK(INDEX('Policy Characteristics'!D:D,MATCH($C664,'Policy Characteristics'!$C:$C,0))),"",INDEX('Policy Characteristics'!D:D,MATCH($C664,'Policy Characteristics'!$C:$C,0)))</f>
        <v>Cement Pathway Capital Subsidy</v>
      </c>
      <c r="K664" s="254" t="str">
        <f>IF(ISBLANK(INDEX('Policy Characteristics'!E:E,MATCH($C664,'Policy Characteristics'!$C:$C,0))),"",INDEX('Policy Characteristics'!E:E,MATCH($C664,'Policy Characteristics'!$C:$C,0)))</f>
        <v>indst cement pathway capital subsidy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capital cost</v>
      </c>
      <c r="P664" s="254" t="str">
        <f>IF(ISBLANK(INDEX('Policy Characteristics'!J:J,MATCH($C664,'Policy Characteristics'!$C:$C,0))),"",INDEX('Policy Characteristics'!J:J,MATCH($C664,'Policy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4" s="254" t="str">
        <f>IF(ISBLANK(INDEX('Policy Characteristics'!K:K,MATCH($C664,'Policy Characteristics'!$C:$C,0))),"",INDEX('Policy Characteristics'!K:K,MATCH($C664,'Policy Characteristics'!$C:$C,0)))</f>
        <v>industry-ag-main.html#cement</v>
      </c>
      <c r="R664" s="254" t="str">
        <f>IF(ISBLANK(INDEX('Policy Characteristics'!L:L,MATCH($C664,'Policy Characteristics'!$C:$C,0))),"",INDEX('Policy Characteristics'!L:L,MATCH($C664,'Policy Characteristics'!$C:$C,0)))</f>
        <v>cement-pathway-capital-subsidy.html</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Cement Pathway Capital Subsidy</v>
      </c>
      <c r="C665" t="str">
        <f>C$662</f>
        <v>Perc Subsidy for Cement Pathway Capital Cost</v>
      </c>
      <c r="D665" s="45" t="s">
        <v>4089</v>
      </c>
      <c r="E665" s="45"/>
      <c r="F665" s="45" t="s">
        <v>4091</v>
      </c>
      <c r="G665" s="45"/>
      <c r="H665" s="47">
        <f t="shared" si="44"/>
        <v>664</v>
      </c>
      <c r="I665" s="324" t="s">
        <v>40</v>
      </c>
      <c r="J665" s="255" t="str">
        <f>IF(ISBLANK(INDEX('Policy Characteristics'!D:D,MATCH($C665,'Policy Characteristics'!$C:$C,0))),"",INDEX('Policy Characteristics'!D:D,MATCH($C665,'Policy Characteristics'!$C:$C,0)))</f>
        <v>Cement Pathway Capital Subsidy</v>
      </c>
      <c r="K665" s="254" t="str">
        <f>IF(ISBLANK(INDEX('Policy Characteristics'!E:E,MATCH($C665,'Policy Characteristics'!$C:$C,0))),"",INDEX('Policy Characteristics'!E:E,MATCH($C665,'Policy Characteristics'!$C:$C,0)))</f>
        <v>indst cement pathway capital subsidy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capital cost</v>
      </c>
      <c r="P665" s="254" t="str">
        <f>IF(ISBLANK(INDEX('Policy Characteristics'!J:J,MATCH($C665,'Policy Characteristics'!$C:$C,0))),"",INDEX('Policy Characteristics'!J:J,MATCH($C665,'Policy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5" s="254" t="str">
        <f>IF(ISBLANK(INDEX('Policy Characteristics'!K:K,MATCH($C665,'Policy Characteristics'!$C:$C,0))),"",INDEX('Policy Characteristics'!K:K,MATCH($C665,'Policy Characteristics'!$C:$C,0)))</f>
        <v>industry-ag-main.html#cement</v>
      </c>
      <c r="R665" s="254" t="str">
        <f>IF(ISBLANK(INDEX('Policy Characteristics'!L:L,MATCH($C665,'Policy Characteristics'!$C:$C,0))),"",INDEX('Policy Characteristics'!L:L,MATCH($C665,'Policy Characteristics'!$C:$C,0)))</f>
        <v>cement-pathway-capital-subsidy.html</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Cement Pathway Capital Subsidy</v>
      </c>
      <c r="C666" t="str">
        <f>C$662</f>
        <v>Perc Subsidy for Cement Pathway Capital Cost</v>
      </c>
      <c r="D666" s="45" t="s">
        <v>3982</v>
      </c>
      <c r="E666" s="45"/>
      <c r="F666" s="45" t="s">
        <v>3983</v>
      </c>
      <c r="G666" s="45"/>
      <c r="H666" s="47">
        <f t="shared" si="44"/>
        <v>665</v>
      </c>
      <c r="I666" s="324" t="s">
        <v>40</v>
      </c>
      <c r="J666" s="255" t="str">
        <f>IF(ISBLANK(INDEX('Policy Characteristics'!D:D,MATCH($C666,'Policy Characteristics'!$C:$C,0))),"",INDEX('Policy Characteristics'!D:D,MATCH($C666,'Policy Characteristics'!$C:$C,0)))</f>
        <v>Cement Pathway Capital Subsidy</v>
      </c>
      <c r="K666" s="254" t="str">
        <f>IF(ISBLANK(INDEX('Policy Characteristics'!E:E,MATCH($C666,'Policy Characteristics'!$C:$C,0))),"",INDEX('Policy Characteristics'!E:E,MATCH($C666,'Policy Characteristics'!$C:$C,0)))</f>
        <v>indst cement pathway capital subsidy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capital cost</v>
      </c>
      <c r="P666" s="254" t="str">
        <f>IF(ISBLANK(INDEX('Policy Characteristics'!J:J,MATCH($C666,'Policy Characteristics'!$C:$C,0))),"",INDEX('Policy Characteristics'!J:J,MATCH($C666,'Policy Characteristics'!$C:$C,0)))</f>
        <v>**Description:** This policy pays part of the capital cost of new clinker production capacity on the selected cement production pathway (kiln plus any carbon capture equipment), lowering the cost investors compare when they choose which kind of kiln to build. It adds to any subsidy the region already provides. The subsidized share is paid by government; the plant's own capital spending is booked in full. // **Guidance for setting values:** Capital grants for low-carbon cement plants have typically covered 20-50% of project cost (EU Innovation Fund grants of roughly 20-40%, Canada's 50% tax credit for capture equipment, the cancelled US DOE demonstration awards at 25-50%). A value of 1 means government pays the entire capital cost.</v>
      </c>
      <c r="Q666" s="254" t="str">
        <f>IF(ISBLANK(INDEX('Policy Characteristics'!K:K,MATCH($C666,'Policy Characteristics'!$C:$C,0))),"",INDEX('Policy Characteristics'!K:K,MATCH($C666,'Policy Characteristics'!$C:$C,0)))</f>
        <v>industry-ag-main.html#cement</v>
      </c>
      <c r="R666" s="254" t="str">
        <f>IF(ISBLANK(INDEX('Policy Characteristics'!L:L,MATCH($C666,'Policy Characteristics'!$C:$C,0))),"",INDEX('Policy Characteristics'!L:L,MATCH($C666,'Policy Characteristics'!$C:$C,0)))</f>
        <v>cement-pathway-capital-subsidy.html</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Cement Pathway Mandate</v>
      </c>
      <c r="C667" t="s">
        <v>3970</v>
      </c>
      <c r="D667" s="45" t="s">
        <v>3976</v>
      </c>
      <c r="E667" s="45"/>
      <c r="F667" s="45" t="s">
        <v>3977</v>
      </c>
      <c r="G667" s="45"/>
      <c r="H667" s="47">
        <f t="shared" si="44"/>
        <v>666</v>
      </c>
      <c r="I667" s="324" t="s">
        <v>40</v>
      </c>
      <c r="J667" s="255" t="str">
        <f>IF(ISBLANK(INDEX('Policy Characteristics'!D:D,MATCH($C667,'Policy Characteristics'!$C:$C,0))),"",INDEX('Policy Characteristics'!D:D,MATCH($C667,'Policy Characteristics'!$C:$C,0)))</f>
        <v>Cement Pathway Mandate</v>
      </c>
      <c r="K667" s="254" t="str">
        <f>IF(ISBLANK(INDEX('Policy Characteristics'!E:E,MATCH($C667,'Policy Characteristics'!$C:$C,0))),"",INDEX('Policy Characteristics'!E:E,MATCH($C667,'Policy Characteristics'!$C:$C,0)))</f>
        <v>indst cement pathway mandate</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new clinker capacity</v>
      </c>
      <c r="P667" s="254" t="str">
        <f>IF(ISBLANK(INDEX('Policy Characteristics'!J:J,MATCH($C667,'Policy Characteristics'!$C:$C,0))),"",INDEX('Policy Characteristics'!J:J,MATCH($C667,'Policy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7" s="254" t="str">
        <f>IF(ISBLANK(INDEX('Policy Characteristics'!K:K,MATCH($C667,'Policy Characteristics'!$C:$C,0))),"",INDEX('Policy Characteristics'!K:K,MATCH($C667,'Policy Characteristics'!$C:$C,0)))</f>
        <v>industry-ag-main.html#cement</v>
      </c>
      <c r="R667" s="254" t="str">
        <f>IF(ISBLANK(INDEX('Policy Characteristics'!L:L,MATCH($C667,'Policy Characteristics'!$C:$C,0))),"",INDEX('Policy Characteristics'!L:L,MATCH($C667,'Policy Characteristics'!$C:$C,0)))</f>
        <v>cement-pathway-mandate.html</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Cement Pathway Mandate</v>
      </c>
      <c r="C668" t="str">
        <f>C$667</f>
        <v>Minimum Share of New Clinker Capacity by Pathway</v>
      </c>
      <c r="D668" s="45" t="s">
        <v>3978</v>
      </c>
      <c r="E668" s="45"/>
      <c r="F668" s="45" t="s">
        <v>3979</v>
      </c>
      <c r="G668" s="45"/>
      <c r="H668" s="47">
        <f t="shared" si="44"/>
        <v>667</v>
      </c>
      <c r="I668" s="324" t="s">
        <v>40</v>
      </c>
      <c r="J668" s="255" t="str">
        <f>IF(ISBLANK(INDEX('Policy Characteristics'!D:D,MATCH($C668,'Policy Characteristics'!$C:$C,0))),"",INDEX('Policy Characteristics'!D:D,MATCH($C668,'Policy Characteristics'!$C:$C,0)))</f>
        <v>Cement Pathway Mandate</v>
      </c>
      <c r="K668" s="254" t="str">
        <f>IF(ISBLANK(INDEX('Policy Characteristics'!E:E,MATCH($C668,'Policy Characteristics'!$C:$C,0))),"",INDEX('Policy Characteristics'!E:E,MATCH($C668,'Policy Characteristics'!$C:$C,0)))</f>
        <v>indst cement pathway mandate</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new clinker capacity</v>
      </c>
      <c r="P668" s="254" t="str">
        <f>IF(ISBLANK(INDEX('Policy Characteristics'!J:J,MATCH($C668,'Policy Characteristics'!$C:$C,0))),"",INDEX('Policy Characteristics'!J:J,MATCH($C668,'Policy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8" s="254" t="str">
        <f>IF(ISBLANK(INDEX('Policy Characteristics'!K:K,MATCH($C668,'Policy Characteristics'!$C:$C,0))),"",INDEX('Policy Characteristics'!K:K,MATCH($C668,'Policy Characteristics'!$C:$C,0)))</f>
        <v>industry-ag-main.html#cement</v>
      </c>
      <c r="R668" s="254" t="str">
        <f>IF(ISBLANK(INDEX('Policy Characteristics'!L:L,MATCH($C668,'Policy Characteristics'!$C:$C,0))),"",INDEX('Policy Characteristics'!L:L,MATCH($C668,'Policy Characteristics'!$C:$C,0)))</f>
        <v>cement-pathway-mandate.html</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Cement Pathway Mandate</v>
      </c>
      <c r="C669" t="str">
        <f>C$667</f>
        <v>Minimum Share of New Clinker Capacity by Pathway</v>
      </c>
      <c r="D669" s="45" t="s">
        <v>3980</v>
      </c>
      <c r="E669" s="45"/>
      <c r="F669" s="45" t="s">
        <v>3981</v>
      </c>
      <c r="G669" s="45"/>
      <c r="H669" s="47">
        <f t="shared" si="44"/>
        <v>668</v>
      </c>
      <c r="I669" s="324" t="s">
        <v>40</v>
      </c>
      <c r="J669" s="255" t="str">
        <f>IF(ISBLANK(INDEX('Policy Characteristics'!D:D,MATCH($C669,'Policy Characteristics'!$C:$C,0))),"",INDEX('Policy Characteristics'!D:D,MATCH($C669,'Policy Characteristics'!$C:$C,0)))</f>
        <v>Cement Pathway Mandate</v>
      </c>
      <c r="K669" s="254" t="str">
        <f>IF(ISBLANK(INDEX('Policy Characteristics'!E:E,MATCH($C669,'Policy Characteristics'!$C:$C,0))),"",INDEX('Policy Characteristics'!E:E,MATCH($C669,'Policy Characteristics'!$C:$C,0)))</f>
        <v>indst cement pathway mandate</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new clinker capacity</v>
      </c>
      <c r="P669" s="254" t="str">
        <f>IF(ISBLANK(INDEX('Policy Characteristics'!J:J,MATCH($C669,'Policy Characteristics'!$C:$C,0))),"",INDEX('Policy Characteristics'!J:J,MATCH($C669,'Policy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69" s="254" t="str">
        <f>IF(ISBLANK(INDEX('Policy Characteristics'!K:K,MATCH($C669,'Policy Characteristics'!$C:$C,0))),"",INDEX('Policy Characteristics'!K:K,MATCH($C669,'Policy Characteristics'!$C:$C,0)))</f>
        <v>industry-ag-main.html#cement</v>
      </c>
      <c r="R669" s="254" t="str">
        <f>IF(ISBLANK(INDEX('Policy Characteristics'!L:L,MATCH($C669,'Policy Characteristics'!$C:$C,0))),"",INDEX('Policy Characteristics'!L:L,MATCH($C669,'Policy Characteristics'!$C:$C,0)))</f>
        <v>cement-pathway-mandate.html</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Cement Pathway Mandate</v>
      </c>
      <c r="C670" t="str">
        <f>C$667</f>
        <v>Minimum Share of New Clinker Capacity by Pathway</v>
      </c>
      <c r="D670" s="45" t="s">
        <v>4089</v>
      </c>
      <c r="E670" s="45"/>
      <c r="F670" s="45" t="s">
        <v>4091</v>
      </c>
      <c r="G670" s="45"/>
      <c r="H670" s="47">
        <f t="shared" si="44"/>
        <v>669</v>
      </c>
      <c r="I670" s="324" t="s">
        <v>40</v>
      </c>
      <c r="J670" s="255" t="str">
        <f>IF(ISBLANK(INDEX('Policy Characteristics'!D:D,MATCH($C670,'Policy Characteristics'!$C:$C,0))),"",INDEX('Policy Characteristics'!D:D,MATCH($C670,'Policy Characteristics'!$C:$C,0)))</f>
        <v>Cement Pathway Mandate</v>
      </c>
      <c r="K670" s="254" t="str">
        <f>IF(ISBLANK(INDEX('Policy Characteristics'!E:E,MATCH($C670,'Policy Characteristics'!$C:$C,0))),"",INDEX('Policy Characteristics'!E:E,MATCH($C670,'Policy Characteristics'!$C:$C,0)))</f>
        <v>indst cement pathway mandate</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new clinker capacity</v>
      </c>
      <c r="P670" s="254" t="str">
        <f>IF(ISBLANK(INDEX('Policy Characteristics'!J:J,MATCH($C670,'Policy Characteristics'!$C:$C,0))),"",INDEX('Policy Characteristics'!J:J,MATCH($C670,'Policy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0" s="254" t="str">
        <f>IF(ISBLANK(INDEX('Policy Characteristics'!K:K,MATCH($C670,'Policy Characteristics'!$C:$C,0))),"",INDEX('Policy Characteristics'!K:K,MATCH($C670,'Policy Characteristics'!$C:$C,0)))</f>
        <v>industry-ag-main.html#cement</v>
      </c>
      <c r="R670" s="254" t="str">
        <f>IF(ISBLANK(INDEX('Policy Characteristics'!L:L,MATCH($C670,'Policy Characteristics'!$C:$C,0))),"",INDEX('Policy Characteristics'!L:L,MATCH($C670,'Policy Characteristics'!$C:$C,0)))</f>
        <v>cement-pathway-mandate.html</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Cement Pathway Mandate</v>
      </c>
      <c r="C671" t="str">
        <f>C$667</f>
        <v>Minimum Share of New Clinker Capacity by Pathway</v>
      </c>
      <c r="D671" s="45" t="s">
        <v>3982</v>
      </c>
      <c r="E671" s="45"/>
      <c r="F671" s="45" t="s">
        <v>3983</v>
      </c>
      <c r="G671" s="45"/>
      <c r="H671" s="47">
        <f t="shared" si="44"/>
        <v>670</v>
      </c>
      <c r="I671" s="324" t="s">
        <v>40</v>
      </c>
      <c r="J671" s="255" t="str">
        <f>IF(ISBLANK(INDEX('Policy Characteristics'!D:D,MATCH($C671,'Policy Characteristics'!$C:$C,0))),"",INDEX('Policy Characteristics'!D:D,MATCH($C671,'Policy Characteristics'!$C:$C,0)))</f>
        <v>Cement Pathway Mandate</v>
      </c>
      <c r="K671" s="254" t="str">
        <f>IF(ISBLANK(INDEX('Policy Characteristics'!E:E,MATCH($C671,'Policy Characteristics'!$C:$C,0))),"",INDEX('Policy Characteristics'!E:E,MATCH($C671,'Policy Characteristics'!$C:$C,0)))</f>
        <v>indst cement pathway mandate</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new clinker capacity</v>
      </c>
      <c r="P671" s="254" t="str">
        <f>IF(ISBLANK(INDEX('Policy Characteristics'!J:J,MATCH($C671,'Policy Characteristics'!$C:$C,0))),"",INDEX('Policy Characteristics'!J:J,MATCH($C671,'Policy Characteristics'!$C:$C,0)))</f>
        <v>**Description:** This policy requires that at least the chosen share of each year's new clinker production capacity be built on the selected cement production pathway. Mandated shares are filled first and the remaining capacity is allocated by cost, so the mandate acts as a floor; it can pull a pathway into the market before it would be chosen on cost alone. If the mandated shares across pathways add up to more than 100%, they are scaled down proportionally. // **Guidance for setting values:** Represents new-line standards (China's benchmark rule for new kilns), low-carbon procurement shares (the EU's proposed 5% public-concrete share from 2029, the First Movers Coalition's 10% near-zero pledge for 2030) and state near-zero procurement programs. A value of 1 on one pathway means every new kiln is built on that pathway.</v>
      </c>
      <c r="Q671" s="254" t="str">
        <f>IF(ISBLANK(INDEX('Policy Characteristics'!K:K,MATCH($C671,'Policy Characteristics'!$C:$C,0))),"",INDEX('Policy Characteristics'!K:K,MATCH($C671,'Policy Characteristics'!$C:$C,0)))</f>
        <v>industry-ag-main.html#cement</v>
      </c>
      <c r="R671" s="254" t="str">
        <f>IF(ISBLANK(INDEX('Policy Characteristics'!L:L,MATCH($C671,'Policy Characteristics'!$C:$C,0))),"",INDEX('Policy Characteristics'!L:L,MATCH($C671,'Policy Characteristics'!$C:$C,0)))</f>
        <v>cement-pathway-mandate.html</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Cement Carbon Price Output-Based Allocation</v>
      </c>
      <c r="C672" t="s">
        <v>3998</v>
      </c>
      <c r="D672" s="45"/>
      <c r="E672" s="45"/>
      <c r="F672" s="45"/>
      <c r="G672" s="45"/>
      <c r="H672" s="47">
        <f t="shared" si="44"/>
        <v>671</v>
      </c>
      <c r="I672" s="324" t="s">
        <v>40</v>
      </c>
      <c r="J672" s="255" t="str">
        <f>IF(ISBLANK(INDEX('Policy Characteristics'!D:D,MATCH($C672,'Policy Characteristics'!$C:$C,0))),"",INDEX('Policy Characteristics'!D:D,MATCH($C672,'Policy Characteristics'!$C:$C,0)))</f>
        <v>Cement Carbon Price Allocation</v>
      </c>
      <c r="K672" s="254" t="str">
        <f>IF(ISBLANK(INDEX('Policy Characteristics'!E:E,MATCH($C672,'Policy Characteristics'!$C:$C,0))),"",INDEX('Policy Characteristics'!E:E,MATCH($C672,'Policy Characteristics'!$C:$C,0)))</f>
        <v>indst cement carbon price allocation</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carbon-price bill rebated against output</v>
      </c>
      <c r="P672" s="254" t="str">
        <f>IF(ISBLANK(INDEX('Policy Characteristics'!J:J,MATCH($C672,'Policy Characteristics'!$C:$C,0))),"",INDEX('Policy Characteristics'!J:J,MATCH($C672,'Policy Characteristics'!$C:$C,0)))</f>
        <v>**Description:** This policy hands part of the cement industry's carbon-price bill back in proportion to the clinker it produces, measured against a benchmark intensity (the CABI input). Every cement emissions trading system works this way (free allowances in the EU, California, Korea and Canada; intensity-based allocation in China): producers still pay the full carbon price on each extra tonne of CO2, so the incentive to choose cleaner kilns is unchanged, but the average cost they pass on to buyers is only the carbon price on emissions above the benchmark. The rebate is paid by government and reduces the carbon cost passed through to cement buyers. // **Guidance for setting values:** 1 rebates the benchmark allocation in full, as the EU did before 2026 and California does today; the EU share falls from 0.975 in 2026 to 0.515 in 2030 and 0 in 2034 as the carbon border adjustment phases in. The companion setting Marginal Carbon Price Factor for Cement (1 by default, 0.15 for China's coefficient rule) controls how much of the carbon price acts on producers' choices.</v>
      </c>
      <c r="Q672" s="254" t="str">
        <f>IF(ISBLANK(INDEX('Policy Characteristics'!K:K,MATCH($C672,'Policy Characteristics'!$C:$C,0))),"",INDEX('Policy Characteristics'!K:K,MATCH($C672,'Policy Characteristics'!$C:$C,0)))</f>
        <v>industry-ag-main.html#cement</v>
      </c>
      <c r="R672" s="254" t="str">
        <f>IF(ISBLANK(INDEX('Policy Characteristics'!L:L,MATCH($C672,'Policy Characteristics'!$C:$C,0))),"",INDEX('Policy Characteristics'!L:L,MATCH($C672,'Policy Characteristics'!$C:$C,0)))</f>
        <v>cement-carbon-price-allocation.html</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Cement Marginal Carbon Price Factor</v>
      </c>
      <c r="C673" t="s">
        <v>4006</v>
      </c>
      <c r="D673" s="45"/>
      <c r="E673" s="45"/>
      <c r="F673" s="45"/>
      <c r="G673" s="45"/>
      <c r="H673" s="47">
        <f t="shared" si="44"/>
        <v>672</v>
      </c>
      <c r="I673" s="324" t="s">
        <v>40</v>
      </c>
      <c r="J673" s="255" t="str">
        <f>IF(ISBLANK(INDEX('Policy Characteristics'!D:D,MATCH($C673,'Policy Characteristics'!$C:$C,0))),"",INDEX('Policy Characteristics'!D:D,MATCH($C673,'Policy Characteristics'!$C:$C,0)))</f>
        <v>Cement Carbon Price Allocation</v>
      </c>
      <c r="K673" s="254" t="str">
        <f>IF(ISBLANK(INDEX('Policy Characteristics'!E:E,MATCH($C673,'Policy Characteristics'!$C:$C,0))),"",INDEX('Policy Characteristics'!E:E,MATCH($C673,'Policy Characteristics'!$C:$C,0)))</f>
        <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0.05</v>
      </c>
      <c r="O673" s="254" t="str">
        <f>IF(ISBLANK(INDEX('Policy Characteristics'!I:I,MATCH($C673,'Policy Characteristics'!$C:$C,0))),"",INDEX('Policy Characteristics'!I:I,MATCH($C673,'Policy Characteristics'!$C:$C,0)))</f>
        <v>share of carbon price acting on the margin</v>
      </c>
      <c r="P673" s="254" t="str">
        <f>IF(ISBLANK(INDEX('Policy Characteristics'!J:J,MATCH($C673,'Policy Characteristics'!$C:$C,0))),"",INDEX('Policy Characteristics'!J:J,MATCH($C673,'Policy Characteristics'!$C:$C,0)))</f>
        <v>**Description:** This setting is the share of the carbon price that cement producers weigh when choosing between kiln technologies and deciding whether to overhaul or replace a kiln. It is 1 for a carbon tax and for benchmark-based allocation systems, where every marginal tonne of CO2 pays the full price. China's national emissions trading system instead adjusts each plant's allocation by 0.15 times its intensity deviation from the sector balance value (capped at plus or minus 3 percent), so only about 15 percent of the allowance price reaches the intensity margin. // **Guidance for setting values:** Leave at 1 unless modelling China's rule, where 0.15 applies. The carbon tax actually paid, and the output-based allocation rebate, are unchanged by this setting.</v>
      </c>
      <c r="Q673" s="254" t="str">
        <f>IF(ISBLANK(INDEX('Policy Characteristics'!K:K,MATCH($C673,'Policy Characteristics'!$C:$C,0))),"",INDEX('Policy Characteristics'!K:K,MATCH($C673,'Policy Characteristics'!$C:$C,0)))</f>
        <v>industry-ag-main.html#cement</v>
      </c>
      <c r="R673" s="254" t="str">
        <f>IF(ISBLANK(INDEX('Policy Characteristics'!L:L,MATCH($C673,'Policy Characteristics'!$C:$C,0))),"",INDEX('Policy Characteristics'!L:L,MATCH($C673,'Policy Characteristics'!$C:$C,0)))</f>
        <v>cement-carbon-price-allocation.html</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Cement Kiln Performance Standard</v>
      </c>
      <c r="C674" t="s">
        <v>4011</v>
      </c>
      <c r="D674" s="45"/>
      <c r="E674" s="45"/>
      <c r="F674" s="45"/>
      <c r="G674" s="45"/>
      <c r="H674" s="47">
        <f t="shared" si="44"/>
        <v>673</v>
      </c>
      <c r="I674" s="324" t="s">
        <v>40</v>
      </c>
      <c r="J674" s="255" t="str">
        <f>IF(ISBLANK(INDEX('Policy Characteristics'!D:D,MATCH($C674,'Policy Characteristics'!$C:$C,0))),"",INDEX('Policy Characteristics'!D:D,MATCH($C674,'Policy Characteristics'!$C:$C,0)))</f>
        <v>Cement Kiln Performance Standard</v>
      </c>
      <c r="K674" s="254" t="str">
        <f>IF(ISBLANK(INDEX('Policy Characteristics'!E:E,MATCH($C674,'Policy Characteristics'!$C:$C,0))),"",INDEX('Policy Characteristics'!E:E,MATCH($C674,'Policy Characteristics'!$C:$C,0)))</f>
        <v>indst cement kiln standard</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below-standard kilns forced to decide each year</v>
      </c>
      <c r="P674" s="254" t="str">
        <f>IF(ISBLANK(INDEX('Policy Characteristics'!J:J,MATCH($C674,'Policy Characteristics'!$C:$C,0))),"",INDEX('Policy Characteristics'!J:J,MATCH($C674,'Policy Characteristics'!$C:$C,0)))</f>
        <v>**Description:** This policy makes the oldest, least efficient kilns (wet, long-dry and preheater-only kilns, about 9 percent of U.S. capacity, the CSBS input) face their overhaul-or-retire decision early rather than at the end of their normal campaign. China's clinker energy benchmark and baseline rule (below-baseline kilns had to upgrade or close by the end of 2025) and India's PAT intensity targets work this way. Forced kilns go through the same economic comparison as kilns reaching a campaign end: overhaul for another campaign or retire and be replaced through the new-kiln choice. The companion policy Percent Improvement in Overhauled Kiln Energy Intensity sets how much better an overhauled kiln burns. // **Guidance for setting values:** 1 forces every remaining below-standard kiln to decide each year once the policy is fully implemented (a hard deadline); 0.2 spreads the decisions over about five years.</v>
      </c>
      <c r="Q674" s="254" t="str">
        <f>IF(ISBLANK(INDEX('Policy Characteristics'!K:K,MATCH($C674,'Policy Characteristics'!$C:$C,0))),"",INDEX('Policy Characteristics'!K:K,MATCH($C674,'Policy Characteristics'!$C:$C,0)))</f>
        <v>industry-ag-main.html#cement</v>
      </c>
      <c r="R674" s="254" t="str">
        <f>IF(ISBLANK(INDEX('Policy Characteristics'!L:L,MATCH($C674,'Policy Characteristics'!$C:$C,0))),"",INDEX('Policy Characteristics'!L:L,MATCH($C674,'Policy Characteristics'!$C:$C,0)))</f>
        <v>cement-kiln-performance-standard.html</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Cement Overhauled Kiln Efficiency</v>
      </c>
      <c r="C675" t="s">
        <v>4018</v>
      </c>
      <c r="D675" s="45"/>
      <c r="E675" s="45"/>
      <c r="F675" s="45"/>
      <c r="G675" s="45"/>
      <c r="H675" s="47">
        <f t="shared" si="44"/>
        <v>674</v>
      </c>
      <c r="I675" s="324" t="s">
        <v>40</v>
      </c>
      <c r="J675" s="255" t="str">
        <f>IF(ISBLANK(INDEX('Policy Characteristics'!D:D,MATCH($C675,'Policy Characteristics'!$C:$C,0))),"",INDEX('Policy Characteristics'!D:D,MATCH($C675,'Policy Characteristics'!$C:$C,0)))</f>
        <v>Cement Kiln Performance Standard</v>
      </c>
      <c r="K675" s="254" t="str">
        <f>IF(ISBLANK(INDEX('Policy Characteristics'!E:E,MATCH($C675,'Policy Characteristics'!$C:$C,0))),"",INDEX('Policy Characteristics'!E:E,MATCH($C675,'Policy Characteristics'!$C:$C,0)))</f>
        <v>indst cement overhaul efficiency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0.3</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reduction in kiln energy per ton</v>
      </c>
      <c r="P675" s="254" t="str">
        <f>IF(ISBLANK(INDEX('Policy Characteristics'!J:J,MATCH($C675,'Policy Characteristics'!$C:$C,0))),"",INDEX('Policy Characteristics'!J:J,MATCH($C675,'Policy Characteristics'!$C:$C,0)))</f>
        <v>**Description:** This policy requires that when an existing kiln is overhauled for another campaign it is also modernised, cutting its fuel use per tonne of clinker by the chosen share. By default an overhaul rebuilds a kiln at its old efficiency. The improvement applies to the share of the start-year fleet that has been overhauled since the start year, whether the overhaul was forced by the kiln performance standard or came at a normal campaign end. // **Guidance for setting values:** Rebuilding a long-dry kiln with a preheater and precalciner saves about 28 percent of its fuel; adding a precalciner to a preheater kiln saves about 10 percent; wet-to-dry conversions save 45 to 50 percent. 0.1 to 0.2 is a reasonable fleet-average value for a modernisation requirement.</v>
      </c>
      <c r="Q675" s="254" t="str">
        <f>IF(ISBLANK(INDEX('Policy Characteristics'!K:K,MATCH($C675,'Policy Characteristics'!$C:$C,0))),"",INDEX('Policy Characteristics'!K:K,MATCH($C675,'Policy Characteristics'!$C:$C,0)))</f>
        <v>industry-ag-main.html#cement</v>
      </c>
      <c r="R675" s="254" t="str">
        <f>IF(ISBLANK(INDEX('Policy Characteristics'!L:L,MATCH($C675,'Policy Characteristics'!$C:$C,0))),"",INDEX('Policy Characteristics'!L:L,MATCH($C675,'Policy Characteristics'!$C:$C,0)))</f>
        <v>cement-kiln-performance-standard.html</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Cement Capacity Replacement Rule</v>
      </c>
      <c r="C676" t="s">
        <v>4025</v>
      </c>
      <c r="D676" s="45"/>
      <c r="E676" s="45"/>
      <c r="F676" s="45"/>
      <c r="G676" s="45"/>
      <c r="H676" s="47">
        <f t="shared" si="44"/>
        <v>675</v>
      </c>
      <c r="I676" s="324" t="s">
        <v>40</v>
      </c>
      <c r="J676" s="255" t="str">
        <f>IF(ISBLANK(INDEX('Policy Characteristics'!D:D,MATCH($C676,'Policy Characteristics'!$C:$C,0))),"",INDEX('Policy Characteristics'!D:D,MATCH($C676,'Policy Characteristics'!$C:$C,0)))</f>
        <v>Cement Capacity Replacement Rule</v>
      </c>
      <c r="K676" s="254" t="str">
        <f>IF(ISBLANK(INDEX('Policy Characteristics'!E:E,MATCH($C676,'Policy Characteristics'!$C:$C,0))),"",INDEX('Policy Characteristics'!E:E,MATCH($C676,'Policy Characteristics'!$C:$C,0)))</f>
        <v>indst cement capacity swap</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0.05</v>
      </c>
      <c r="O676" s="254" t="str">
        <f>IF(ISBLANK(INDEX('Policy Characteristics'!I:I,MATCH($C676,'Policy Characteristics'!$C:$C,0))),"",INDEX('Policy Characteristics'!I:I,MATCH($C676,'Policy Characteristics'!$C:$C,0)))</f>
        <v>tons retired per ton built</v>
      </c>
      <c r="P676" s="254" t="str">
        <f>IF(ISBLANK(INDEX('Policy Characteristics'!J:J,MATCH($C676,'Policy Characteristics'!$C:$C,0))),"",INDEX('Policy Characteristics'!J:J,MATCH($C676,'Policy Characteristics'!$C:$C,0)))</f>
        <v>**Description:** This policy requires that old kiln capacity be retired whenever new capacity is built, beyond the retirements the market makes on its own: the setting is the extra tonnes of start-year capacity closed for each tonne of new clinker capacity. China's capacity replacement rules require 1.5 to 2 tonnes closed per tonne built. The retirements come out of the surviving start-year fleet in proportion to each pathway's capacity, one year after the new capacity is built, and the fleet rebuilds through the ordinary new-kiln choice if demand needs it. // **Guidance for setting values:** 0.5 corresponds to China's 1.5-to-1 rule and 1 to its 2-to-1 rule for key air-quality regions. The policy bites only in markets that are building; in a slack market with spare kilns it mostly tightens utilisation.</v>
      </c>
      <c r="Q676" s="254" t="str">
        <f>IF(ISBLANK(INDEX('Policy Characteristics'!K:K,MATCH($C676,'Policy Characteristics'!$C:$C,0))),"",INDEX('Policy Characteristics'!K:K,MATCH($C676,'Policy Characteristics'!$C:$C,0)))</f>
        <v>industry-ag-main.html#cement</v>
      </c>
      <c r="R676" s="254" t="str">
        <f>IF(ISBLANK(INDEX('Policy Characteristics'!L:L,MATCH($C676,'Policy Characteristics'!$C:$C,0))),"",INDEX('Policy Characteristics'!L:L,MATCH($C676,'Policy Characteristics'!$C:$C,0)))</f>
        <v>cement-capacity-replacement.html</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Cement Carbon Contract for Difference</v>
      </c>
      <c r="C677" t="s">
        <v>4033</v>
      </c>
      <c r="D677" s="45"/>
      <c r="E677" s="45"/>
      <c r="F677" s="45"/>
      <c r="G677" s="45"/>
      <c r="H677" s="47">
        <f t="shared" si="44"/>
        <v>676</v>
      </c>
      <c r="I677" s="324" t="s">
        <v>40</v>
      </c>
      <c r="J677" s="255" t="str">
        <f>IF(ISBLANK(INDEX('Policy Characteristics'!D:D,MATCH($C677,'Policy Characteristics'!$C:$C,0))),"",INDEX('Policy Characteristics'!D:D,MATCH($C677,'Policy Characteristics'!$C:$C,0)))</f>
        <v>Cement Carbon Contract for Difference</v>
      </c>
      <c r="K677" s="254" t="str">
        <f>IF(ISBLANK(INDEX('Policy Characteristics'!E:E,MATCH($C677,'Policy Characteristics'!$C:$C,0))),"",INDEX('Policy Characteristics'!E:E,MATCH($C677,'Policy Characteristics'!$C:$C,0)))</f>
        <v>indst cement CCfD</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300</v>
      </c>
      <c r="N677" s="261">
        <f>IF(ISBLANK(INDEX('Policy Characteristics'!H:H,MATCH($C677,'Policy Characteristics'!$C:$C,0))),"",INDEX('Policy Characteristics'!H:H,MATCH($C677,'Policy Characteristics'!$C:$C,0)))</f>
        <v>5</v>
      </c>
      <c r="O677" s="254" t="str">
        <f>IF(ISBLANK(INDEX('Policy Characteristics'!I:I,MATCH($C677,'Policy Characteristics'!$C:$C,0))),"",INDEX('Policy Characteristics'!I:I,MATCH($C677,'Policy Characteristics'!$C:$C,0)))</f>
        <v>$/metric ton CO2e</v>
      </c>
      <c r="P677" s="254" t="str">
        <f>IF(ISBLANK(INDEX('Policy Characteristics'!J:J,MATCH($C677,'Policy Characteristics'!$C:$C,0))),"",INDEX('Policy Characteristics'!J:J,MATCH($C677,'Policy Characteristics'!$C:$C,0)))</f>
        <v>**Description:** This policy offers new low-carbon cement kilns a carbon contract for difference: a guaranteed price per tonne of CO2 avoided relative to a conventional kiln, paid for a fixed contract term (15 years by default). Each year the contracted kiln receives the strike price less the carbon price it already faces (and less any per-tonne capture credit it already gets) on every tonne it avoids; a contract keeps the strike price it signed at for its whole term, and a two-sided contract (the share is set in the CCTS input file) pays the difference back when the carbon price exceeds the strike. Germany's Klimaschutzvertraege, the Netherlands' SDE++ and the Danish and UK industrial carbon-capture contracts work this way. Investors count the expected payments against the cost of a new kiln, so the lever pulls the CCS, electric and alternative-chemistry pathways forward. // **Guidance for setting values:** Denmark's 2026 cement capture contract pays about 117 euros per tonne captured (roughly 95 2012-dollars); German bids are capped at 550-600 euros per tonne. With no carbon price in place the contract is simply a payment per tonne avoided. Enter 0 to turn the programme off.</v>
      </c>
      <c r="Q677" s="254" t="str">
        <f>IF(ISBLANK(INDEX('Policy Characteristics'!K:K,MATCH($C677,'Policy Characteristics'!$C:$C,0))),"",INDEX('Policy Characteristics'!K:K,MATCH($C677,'Policy Characteristics'!$C:$C,0)))</f>
        <v>industry-ag-main.html#cement</v>
      </c>
      <c r="R677" s="254" t="str">
        <f>IF(ISBLANK(INDEX('Policy Characteristics'!L:L,MATCH($C677,'Policy Characteristics'!$C:$C,0))),"",INDEX('Policy Characteristics'!L:L,MATCH($C677,'Policy Characteristics'!$C:$C,0)))</f>
        <v>cement-carbon-contract-for-difference.html</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Cement CCfD Contract Length</v>
      </c>
      <c r="C678" t="s">
        <v>4038</v>
      </c>
      <c r="D678" s="45"/>
      <c r="E678" s="45"/>
      <c r="F678" s="45"/>
      <c r="G678" s="45"/>
      <c r="H678" s="47">
        <f t="shared" si="44"/>
        <v>677</v>
      </c>
      <c r="I678" s="324" t="s">
        <v>40</v>
      </c>
      <c r="J678" s="255" t="str">
        <f>IF(ISBLANK(INDEX('Policy Characteristics'!D:D,MATCH($C678,'Policy Characteristics'!$C:$C,0))),"",INDEX('Policy Characteristics'!D:D,MATCH($C678,'Policy Characteristics'!$C:$C,0)))</f>
        <v>Cement Carbon Contract for Difference</v>
      </c>
      <c r="K678" s="254" t="str">
        <f>IF(ISBLANK(INDEX('Policy Characteristics'!E:E,MATCH($C678,'Policy Characteristics'!$C:$C,0))),"",INDEX('Policy Characteristics'!E:E,MATCH($C678,'Policy Characteristics'!$C:$C,0)))</f>
        <v/>
      </c>
      <c r="L678" s="261">
        <f>IF(ISBLANK(INDEX('Policy Characteristics'!F:F,MATCH($C678,'Policy Characteristics'!$C:$C,0))),"",INDEX('Policy Characteristics'!F:F,MATCH($C678,'Policy Characteristics'!$C:$C,0)))</f>
        <v>5</v>
      </c>
      <c r="M678" s="261">
        <f>IF(ISBLANK(INDEX('Policy Characteristics'!G:G,MATCH($C678,'Policy Characteristics'!$C:$C,0))),"",INDEX('Policy Characteristics'!G:G,MATCH($C678,'Policy Characteristics'!$C:$C,0)))</f>
        <v>20</v>
      </c>
      <c r="N678" s="261">
        <f>IF(ISBLANK(INDEX('Policy Characteristics'!H:H,MATCH($C678,'Policy Characteristics'!$C:$C,0))),"",INDEX('Policy Characteristics'!H:H,MATCH($C678,'Policy Characteristics'!$C:$C,0)))</f>
        <v>1</v>
      </c>
      <c r="O678" s="254" t="str">
        <f>IF(ISBLANK(INDEX('Policy Characteristics'!I:I,MATCH($C678,'Policy Characteristics'!$C:$C,0))),"",INDEX('Policy Characteristics'!I:I,MATCH($C678,'Policy Characteristics'!$C:$C,0)))</f>
        <v>years</v>
      </c>
      <c r="P678" s="254" t="str">
        <f>IF(ISBLANK(INDEX('Policy Characteristics'!J:J,MATCH($C678,'Policy Characteristics'!$C:$C,0))),"",INDEX('Policy Characteristics'!J:J,MATCH($C678,'Policy Characteristics'!$C:$C,0)))</f>
        <v>**Description:** Years a cement carbon contract for difference pays after the kiln is built. // **Guidance for setting values:** 15 years in Germany, the Netherlands and Denmark; the UK uses 10 years plus up to 5 one-year extensions.</v>
      </c>
      <c r="Q678" s="254" t="str">
        <f>IF(ISBLANK(INDEX('Policy Characteristics'!K:K,MATCH($C678,'Policy Characteristics'!$C:$C,0))),"",INDEX('Policy Characteristics'!K:K,MATCH($C678,'Policy Characteristics'!$C:$C,0)))</f>
        <v>industry-ag-main.html#cement</v>
      </c>
      <c r="R678" s="254" t="str">
        <f>IF(ISBLANK(INDEX('Policy Characteristics'!L:L,MATCH($C678,'Policy Characteristics'!$C:$C,0))),"",INDEX('Policy Characteristics'!L:L,MATCH($C678,'Policy Characteristics'!$C:$C,0)))</f>
        <v>cement-carbon-contract-for-difference.html</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Low-Carbon Cement Procurement</v>
      </c>
      <c r="C679" t="s">
        <v>4043</v>
      </c>
      <c r="D679" s="45"/>
      <c r="E679" s="45"/>
      <c r="F679" s="45"/>
      <c r="G679" s="45"/>
      <c r="H679" s="47">
        <f t="shared" si="44"/>
        <v>678</v>
      </c>
      <c r="I679" s="324" t="s">
        <v>40</v>
      </c>
      <c r="J679" s="255" t="str">
        <f>IF(ISBLANK(INDEX('Policy Characteristics'!D:D,MATCH($C679,'Policy Characteristics'!$C:$C,0))),"",INDEX('Policy Characteristics'!D:D,MATCH($C679,'Policy Characteristics'!$C:$C,0)))</f>
        <v>Low-Carbon Cement Procurement</v>
      </c>
      <c r="K679" s="254" t="str">
        <f>IF(ISBLANK(INDEX('Policy Characteristics'!E:E,MATCH($C679,'Policy Characteristics'!$C:$C,0))),"",INDEX('Policy Characteristics'!E:E,MATCH($C679,'Policy Characteristics'!$C:$C,0)))</f>
        <v>indst cement procurement</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cement demand bought as low-carbon</v>
      </c>
      <c r="P679" s="254" t="str">
        <f>IF(ISBLANK(INDEX('Policy Characteristics'!J:J,MATCH($C679,'Policy Characteristics'!$C:$C,0))),"",INDEX('Policy Characteristics'!J:J,MATCH($C679,'Policy Characteristics'!$C:$C,0)))</f>
        <v>**Description:** This policy commits buyers to purchase a share of the region's cement as low-carbon cement, defined as cement at or below the LCPT share of last year's fleet-average CO2 intensity (0.817 for the US: the GSA best-20-percent limit over the industry-average cement declaration). It represents Buy Clean rules for public construction and private advance market commitments. The committed volume is served first with blended cement such as limestone calcined clay cement (LC3), as far as supplementary material supply allows, then by existing low-carbon kilns; any shortfall is built as new low-carbon kilns ahead of the ordinary cost-driven choice, split among the qualifying kiln types by cost, which also opens the market for kiln types that are not yet commercial. Buyers pay the cost premium over conventional cement; the Share of Low Carbon Cement Premium Paid by Government setting splits it between government (public procurement) and private buyers (an advance market commitment). // **Guidance for setting values:** Public works take about half of US cement, so a Buy Clean rule covering all public purchases is about 0.5 and a federal-only rule much less; First Movers Coalition members commit to 10 percent of their own purchases by 2030, a small share of national demand.</v>
      </c>
      <c r="Q679" s="254" t="str">
        <f>IF(ISBLANK(INDEX('Policy Characteristics'!K:K,MATCH($C679,'Policy Characteristics'!$C:$C,0))),"",INDEX('Policy Characteristics'!K:K,MATCH($C679,'Policy Characteristics'!$C:$C,0)))</f>
        <v>industry-ag-main.html#cement</v>
      </c>
      <c r="R679" s="254" t="str">
        <f>IF(ISBLANK(INDEX('Policy Characteristics'!L:L,MATCH($C679,'Policy Characteristics'!$C:$C,0))),"",INDEX('Policy Characteristics'!L:L,MATCH($C679,'Policy Characteristics'!$C:$C,0)))</f>
        <v>cement-low-carbon-procurement.html</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Procurement Premium Paid by Government</v>
      </c>
      <c r="C680" t="s">
        <v>4049</v>
      </c>
      <c r="D680" s="45"/>
      <c r="E680" s="45"/>
      <c r="F680" s="45"/>
      <c r="G680" s="45"/>
      <c r="H680" s="47">
        <f t="shared" si="44"/>
        <v>679</v>
      </c>
      <c r="I680" s="324" t="s">
        <v>40</v>
      </c>
      <c r="J680" s="255" t="str">
        <f>IF(ISBLANK(INDEX('Policy Characteristics'!D:D,MATCH($C680,'Policy Characteristics'!$C:$C,0))),"",INDEX('Policy Characteristics'!D:D,MATCH($C680,'Policy Characteristics'!$C:$C,0)))</f>
        <v>Low-Carbon Cement Procurement</v>
      </c>
      <c r="K680" s="254" t="str">
        <f>IF(ISBLANK(INDEX('Policy Characteristics'!E:E,MATCH($C680,'Policy Characteristics'!$C:$C,0))),"",INDEX('Policy Characteristics'!E:E,MATCH($C680,'Policy Characteristics'!$C:$C,0)))</f>
        <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0.05</v>
      </c>
      <c r="O680" s="254" t="str">
        <f>IF(ISBLANK(INDEX('Policy Characteristics'!I:I,MATCH($C680,'Policy Characteristics'!$C:$C,0))),"",INDEX('Policy Characteristics'!I:I,MATCH($C680,'Policy Characteristics'!$C:$C,0)))</f>
        <v>% of premium</v>
      </c>
      <c r="P680" s="254" t="str">
        <f>IF(ISBLANK(INDEX('Policy Characteristics'!J:J,MATCH($C680,'Policy Characteristics'!$C:$C,0))),"",INDEX('Policy Characteristics'!J:J,MATCH($C680,'Policy Characteristics'!$C:$C,0)))</f>
        <v>**Description:** The share of the low-carbon cement premium that government pays under the procurement policy. 1 is public Buy Clean procurement; 0 is a private advance market commitment, where the buyers absorb the premium (treated as a transfer among businesses and not booked as a government cash flow). // **Guidance for setting values:** Set to the public share of the committed purchases.</v>
      </c>
      <c r="Q680" s="254" t="str">
        <f>IF(ISBLANK(INDEX('Policy Characteristics'!K:K,MATCH($C680,'Policy Characteristics'!$C:$C,0))),"",INDEX('Policy Characteristics'!K:K,MATCH($C680,'Policy Characteristics'!$C:$C,0)))</f>
        <v>industry-ag-main.html#cement</v>
      </c>
      <c r="R680" s="254" t="str">
        <f>IF(ISBLANK(INDEX('Policy Characteristics'!L:L,MATCH($C680,'Policy Characteristics'!$C:$C,0))),"",INDEX('Policy Characteristics'!L:L,MATCH($C680,'Policy Characteristics'!$C:$C,0)))</f>
        <v>cement-low-carbon-procurement.html</v>
      </c>
    </row>
    <row r="681" spans="1:18"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Low-Carbon Cement Production Tax Credit</v>
      </c>
      <c r="C681" t="s">
        <v>4054</v>
      </c>
      <c r="D681" s="45"/>
      <c r="E681" s="45"/>
      <c r="F681" s="45"/>
      <c r="G681" s="45"/>
      <c r="H681" s="47">
        <f t="shared" si="44"/>
        <v>680</v>
      </c>
      <c r="I681" s="324" t="s">
        <v>40</v>
      </c>
      <c r="J681" s="255" t="str">
        <f>IF(ISBLANK(INDEX('Policy Characteristics'!D:D,MATCH($C681,'Policy Characteristics'!$C:$C,0))),"",INDEX('Policy Characteristics'!D:D,MATCH($C681,'Policy Characteristics'!$C:$C,0)))</f>
        <v>Low-Carbon Cement Production Tax Credit</v>
      </c>
      <c r="K681" s="254" t="str">
        <f>IF(ISBLANK(INDEX('Policy Characteristics'!E:E,MATCH($C681,'Policy Characteristics'!$C:$C,0))),"",INDEX('Policy Characteristics'!E:E,MATCH($C681,'Policy Characteristics'!$C:$C,0)))</f>
        <v>indst cement production credit</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100</v>
      </c>
      <c r="N681" s="261">
        <f>IF(ISBLANK(INDEX('Policy Characteristics'!H:H,MATCH($C681,'Policy Characteristics'!$C:$C,0))),"",INDEX('Policy Characteristics'!H:H,MATCH($C681,'Policy Characteristics'!$C:$C,0)))</f>
        <v>1</v>
      </c>
      <c r="O681" s="254" t="str">
        <f>IF(ISBLANK(INDEX('Policy Characteristics'!I:I,MATCH($C681,'Policy Characteristics'!$C:$C,0))),"",INDEX('Policy Characteristics'!I:I,MATCH($C681,'Policy Characteristics'!$C:$C,0)))</f>
        <v>$/metric ton CO2e</v>
      </c>
      <c r="P681" s="254" t="str">
        <f>IF(ISBLANK(INDEX('Policy Characteristics'!J:J,MATCH($C681,'Policy Characteristics'!$C:$C,0))),"",INDEX('Policy Characteristics'!J:J,MATCH($C681,'Policy Characteristics'!$C:$C,0)))</f>
        <v>**Description:** This policy pays a credit per tonne of cement produced by kilns whose direct CO2 per tonne is at or below the LCCT share of last year's fleet-average CO2 intensity (40 percent below by default, so the CCS and alternative-chemistry pathways qualify and the electric kiln, which keeps the calcination CO2, does not), for a fixed term after the kiln is built (10 years by default). It is the cement analogue of the production tax credits with intensity tiers in federal law (45V, 45Z) and of New Mexico's 2026 proposal for low-carbon industrial products. Investors count the credit against the cost of a new kiln, so it pulls the qualifying pathways forward. // **Guidance for setting values:** New Mexico's proposal paid 85 dollars per tonne of CO2 avoided, about 25 dollars per tonne of cement for a kiln 40 percent below the benchmark; the cost gap between conventional and CCS or electric clinker is 50 to 80 dollars per tonne in the model's US inputs.</v>
      </c>
      <c r="Q681" s="254" t="str">
        <f>IF(ISBLANK(INDEX('Policy Characteristics'!K:K,MATCH($C681,'Policy Characteristics'!$C:$C,0))),"",INDEX('Policy Characteristics'!K:K,MATCH($C681,'Policy Characteristics'!$C:$C,0)))</f>
        <v>industry-ag-main.html#cement</v>
      </c>
      <c r="R681" s="254" t="str">
        <f>IF(ISBLANK(INDEX('Policy Characteristics'!L:L,MATCH($C681,'Policy Characteristics'!$C:$C,0))),"",INDEX('Policy Characteristics'!L:L,MATCH($C681,'Policy Characteristics'!$C:$C,0)))</f>
        <v>cement-production-tax-credit.html</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Cement Credit Duration</v>
      </c>
      <c r="C682" t="s">
        <v>4060</v>
      </c>
      <c r="D682" s="45"/>
      <c r="E682" s="45"/>
      <c r="F682" s="45"/>
      <c r="G682" s="45"/>
      <c r="H682" s="47">
        <f t="shared" si="44"/>
        <v>681</v>
      </c>
      <c r="I682" s="324" t="s">
        <v>40</v>
      </c>
      <c r="J682" s="255" t="str">
        <f>IF(ISBLANK(INDEX('Policy Characteristics'!D:D,MATCH($C682,'Policy Characteristics'!$C:$C,0))),"",INDEX('Policy Characteristics'!D:D,MATCH($C682,'Policy Characteristics'!$C:$C,0)))</f>
        <v>Low-Carbon Cement Production Tax Credit</v>
      </c>
      <c r="K682" s="254" t="str">
        <f>IF(ISBLANK(INDEX('Policy Characteristics'!E:E,MATCH($C682,'Policy Characteristics'!$C:$C,0))),"",INDEX('Policy Characteristics'!E:E,MATCH($C682,'Policy Characteristics'!$C:$C,0)))</f>
        <v/>
      </c>
      <c r="L682" s="261">
        <f>IF(ISBLANK(INDEX('Policy Characteristics'!F:F,MATCH($C682,'Policy Characteristics'!$C:$C,0))),"",INDEX('Policy Characteristics'!F:F,MATCH($C682,'Policy Characteristics'!$C:$C,0)))</f>
        <v>1</v>
      </c>
      <c r="M682" s="261">
        <f>IF(ISBLANK(INDEX('Policy Characteristics'!G:G,MATCH($C682,'Policy Characteristics'!$C:$C,0))),"",INDEX('Policy Characteristics'!G:G,MATCH($C682,'Policy Characteristics'!$C:$C,0)))</f>
        <v>20</v>
      </c>
      <c r="N682" s="261">
        <f>IF(ISBLANK(INDEX('Policy Characteristics'!H:H,MATCH($C682,'Policy Characteristics'!$C:$C,0))),"",INDEX('Policy Characteristics'!H:H,MATCH($C682,'Policy Characteristics'!$C:$C,0)))</f>
        <v>1</v>
      </c>
      <c r="O682" s="254" t="str">
        <f>IF(ISBLANK(INDEX('Policy Characteristics'!I:I,MATCH($C682,'Policy Characteristics'!$C:$C,0))),"",INDEX('Policy Characteristics'!I:I,MATCH($C682,'Policy Characteristics'!$C:$C,0)))</f>
        <v>years</v>
      </c>
      <c r="P682" s="254" t="str">
        <f>IF(ISBLANK(INDEX('Policy Characteristics'!J:J,MATCH($C682,'Policy Characteristics'!$C:$C,0))),"",INDEX('Policy Characteristics'!J:J,MATCH($C682,'Policy Characteristics'!$C:$C,0)))</f>
        <v>**Description:** Years a new kiln earns the low-carbon cement production tax credit after it is built. // **Guidance for setting values:** US production credits typically run 10 years; 45Q runs 12.</v>
      </c>
      <c r="Q682" s="254" t="str">
        <f>IF(ISBLANK(INDEX('Policy Characteristics'!K:K,MATCH($C682,'Policy Characteristics'!$C:$C,0))),"",INDEX('Policy Characteristics'!K:K,MATCH($C682,'Policy Characteristics'!$C:$C,0)))</f>
        <v>industry-ag-main.html#cement</v>
      </c>
      <c r="R682" s="254" t="str">
        <f>IF(ISBLANK(INDEX('Policy Characteristics'!L:L,MATCH($C682,'Policy Characteristics'!$C:$C,0))),"",INDEX('Policy Characteristics'!L:L,MATCH($C682,'Policy Characteristics'!$C:$C,0)))</f>
        <v>cement-production-tax-credit.html</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Cement Pollution Border Fee</v>
      </c>
      <c r="C683" t="s">
        <v>4064</v>
      </c>
      <c r="D683" s="45"/>
      <c r="E683" s="45"/>
      <c r="F683" s="45"/>
      <c r="G683" s="45"/>
      <c r="H683" s="47">
        <f t="shared" si="44"/>
        <v>682</v>
      </c>
      <c r="I683" s="324" t="s">
        <v>40</v>
      </c>
      <c r="J683" s="255" t="str">
        <f>IF(ISBLANK(INDEX('Policy Characteristics'!D:D,MATCH($C683,'Policy Characteristics'!$C:$C,0))),"",INDEX('Policy Characteristics'!D:D,MATCH($C683,'Policy Characteristics'!$C:$C,0)))</f>
        <v>Cement Pollution Border Fee</v>
      </c>
      <c r="K683" s="254" t="str">
        <f>IF(ISBLANK(INDEX('Policy Characteristics'!E:E,MATCH($C683,'Policy Characteristics'!$C:$C,0))),"",INDEX('Policy Characteristics'!E:E,MATCH($C683,'Policy Characteristics'!$C:$C,0)))</f>
        <v>indst cement border fee</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200</v>
      </c>
      <c r="N683" s="261">
        <f>IF(ISBLANK(INDEX('Policy Characteristics'!H:H,MATCH($C683,'Policy Characteristics'!$C:$C,0))),"",INDEX('Policy Characteristics'!H:H,MATCH($C683,'Policy Characteristics'!$C:$C,0)))</f>
        <v>5</v>
      </c>
      <c r="O683" s="254" t="str">
        <f>IF(ISBLANK(INDEX('Policy Characteristics'!I:I,MATCH($C683,'Policy Characteristics'!$C:$C,0))),"",INDEX('Policy Characteristics'!I:I,MATCH($C683,'Policy Characteristics'!$C:$C,0)))</f>
        <v>$/metric ton CO2e</v>
      </c>
      <c r="P683" s="254" t="str">
        <f>IF(ISBLANK(INDEX('Policy Characteristics'!J:J,MATCH($C683,'Policy Characteristics'!$C:$C,0))),"",INDEX('Policy Characteristics'!J:J,MATCH($C683,'Policy Characteristics'!$C:$C,0)))</f>
        <v>**Description:** This policy charges a fee per tonne of CO2 embodied in imported cement and clinker. By default the fee applies only to the import's intensity above the domestic fleet's (the Clean Competition Act design); with the full-intensity setting on it applies to the whole embodied intensity (the EU carbon border adjustment design). The fee raises the delivered price of imports, so the import share of cement demand falls (with an Armington-type elasticity, adjusting over a few years) and production, energy use and emissions shift in-region; the revenue goes to government and the change in emissions abroad is reported separately. // **Guidance for setting values:** The Clean Competition Act charges 60 dollars per tonne of CO2 in 2026, rising with inflation plus 6 points a year; the EU CBAM charges the ETS price (about 75-85 euros). Because imported cement from the main US suppliers is only slightly more carbon-intensive than US cement, a fee on the intensity gap is small; a full-intensity fee at 60 dollars adds roughly 50 dollars to an 80-dollar tonne.</v>
      </c>
      <c r="Q683" s="254" t="str">
        <f>IF(ISBLANK(INDEX('Policy Characteristics'!K:K,MATCH($C683,'Policy Characteristics'!$C:$C,0))),"",INDEX('Policy Characteristics'!K:K,MATCH($C683,'Policy Characteristics'!$C:$C,0)))</f>
        <v>industry-ag-main.html#cement</v>
      </c>
      <c r="R683" s="254" t="str">
        <f>IF(ISBLANK(INDEX('Policy Characteristics'!L:L,MATCH($C683,'Policy Characteristics'!$C:$C,0))),"",INDEX('Policy Characteristics'!L:L,MATCH($C683,'Policy Characteristics'!$C:$C,0)))</f>
        <v>cement-pollution-border-fee.html</v>
      </c>
    </row>
    <row r="684" spans="1:18"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Border Fee on Full Import Intensity</v>
      </c>
      <c r="C684" t="s">
        <v>4071</v>
      </c>
      <c r="D684" s="45"/>
      <c r="E684" s="45"/>
      <c r="F684" s="45"/>
      <c r="G684" s="45"/>
      <c r="H684" s="47">
        <f t="shared" si="44"/>
        <v>683</v>
      </c>
      <c r="I684" s="324" t="s">
        <v>40</v>
      </c>
      <c r="J684" s="255" t="str">
        <f>IF(ISBLANK(INDEX('Policy Characteristics'!D:D,MATCH($C684,'Policy Characteristics'!$C:$C,0))),"",INDEX('Policy Characteristics'!D:D,MATCH($C684,'Policy Characteristics'!$C:$C,0)))</f>
        <v>Cement Pollution Border Fee</v>
      </c>
      <c r="K684" s="254" t="str">
        <f>IF(ISBLANK(INDEX('Policy Characteristics'!E:E,MATCH($C684,'Policy Characteristics'!$C:$C,0))),"",INDEX('Policy Characteristics'!E:E,MATCH($C684,'Policy Characteristics'!$C:$C,0)))</f>
        <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1</v>
      </c>
      <c r="O684" s="254" t="str">
        <f>IF(ISBLANK(INDEX('Policy Characteristics'!I:I,MATCH($C684,'Policy Characteristics'!$C:$C,0))),"",INDEX('Policy Characteristics'!I:I,MATCH($C684,'Policy Characteristics'!$C:$C,0)))</f>
        <v>on/off</v>
      </c>
      <c r="P684" s="254" t="str">
        <f>IF(ISBLANK(INDEX('Policy Characteristics'!J:J,MATCH($C684,'Policy Characteristics'!$C:$C,0))),"",INDEX('Policy Characteristics'!J:J,MATCH($C684,'Policy Characteristics'!$C:$C,0)))</f>
        <v>**Description:** When on, the cement border fee is charged on the import's whole embodied CO2 (EU CBAM style). When off, only on the excess over the domestic fleet's intensity (Clean Competition Act style). // **Guidance for setting values:** Off by default.</v>
      </c>
      <c r="Q684" s="254" t="str">
        <f>IF(ISBLANK(INDEX('Policy Characteristics'!K:K,MATCH($C684,'Policy Characteristics'!$C:$C,0))),"",INDEX('Policy Characteristics'!K:K,MATCH($C684,'Policy Characteristics'!$C:$C,0)))</f>
        <v>industry-ag-main.html#cement</v>
      </c>
      <c r="R684" s="254" t="str">
        <f>IF(ISBLANK(INDEX('Policy Characteristics'!L:L,MATCH($C684,'Policy Characteristics'!$C:$C,0))),"",INDEX('Policy Characteristics'!L:L,MATCH($C684,'Policy Characteristics'!$C:$C,0)))</f>
        <v>cement-pollution-border-fee.html</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Cement Carbon-Intensity Standard</v>
      </c>
      <c r="C685" t="s">
        <v>4075</v>
      </c>
      <c r="D685" s="45"/>
      <c r="E685" s="45"/>
      <c r="F685" s="45"/>
      <c r="G685" s="45"/>
      <c r="H685" s="47">
        <f t="shared" si="44"/>
        <v>684</v>
      </c>
      <c r="I685" s="324" t="s">
        <v>40</v>
      </c>
      <c r="J685" s="255" t="str">
        <f>IF(ISBLANK(INDEX('Policy Characteristics'!D:D,MATCH($C685,'Policy Characteristics'!$C:$C,0))),"",INDEX('Policy Characteristics'!D:D,MATCH($C685,'Policy Characteristics'!$C:$C,0)))</f>
        <v>Cement Carbon-Intensity Standard</v>
      </c>
      <c r="K685" s="254" t="str">
        <f>IF(ISBLANK(INDEX('Policy Characteristics'!E:E,MATCH($C685,'Policy Characteristics'!$C:$C,0))),"",INDEX('Policy Characteristics'!E:E,MATCH($C685,'Policy Characteristics'!$C:$C,0)))</f>
        <v>indst cement intensity standard</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below start-year intensity</v>
      </c>
      <c r="P685" s="254" t="str">
        <f>IF(ISBLANK(INDEX('Policy Characteristics'!J:J,MATCH($C685,'Policy Characteristics'!$C:$C,0))),"",INDEX('Policy Characteristics'!J:J,MATCH($C685,'Policy Characteristics'!$C:$C,0)))</f>
        <v>**Description:** This policy caps the direct CO2 per tonne of cement produced in the region, as a reduction below the start-year fleet. California's SB 596 requires a 40 percent cut from 2019 by 2035 and net zero by 2045. The fleet complies in cost order each year: first by substituting supplementary cementitious materials for clinker up to the SCM supply limit, then by requiring a share of new kilns to be low-carbon, split among the qualifying kiln types by cost. The costs land in the existing capital, operating and clinker-substitution chains; no credit market is modelled. // **Guidance for setting values:** 0.4 on a schedule reaching full implementation in 2035 reproduces SB 596's interim target. Because kilns turn over slowly, steep targets can exceed what new builds alone can deliver in a year; the model then builds every new kiln low-carbon and reports the remaining gap.</v>
      </c>
      <c r="Q685" s="254" t="str">
        <f>IF(ISBLANK(INDEX('Policy Characteristics'!K:K,MATCH($C685,'Policy Characteristics'!$C:$C,0))),"",INDEX('Policy Characteristics'!K:K,MATCH($C685,'Policy Characteristics'!$C:$C,0)))</f>
        <v>industry-ag-main.html#cement</v>
      </c>
      <c r="R685" s="254" t="str">
        <f>IF(ISBLANK(INDEX('Policy Characteristics'!L:L,MATCH($C685,'Policy Characteristics'!$C:$C,0))),"",INDEX('Policy Characteristics'!L:L,MATCH($C685,'Policy Characteristics'!$C:$C,0)))</f>
        <v>cement-carbon-intensity-standard.html</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Clean Industrial Heat PTC</v>
      </c>
      <c r="C686" t="s">
        <v>3761</v>
      </c>
      <c r="D686" s="45" t="s">
        <v>3459</v>
      </c>
      <c r="E686" s="45"/>
      <c r="F686" t="s">
        <v>3465</v>
      </c>
      <c r="G686" s="45"/>
      <c r="H686" s="47">
        <f t="shared" si="44"/>
        <v>685</v>
      </c>
      <c r="I686" s="324" t="s">
        <v>40</v>
      </c>
      <c r="J686" s="255" t="str">
        <f>IF(ISBLANK(INDEX('Policy Characteristics'!D:D,MATCH($C686,'Policy Characteristics'!$C:$C,0))),"",INDEX('Policy Characteristics'!D:D,MATCH($C686,'Policy Characteristics'!$C:$C,0)))</f>
        <v>Clean Industrial Heat PTC</v>
      </c>
      <c r="K686" s="254" t="str">
        <f>IF(ISBLANK(INDEX('Policy Characteristics'!E:E,MATCH($C686,'Policy Characteristics'!$C:$C,0))),"",INDEX('Policy Characteristics'!E:E,MATCH($C686,'Policy Characteristics'!$C:$C,0)))</f>
        <v>indst clean heat PTC</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20</v>
      </c>
      <c r="N686" s="261">
        <f>IF(ISBLANK(INDEX('Policy Characteristics'!H:H,MATCH($C686,'Policy Characteristics'!$C:$C,0))),"",INDEX('Policy Characteristics'!H:H,MATCH($C686,'Policy Characteristics'!$C:$C,0)))</f>
        <v>1</v>
      </c>
      <c r="O686" s="254" t="str">
        <f>IF(ISBLANK(INDEX('Policy Characteristics'!I:I,MATCH($C686,'Policy Characteristics'!$C:$C,0))),"",INDEX('Policy Characteristics'!I:I,MATCH($C686,'Policy Characteristics'!$C:$C,0)))</f>
        <v>$ / million BTU</v>
      </c>
      <c r="P686" s="254" t="str">
        <f>IF(ISBLANK(INDEX('Policy Characteristics'!J:J,MATCH($C686,'Policy Characteristics'!$C:$C,0))),"",INDEX('Policy Characteristics'!J:J,MATCH($C686,'Policy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Clean Industrial Heat PTC</v>
      </c>
      <c r="C687" s="254" t="str">
        <f t="shared" ref="C687:C688" si="45">C$686</f>
        <v>Subsidy for Clean Industrial Heat Production</v>
      </c>
      <c r="D687" s="45" t="s">
        <v>3460</v>
      </c>
      <c r="E687" s="45"/>
      <c r="F687" t="s">
        <v>3466</v>
      </c>
      <c r="G687" s="45"/>
      <c r="H687" s="47">
        <f t="shared" si="44"/>
        <v>686</v>
      </c>
      <c r="I687" s="324" t="s">
        <v>40</v>
      </c>
      <c r="J687" s="255" t="str">
        <f>IF(ISBLANK(INDEX('Policy Characteristics'!D:D,MATCH($C687,'Policy Characteristics'!$C:$C,0))),"",INDEX('Policy Characteristics'!D:D,MATCH($C687,'Policy Characteristics'!$C:$C,0)))</f>
        <v>Clean Industrial Heat PTC</v>
      </c>
      <c r="K687" s="254" t="str">
        <f>IF(ISBLANK(INDEX('Policy Characteristics'!E:E,MATCH($C687,'Policy Characteristics'!$C:$C,0))),"",INDEX('Policy Characteristics'!E:E,MATCH($C687,'Policy Characteristics'!$C:$C,0)))</f>
        <v>indst clean heat PTC</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20</v>
      </c>
      <c r="N687" s="261">
        <f>IF(ISBLANK(INDEX('Policy Characteristics'!H:H,MATCH($C687,'Policy Characteristics'!$C:$C,0))),"",INDEX('Policy Characteristics'!H:H,MATCH($C687,'Policy Characteristics'!$C:$C,0)))</f>
        <v>1</v>
      </c>
      <c r="O687" s="254" t="str">
        <f>IF(ISBLANK(INDEX('Policy Characteristics'!I:I,MATCH($C687,'Policy Characteristics'!$C:$C,0))),"",INDEX('Policy Characteristics'!I:I,MATCH($C687,'Policy Characteristics'!$C:$C,0)))</f>
        <v>$ / million BTU</v>
      </c>
      <c r="P687" s="254" t="str">
        <f>IF(ISBLANK(INDEX('Policy Characteristics'!J:J,MATCH($C687,'Policy Characteristics'!$C:$C,0))),"",INDEX('Policy Characteristics'!J:J,MATCH($C687,'Policy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Clean Industrial Heat PTC</v>
      </c>
      <c r="C688" s="254" t="str">
        <f t="shared" si="45"/>
        <v>Subsidy for Clean Industrial Heat Production</v>
      </c>
      <c r="D688" s="45" t="s">
        <v>3461</v>
      </c>
      <c r="E688" s="45"/>
      <c r="F688" t="s">
        <v>3467</v>
      </c>
      <c r="G688" s="45"/>
      <c r="H688" s="47">
        <f t="shared" si="44"/>
        <v>687</v>
      </c>
      <c r="I688" s="324" t="s">
        <v>40</v>
      </c>
      <c r="J688" s="255" t="str">
        <f>IF(ISBLANK(INDEX('Policy Characteristics'!D:D,MATCH($C688,'Policy Characteristics'!$C:$C,0))),"",INDEX('Policy Characteristics'!D:D,MATCH($C688,'Policy Characteristics'!$C:$C,0)))</f>
        <v>Clean Industrial Heat PTC</v>
      </c>
      <c r="K688" s="254" t="str">
        <f>IF(ISBLANK(INDEX('Policy Characteristics'!E:E,MATCH($C688,'Policy Characteristics'!$C:$C,0))),"",INDEX('Policy Characteristics'!E:E,MATCH($C688,'Policy Characteristics'!$C:$C,0)))</f>
        <v>indst clean heat PTC</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20</v>
      </c>
      <c r="N688" s="261">
        <f>IF(ISBLANK(INDEX('Policy Characteristics'!H:H,MATCH($C688,'Policy Characteristics'!$C:$C,0))),"",INDEX('Policy Characteristics'!H:H,MATCH($C688,'Policy Characteristics'!$C:$C,0)))</f>
        <v>1</v>
      </c>
      <c r="O688" s="254" t="str">
        <f>IF(ISBLANK(INDEX('Policy Characteristics'!I:I,MATCH($C688,'Policy Characteristics'!$C:$C,0))),"",INDEX('Policy Characteristics'!I:I,MATCH($C688,'Policy Characteristics'!$C:$C,0)))</f>
        <v>$ / million BTU</v>
      </c>
      <c r="P688" s="254" t="str">
        <f>IF(ISBLANK(INDEX('Policy Characteristics'!J:J,MATCH($C688,'Policy Characteristics'!$C:$C,0))),"",INDEX('Policy Characteristics'!J:J,MATCH($C688,'Policy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Clean Industrial Heat PTC</v>
      </c>
      <c r="C689" s="254" t="str">
        <f>C$686</f>
        <v>Subsidy for Clean Industrial Heat Production</v>
      </c>
      <c r="D689" s="45" t="s">
        <v>3462</v>
      </c>
      <c r="E689" s="45"/>
      <c r="F689" t="s">
        <v>3468</v>
      </c>
      <c r="G689" s="45"/>
      <c r="H689" s="47">
        <f t="shared" si="44"/>
        <v>688</v>
      </c>
      <c r="I689" s="324" t="s">
        <v>40</v>
      </c>
      <c r="J689" s="255" t="str">
        <f>IF(ISBLANK(INDEX('Policy Characteristics'!D:D,MATCH($C689,'Policy Characteristics'!$C:$C,0))),"",INDEX('Policy Characteristics'!D:D,MATCH($C689,'Policy Characteristics'!$C:$C,0)))</f>
        <v>Clean Industrial Heat PTC</v>
      </c>
      <c r="K689" s="254" t="str">
        <f>IF(ISBLANK(INDEX('Policy Characteristics'!E:E,MATCH($C689,'Policy Characteristics'!$C:$C,0))),"",INDEX('Policy Characteristics'!E:E,MATCH($C689,'Policy Characteristics'!$C:$C,0)))</f>
        <v>indst clean heat PTC</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20</v>
      </c>
      <c r="N689" s="261">
        <f>IF(ISBLANK(INDEX('Policy Characteristics'!H:H,MATCH($C689,'Policy Characteristics'!$C:$C,0))),"",INDEX('Policy Characteristics'!H:H,MATCH($C689,'Policy Characteristics'!$C:$C,0)))</f>
        <v>1</v>
      </c>
      <c r="O689" s="254" t="str">
        <f>IF(ISBLANK(INDEX('Policy Characteristics'!I:I,MATCH($C689,'Policy Characteristics'!$C:$C,0))),"",INDEX('Policy Characteristics'!I:I,MATCH($C689,'Policy Characteristics'!$C:$C,0)))</f>
        <v>$ / million BTU</v>
      </c>
      <c r="P689" s="254" t="str">
        <f>IF(ISBLANK(INDEX('Policy Characteristics'!J:J,MATCH($C689,'Policy Characteristics'!$C:$C,0))),"",INDEX('Policy Characteristics'!J:J,MATCH($C689,'Policy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Clean Industrial Heat ITC</v>
      </c>
      <c r="C690" t="s">
        <v>3762</v>
      </c>
      <c r="D690" s="45" t="s">
        <v>3459</v>
      </c>
      <c r="E690" s="45"/>
      <c r="F690" t="s">
        <v>3465</v>
      </c>
      <c r="G690" s="45"/>
      <c r="H690" s="47">
        <f t="shared" si="44"/>
        <v>689</v>
      </c>
      <c r="I690" s="324" t="s">
        <v>40</v>
      </c>
      <c r="J690" s="255" t="str">
        <f>IF(ISBLANK(INDEX('Policy Characteristics'!D:D,MATCH($C690,'Policy Characteristics'!$C:$C,0))),"",INDEX('Policy Characteristics'!D:D,MATCH($C690,'Policy Characteristics'!$C:$C,0)))</f>
        <v>Clean Industrial Heat ITC</v>
      </c>
      <c r="K690" s="254" t="str">
        <f>IF(ISBLANK(INDEX('Policy Characteristics'!E:E,MATCH($C690,'Policy Characteristics'!$C:$C,0))),"",INDEX('Policy Characteristics'!E:E,MATCH($C690,'Policy Characteristics'!$C:$C,0)))</f>
        <v>indst clean heat ITC</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0.95</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equipment cost</v>
      </c>
      <c r="P690" s="254" t="str">
        <f>IF(ISBLANK(INDEX('Policy Characteristics'!J:J,MATCH($C690,'Policy Characteristics'!$C:$C,0))),"",INDEX('Policy Characteristics'!J:J,MATCH($C690,'Policy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Clean Industrial Heat ITC</v>
      </c>
      <c r="C691" s="254" t="str">
        <f>$C$690</f>
        <v>Perc Subsidy for Clean Industrial Heat Equipment</v>
      </c>
      <c r="D691" s="45" t="s">
        <v>3460</v>
      </c>
      <c r="E691" s="45"/>
      <c r="F691" t="s">
        <v>3466</v>
      </c>
      <c r="G691" s="45"/>
      <c r="H691" s="47">
        <f t="shared" si="44"/>
        <v>690</v>
      </c>
      <c r="I691" s="324" t="s">
        <v>40</v>
      </c>
      <c r="J691" s="255" t="str">
        <f>IF(ISBLANK(INDEX('Policy Characteristics'!D:D,MATCH($C691,'Policy Characteristics'!$C:$C,0))),"",INDEX('Policy Characteristics'!D:D,MATCH($C691,'Policy Characteristics'!$C:$C,0)))</f>
        <v>Clean Industrial Heat ITC</v>
      </c>
      <c r="K691" s="254" t="str">
        <f>IF(ISBLANK(INDEX('Policy Characteristics'!E:E,MATCH($C691,'Policy Characteristics'!$C:$C,0))),"",INDEX('Policy Characteristics'!E:E,MATCH($C691,'Policy Characteristics'!$C:$C,0)))</f>
        <v>indst clean heat ITC</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0.95</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equipment cost</v>
      </c>
      <c r="P691" s="254" t="str">
        <f>IF(ISBLANK(INDEX('Policy Characteristics'!J:J,MATCH($C691,'Policy Characteristics'!$C:$C,0))),"",INDEX('Policy Characteristics'!J:J,MATCH($C691,'Policy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Clean Industrial Heat ITC</v>
      </c>
      <c r="C692" s="254" t="str">
        <f t="shared" ref="C692" si="46">$C$690</f>
        <v>Perc Subsidy for Clean Industrial Heat Equipment</v>
      </c>
      <c r="D692" s="45" t="s">
        <v>3461</v>
      </c>
      <c r="E692" s="45"/>
      <c r="F692" t="s">
        <v>3467</v>
      </c>
      <c r="G692" s="45"/>
      <c r="H692" s="47">
        <f t="shared" si="44"/>
        <v>691</v>
      </c>
      <c r="I692" s="324" t="s">
        <v>40</v>
      </c>
      <c r="J692" s="255" t="str">
        <f>IF(ISBLANK(INDEX('Policy Characteristics'!D:D,MATCH($C692,'Policy Characteristics'!$C:$C,0))),"",INDEX('Policy Characteristics'!D:D,MATCH($C692,'Policy Characteristics'!$C:$C,0)))</f>
        <v>Clean Industrial Heat ITC</v>
      </c>
      <c r="K692" s="254" t="str">
        <f>IF(ISBLANK(INDEX('Policy Characteristics'!E:E,MATCH($C692,'Policy Characteristics'!$C:$C,0))),"",INDEX('Policy Characteristics'!E:E,MATCH($C692,'Policy Characteristics'!$C:$C,0)))</f>
        <v>indst clean heat ITC</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0.95</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equipment cost</v>
      </c>
      <c r="P692" s="254" t="str">
        <f>IF(ISBLANK(INDEX('Policy Characteristics'!J:J,MATCH($C692,'Policy Characteristics'!$C:$C,0))),"",INDEX('Policy Characteristics'!J:J,MATCH($C692,'Policy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Clean Industrial Heat ITC</v>
      </c>
      <c r="C693" s="254" t="str">
        <f>$C$690</f>
        <v>Perc Subsidy for Clean Industrial Heat Equipment</v>
      </c>
      <c r="D693" s="45" t="s">
        <v>3462</v>
      </c>
      <c r="E693" s="45"/>
      <c r="F693" t="s">
        <v>3468</v>
      </c>
      <c r="G693" s="45"/>
      <c r="H693" s="47">
        <f t="shared" si="44"/>
        <v>692</v>
      </c>
      <c r="I693" s="324" t="s">
        <v>40</v>
      </c>
      <c r="J693" s="255" t="str">
        <f>IF(ISBLANK(INDEX('Policy Characteristics'!D:D,MATCH($C693,'Policy Characteristics'!$C:$C,0))),"",INDEX('Policy Characteristics'!D:D,MATCH($C693,'Policy Characteristics'!$C:$C,0)))</f>
        <v>Clean Industrial Heat ITC</v>
      </c>
      <c r="K693" s="254" t="str">
        <f>IF(ISBLANK(INDEX('Policy Characteristics'!E:E,MATCH($C693,'Policy Characteristics'!$C:$C,0))),"",INDEX('Policy Characteristics'!E:E,MATCH($C693,'Policy Characteristics'!$C:$C,0)))</f>
        <v>indst clean heat ITC</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0.95</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equipment cost</v>
      </c>
      <c r="P693" s="254" t="str">
        <f>IF(ISBLANK(INDEX('Policy Characteristics'!J:J,MATCH($C693,'Policy Characteristics'!$C:$C,0))),"",INDEX('Policy Characteristics'!J:J,MATCH($C693,'Policy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t="s">
        <v>3837</v>
      </c>
      <c r="D694" s="1" t="s">
        <v>3459</v>
      </c>
      <c r="E694" s="45" t="s">
        <v>3015</v>
      </c>
      <c r="F694" t="s">
        <v>3465</v>
      </c>
      <c r="G694" t="s">
        <v>3040</v>
      </c>
      <c r="H694" s="47">
        <f t="shared" si="44"/>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0.5</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C$694</f>
        <v>Perc Decrease in Cost of Capital for Clean Industrial Equipment</v>
      </c>
      <c r="D695" s="1" t="s">
        <v>3459</v>
      </c>
      <c r="E695" s="6" t="s">
        <v>3016</v>
      </c>
      <c r="F695" t="s">
        <v>3465</v>
      </c>
      <c r="G695" t="s">
        <v>2725</v>
      </c>
      <c r="H695" s="47">
        <f t="shared" si="44"/>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0.5</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ref="C696:C759" si="47">C$694</f>
        <v>Perc Decrease in Cost of Capital for Clean Industrial Equipment</v>
      </c>
      <c r="D696" s="1" t="s">
        <v>3459</v>
      </c>
      <c r="E696" s="6" t="s">
        <v>3017</v>
      </c>
      <c r="F696" t="s">
        <v>3465</v>
      </c>
      <c r="G696" t="s">
        <v>2981</v>
      </c>
      <c r="H696" s="47">
        <f t="shared" si="44"/>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0.5</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47"/>
        <v>Perc Decrease in Cost of Capital for Clean Industrial Equipment</v>
      </c>
      <c r="D697" s="1" t="s">
        <v>3459</v>
      </c>
      <c r="E697" s="6" t="s">
        <v>3018</v>
      </c>
      <c r="F697" t="s">
        <v>3465</v>
      </c>
      <c r="G697" t="s">
        <v>2982</v>
      </c>
      <c r="H697" s="47">
        <f t="shared" si="44"/>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0.5</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47"/>
        <v>Perc Decrease in Cost of Capital for Clean Industrial Equipment</v>
      </c>
      <c r="D698" s="1" t="s">
        <v>3459</v>
      </c>
      <c r="E698" s="6" t="s">
        <v>3019</v>
      </c>
      <c r="F698" t="s">
        <v>3465</v>
      </c>
      <c r="G698" t="s">
        <v>2983</v>
      </c>
      <c r="H698" s="47">
        <f t="shared" si="44"/>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0.5</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47"/>
        <v>Perc Decrease in Cost of Capital for Clean Industrial Equipment</v>
      </c>
      <c r="D699" s="1" t="s">
        <v>3459</v>
      </c>
      <c r="E699" s="6" t="s">
        <v>3020</v>
      </c>
      <c r="F699" t="s">
        <v>3465</v>
      </c>
      <c r="G699" t="s">
        <v>2984</v>
      </c>
      <c r="H699" s="47">
        <f t="shared" si="44"/>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0.5</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47"/>
        <v>Perc Decrease in Cost of Capital for Clean Industrial Equipment</v>
      </c>
      <c r="D700" s="1" t="s">
        <v>3459</v>
      </c>
      <c r="E700" s="6" t="s">
        <v>3021</v>
      </c>
      <c r="F700" t="s">
        <v>3465</v>
      </c>
      <c r="G700" t="s">
        <v>2985</v>
      </c>
      <c r="H700" s="47">
        <f t="shared" si="44"/>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0.5</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C$694</f>
        <v>Perc Decrease in Cost of Capital for Clean Industrial Equipment</v>
      </c>
      <c r="D701" s="1" t="s">
        <v>3459</v>
      </c>
      <c r="E701" s="6" t="s">
        <v>3022</v>
      </c>
      <c r="F701" t="s">
        <v>3465</v>
      </c>
      <c r="G701" t="s">
        <v>2986</v>
      </c>
      <c r="H701" s="47">
        <f t="shared" si="44"/>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0.5</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47"/>
        <v>Perc Decrease in Cost of Capital for Clean Industrial Equipment</v>
      </c>
      <c r="D702" s="1" t="s">
        <v>3459</v>
      </c>
      <c r="E702" s="6" t="s">
        <v>3023</v>
      </c>
      <c r="F702" t="s">
        <v>3465</v>
      </c>
      <c r="G702" t="s">
        <v>2987</v>
      </c>
      <c r="H702" s="47">
        <f t="shared" si="44"/>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0.5</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47"/>
        <v>Perc Decrease in Cost of Capital for Clean Industrial Equipment</v>
      </c>
      <c r="D703" s="1" t="s">
        <v>3459</v>
      </c>
      <c r="E703" s="6" t="s">
        <v>3024</v>
      </c>
      <c r="F703" t="s">
        <v>3465</v>
      </c>
      <c r="G703" t="s">
        <v>2546</v>
      </c>
      <c r="H703" s="47">
        <f t="shared" si="44"/>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0.5</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47"/>
        <v>Perc Decrease in Cost of Capital for Clean Industrial Equipment</v>
      </c>
      <c r="D704" s="1" t="s">
        <v>3459</v>
      </c>
      <c r="E704" s="6" t="s">
        <v>3025</v>
      </c>
      <c r="F704" t="s">
        <v>3465</v>
      </c>
      <c r="G704" t="s">
        <v>2988</v>
      </c>
      <c r="H704" s="47">
        <f t="shared" si="44"/>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0.5</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47"/>
        <v>Perc Decrease in Cost of Capital for Clean Industrial Equipment</v>
      </c>
      <c r="D705" s="1" t="s">
        <v>3459</v>
      </c>
      <c r="E705" s="6" t="s">
        <v>3026</v>
      </c>
      <c r="F705" t="s">
        <v>3465</v>
      </c>
      <c r="G705" t="s">
        <v>2989</v>
      </c>
      <c r="H705" s="47">
        <f t="shared" si="44"/>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0.5</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47"/>
        <v>Perc Decrease in Cost of Capital for Clean Industrial Equipment</v>
      </c>
      <c r="D706" s="1" t="s">
        <v>3459</v>
      </c>
      <c r="E706" s="6" t="s">
        <v>3027</v>
      </c>
      <c r="F706" t="s">
        <v>3465</v>
      </c>
      <c r="G706" t="s">
        <v>2990</v>
      </c>
      <c r="H706" s="47">
        <f t="shared" si="44"/>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0.5</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47"/>
        <v>Perc Decrease in Cost of Capital for Clean Industrial Equipment</v>
      </c>
      <c r="D707" s="1" t="s">
        <v>3459</v>
      </c>
      <c r="E707" s="6" t="s">
        <v>3028</v>
      </c>
      <c r="F707" t="s">
        <v>3465</v>
      </c>
      <c r="G707" t="s">
        <v>2547</v>
      </c>
      <c r="H707" s="47">
        <f t="shared" ref="H707:H770" si="48">H706+1</f>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0.5</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47"/>
        <v>Perc Decrease in Cost of Capital for Clean Industrial Equipment</v>
      </c>
      <c r="D708" s="1" t="s">
        <v>3459</v>
      </c>
      <c r="E708" s="6" t="s">
        <v>3029</v>
      </c>
      <c r="F708" t="s">
        <v>3465</v>
      </c>
      <c r="G708" t="s">
        <v>2991</v>
      </c>
      <c r="H708" s="47">
        <f t="shared" si="48"/>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0.5</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47"/>
        <v>Perc Decrease in Cost of Capital for Clean Industrial Equipment</v>
      </c>
      <c r="D709" s="1" t="s">
        <v>3459</v>
      </c>
      <c r="E709" s="6" t="s">
        <v>3030</v>
      </c>
      <c r="F709" t="s">
        <v>3465</v>
      </c>
      <c r="G709" t="s">
        <v>2992</v>
      </c>
      <c r="H709" s="47">
        <f t="shared" si="48"/>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0.5</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47"/>
        <v>Perc Decrease in Cost of Capital for Clean Industrial Equipment</v>
      </c>
      <c r="D710" s="1" t="s">
        <v>3459</v>
      </c>
      <c r="E710" s="6" t="s">
        <v>3031</v>
      </c>
      <c r="F710" t="s">
        <v>3465</v>
      </c>
      <c r="G710" t="s">
        <v>2993</v>
      </c>
      <c r="H710" s="47">
        <f t="shared" si="48"/>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0.5</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47"/>
        <v>Perc Decrease in Cost of Capital for Clean Industrial Equipment</v>
      </c>
      <c r="D711" s="1" t="s">
        <v>3459</v>
      </c>
      <c r="E711" s="6" t="s">
        <v>3032</v>
      </c>
      <c r="F711" t="s">
        <v>3465</v>
      </c>
      <c r="G711" t="s">
        <v>2994</v>
      </c>
      <c r="H711" s="47">
        <f t="shared" si="48"/>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0.5</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47"/>
        <v>Perc Decrease in Cost of Capital for Clean Industrial Equipment</v>
      </c>
      <c r="D712" s="1" t="s">
        <v>3459</v>
      </c>
      <c r="E712" s="6" t="s">
        <v>3033</v>
      </c>
      <c r="F712" t="s">
        <v>3465</v>
      </c>
      <c r="G712" t="s">
        <v>2995</v>
      </c>
      <c r="H712" s="47">
        <f t="shared" si="48"/>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0.5</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47"/>
        <v>Perc Decrease in Cost of Capital for Clean Industrial Equipment</v>
      </c>
      <c r="D713" s="1" t="s">
        <v>3459</v>
      </c>
      <c r="E713" s="6" t="s">
        <v>3034</v>
      </c>
      <c r="F713" t="s">
        <v>3465</v>
      </c>
      <c r="G713" t="s">
        <v>2996</v>
      </c>
      <c r="H713" s="47">
        <f t="shared" si="48"/>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0.5</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47"/>
        <v>Perc Decrease in Cost of Capital for Clean Industrial Equipment</v>
      </c>
      <c r="D714" s="1" t="s">
        <v>3459</v>
      </c>
      <c r="E714" s="6" t="s">
        <v>3035</v>
      </c>
      <c r="F714" t="s">
        <v>3465</v>
      </c>
      <c r="G714" t="s">
        <v>2997</v>
      </c>
      <c r="H714" s="47">
        <f t="shared" si="48"/>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0.5</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47"/>
        <v>Perc Decrease in Cost of Capital for Clean Industrial Equipment</v>
      </c>
      <c r="D715" s="1" t="s">
        <v>3459</v>
      </c>
      <c r="E715" s="6" t="s">
        <v>3036</v>
      </c>
      <c r="F715" t="s">
        <v>3465</v>
      </c>
      <c r="G715" t="s">
        <v>2998</v>
      </c>
      <c r="H715" s="47">
        <f t="shared" si="48"/>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0.5</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47"/>
        <v>Perc Decrease in Cost of Capital for Clean Industrial Equipment</v>
      </c>
      <c r="D716" s="1" t="s">
        <v>3459</v>
      </c>
      <c r="E716" s="6" t="s">
        <v>3037</v>
      </c>
      <c r="F716" t="s">
        <v>3465</v>
      </c>
      <c r="G716" t="s">
        <v>2999</v>
      </c>
      <c r="H716" s="47">
        <f t="shared" si="48"/>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0.5</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47"/>
        <v>Perc Decrease in Cost of Capital for Clean Industrial Equipment</v>
      </c>
      <c r="D717" s="1" t="s">
        <v>3459</v>
      </c>
      <c r="E717" s="6" t="s">
        <v>3038</v>
      </c>
      <c r="F717" t="s">
        <v>3465</v>
      </c>
      <c r="G717" t="s">
        <v>3041</v>
      </c>
      <c r="H717" s="47">
        <f t="shared" si="48"/>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0.5</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47"/>
        <v>Perc Decrease in Cost of Capital for Clean Industrial Equipment</v>
      </c>
      <c r="D718" s="1" t="s">
        <v>3459</v>
      </c>
      <c r="E718" s="6" t="s">
        <v>3039</v>
      </c>
      <c r="F718" t="s">
        <v>3465</v>
      </c>
      <c r="G718" t="s">
        <v>3000</v>
      </c>
      <c r="H718" s="47">
        <f t="shared" si="48"/>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0.5</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47"/>
        <v>Perc Decrease in Cost of Capital for Clean Industrial Equipment</v>
      </c>
      <c r="D719" s="1" t="s">
        <v>3460</v>
      </c>
      <c r="E719" s="45" t="s">
        <v>3015</v>
      </c>
      <c r="F719" t="s">
        <v>3466</v>
      </c>
      <c r="G719" t="s">
        <v>3040</v>
      </c>
      <c r="H719" s="47">
        <f t="shared" si="48"/>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0.5</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47"/>
        <v>Perc Decrease in Cost of Capital for Clean Industrial Equipment</v>
      </c>
      <c r="D720" s="1" t="s">
        <v>3460</v>
      </c>
      <c r="E720" s="6" t="s">
        <v>3016</v>
      </c>
      <c r="F720" t="s">
        <v>3466</v>
      </c>
      <c r="G720" t="s">
        <v>2725</v>
      </c>
      <c r="H720" s="47">
        <f t="shared" si="48"/>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0.5</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47"/>
        <v>Perc Decrease in Cost of Capital for Clean Industrial Equipment</v>
      </c>
      <c r="D721" s="1" t="s">
        <v>3460</v>
      </c>
      <c r="E721" s="6" t="s">
        <v>3017</v>
      </c>
      <c r="F721" t="s">
        <v>3466</v>
      </c>
      <c r="G721" t="s">
        <v>2981</v>
      </c>
      <c r="H721" s="47">
        <f t="shared" si="48"/>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0.5</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47"/>
        <v>Perc Decrease in Cost of Capital for Clean Industrial Equipment</v>
      </c>
      <c r="D722" s="1" t="s">
        <v>3460</v>
      </c>
      <c r="E722" s="6" t="s">
        <v>3018</v>
      </c>
      <c r="F722" t="s">
        <v>3466</v>
      </c>
      <c r="G722" t="s">
        <v>2982</v>
      </c>
      <c r="H722" s="47">
        <f t="shared" si="48"/>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0.5</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47"/>
        <v>Perc Decrease in Cost of Capital for Clean Industrial Equipment</v>
      </c>
      <c r="D723" s="1" t="s">
        <v>3460</v>
      </c>
      <c r="E723" s="6" t="s">
        <v>3019</v>
      </c>
      <c r="F723" t="s">
        <v>3466</v>
      </c>
      <c r="G723" t="s">
        <v>2983</v>
      </c>
      <c r="H723" s="47">
        <f t="shared" si="48"/>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0.5</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47"/>
        <v>Perc Decrease in Cost of Capital for Clean Industrial Equipment</v>
      </c>
      <c r="D724" s="1" t="s">
        <v>3460</v>
      </c>
      <c r="E724" s="6" t="s">
        <v>3020</v>
      </c>
      <c r="F724" t="s">
        <v>3466</v>
      </c>
      <c r="G724" t="s">
        <v>2984</v>
      </c>
      <c r="H724" s="47">
        <f t="shared" si="48"/>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0.5</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47"/>
        <v>Perc Decrease in Cost of Capital for Clean Industrial Equipment</v>
      </c>
      <c r="D725" s="1" t="s">
        <v>3460</v>
      </c>
      <c r="E725" s="6" t="s">
        <v>3021</v>
      </c>
      <c r="F725" t="s">
        <v>3466</v>
      </c>
      <c r="G725" t="s">
        <v>2985</v>
      </c>
      <c r="H725" s="47">
        <f t="shared" si="48"/>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0.5</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47"/>
        <v>Perc Decrease in Cost of Capital for Clean Industrial Equipment</v>
      </c>
      <c r="D726" s="1" t="s">
        <v>3460</v>
      </c>
      <c r="E726" s="6" t="s">
        <v>3022</v>
      </c>
      <c r="F726" t="s">
        <v>3466</v>
      </c>
      <c r="G726" t="s">
        <v>2986</v>
      </c>
      <c r="H726" s="47">
        <f t="shared" si="48"/>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0.5</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47"/>
        <v>Perc Decrease in Cost of Capital for Clean Industrial Equipment</v>
      </c>
      <c r="D727" s="1" t="s">
        <v>3460</v>
      </c>
      <c r="E727" s="6" t="s">
        <v>3023</v>
      </c>
      <c r="F727" t="s">
        <v>3466</v>
      </c>
      <c r="G727" t="s">
        <v>2987</v>
      </c>
      <c r="H727" s="47">
        <f t="shared" si="48"/>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0.5</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47"/>
        <v>Perc Decrease in Cost of Capital for Clean Industrial Equipment</v>
      </c>
      <c r="D728" s="1" t="s">
        <v>3460</v>
      </c>
      <c r="E728" s="6" t="s">
        <v>3024</v>
      </c>
      <c r="F728" t="s">
        <v>3466</v>
      </c>
      <c r="G728" t="s">
        <v>2546</v>
      </c>
      <c r="H728" s="47">
        <f t="shared" si="48"/>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0.5</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47"/>
        <v>Perc Decrease in Cost of Capital for Clean Industrial Equipment</v>
      </c>
      <c r="D729" s="1" t="s">
        <v>3460</v>
      </c>
      <c r="E729" s="6" t="s">
        <v>3025</v>
      </c>
      <c r="F729" t="s">
        <v>3466</v>
      </c>
      <c r="G729" t="s">
        <v>2988</v>
      </c>
      <c r="H729" s="47">
        <f t="shared" si="48"/>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0.5</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47"/>
        <v>Perc Decrease in Cost of Capital for Clean Industrial Equipment</v>
      </c>
      <c r="D730" s="1" t="s">
        <v>3460</v>
      </c>
      <c r="E730" s="6" t="s">
        <v>3026</v>
      </c>
      <c r="F730" t="s">
        <v>3466</v>
      </c>
      <c r="G730" t="s">
        <v>2989</v>
      </c>
      <c r="H730" s="47">
        <f t="shared" si="48"/>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0.5</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47"/>
        <v>Perc Decrease in Cost of Capital for Clean Industrial Equipment</v>
      </c>
      <c r="D731" s="1" t="s">
        <v>3460</v>
      </c>
      <c r="E731" s="6" t="s">
        <v>3027</v>
      </c>
      <c r="F731" t="s">
        <v>3466</v>
      </c>
      <c r="G731" t="s">
        <v>2990</v>
      </c>
      <c r="H731" s="47">
        <f t="shared" si="48"/>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0.5</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47"/>
        <v>Perc Decrease in Cost of Capital for Clean Industrial Equipment</v>
      </c>
      <c r="D732" s="1" t="s">
        <v>3460</v>
      </c>
      <c r="E732" s="6" t="s">
        <v>3028</v>
      </c>
      <c r="F732" t="s">
        <v>3466</v>
      </c>
      <c r="G732" t="s">
        <v>2547</v>
      </c>
      <c r="H732" s="47">
        <f t="shared" si="48"/>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0.5</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47"/>
        <v>Perc Decrease in Cost of Capital for Clean Industrial Equipment</v>
      </c>
      <c r="D733" s="1" t="s">
        <v>3460</v>
      </c>
      <c r="E733" s="6" t="s">
        <v>3029</v>
      </c>
      <c r="F733" t="s">
        <v>3466</v>
      </c>
      <c r="G733" t="s">
        <v>2991</v>
      </c>
      <c r="H733" s="47">
        <f t="shared" si="48"/>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0.5</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47"/>
        <v>Perc Decrease in Cost of Capital for Clean Industrial Equipment</v>
      </c>
      <c r="D734" s="1" t="s">
        <v>3460</v>
      </c>
      <c r="E734" s="6" t="s">
        <v>3030</v>
      </c>
      <c r="F734" t="s">
        <v>3466</v>
      </c>
      <c r="G734" t="s">
        <v>2992</v>
      </c>
      <c r="H734" s="47">
        <f t="shared" si="48"/>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0.5</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si="47"/>
        <v>Perc Decrease in Cost of Capital for Clean Industrial Equipment</v>
      </c>
      <c r="D735" s="1" t="s">
        <v>3460</v>
      </c>
      <c r="E735" s="6" t="s">
        <v>3031</v>
      </c>
      <c r="F735" t="s">
        <v>3466</v>
      </c>
      <c r="G735" t="s">
        <v>2993</v>
      </c>
      <c r="H735" s="47">
        <f t="shared" si="48"/>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0.5</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47"/>
        <v>Perc Decrease in Cost of Capital for Clean Industrial Equipment</v>
      </c>
      <c r="D736" s="1" t="s">
        <v>3460</v>
      </c>
      <c r="E736" s="6" t="s">
        <v>3032</v>
      </c>
      <c r="F736" t="s">
        <v>3466</v>
      </c>
      <c r="G736" t="s">
        <v>2994</v>
      </c>
      <c r="H736" s="47">
        <f t="shared" si="48"/>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0.5</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47"/>
        <v>Perc Decrease in Cost of Capital for Clean Industrial Equipment</v>
      </c>
      <c r="D737" s="1" t="s">
        <v>3460</v>
      </c>
      <c r="E737" s="6" t="s">
        <v>3033</v>
      </c>
      <c r="F737" t="s">
        <v>3466</v>
      </c>
      <c r="G737" t="s">
        <v>2995</v>
      </c>
      <c r="H737" s="47">
        <f t="shared" si="48"/>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0.5</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47"/>
        <v>Perc Decrease in Cost of Capital for Clean Industrial Equipment</v>
      </c>
      <c r="D738" s="1" t="s">
        <v>3460</v>
      </c>
      <c r="E738" s="6" t="s">
        <v>3034</v>
      </c>
      <c r="F738" t="s">
        <v>3466</v>
      </c>
      <c r="G738" t="s">
        <v>2996</v>
      </c>
      <c r="H738" s="47">
        <f t="shared" si="48"/>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0.5</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47"/>
        <v>Perc Decrease in Cost of Capital for Clean Industrial Equipment</v>
      </c>
      <c r="D739" s="1" t="s">
        <v>3460</v>
      </c>
      <c r="E739" s="6" t="s">
        <v>3035</v>
      </c>
      <c r="F739" t="s">
        <v>3466</v>
      </c>
      <c r="G739" t="s">
        <v>2997</v>
      </c>
      <c r="H739" s="47">
        <f t="shared" si="48"/>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0.5</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47"/>
        <v>Perc Decrease in Cost of Capital for Clean Industrial Equipment</v>
      </c>
      <c r="D740" s="1" t="s">
        <v>3460</v>
      </c>
      <c r="E740" s="6" t="s">
        <v>3036</v>
      </c>
      <c r="F740" t="s">
        <v>3466</v>
      </c>
      <c r="G740" t="s">
        <v>2998</v>
      </c>
      <c r="H740" s="47">
        <f t="shared" si="48"/>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0.5</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47"/>
        <v>Perc Decrease in Cost of Capital for Clean Industrial Equipment</v>
      </c>
      <c r="D741" s="1" t="s">
        <v>3460</v>
      </c>
      <c r="E741" s="6" t="s">
        <v>3037</v>
      </c>
      <c r="F741" t="s">
        <v>3466</v>
      </c>
      <c r="G741" t="s">
        <v>2999</v>
      </c>
      <c r="H741" s="47">
        <f t="shared" si="48"/>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0.5</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47"/>
        <v>Perc Decrease in Cost of Capital for Clean Industrial Equipment</v>
      </c>
      <c r="D742" s="1" t="s">
        <v>3460</v>
      </c>
      <c r="E742" s="6" t="s">
        <v>3038</v>
      </c>
      <c r="F742" t="s">
        <v>3466</v>
      </c>
      <c r="G742" t="s">
        <v>3041</v>
      </c>
      <c r="H742" s="47">
        <f t="shared" si="48"/>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0.5</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47"/>
        <v>Perc Decrease in Cost of Capital for Clean Industrial Equipment</v>
      </c>
      <c r="D743" s="1" t="s">
        <v>3460</v>
      </c>
      <c r="E743" s="6" t="s">
        <v>3039</v>
      </c>
      <c r="F743" t="s">
        <v>3466</v>
      </c>
      <c r="G743" t="s">
        <v>3000</v>
      </c>
      <c r="H743" s="47">
        <f t="shared" si="48"/>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0.5</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47"/>
        <v>Perc Decrease in Cost of Capital for Clean Industrial Equipment</v>
      </c>
      <c r="D744" s="1" t="s">
        <v>3461</v>
      </c>
      <c r="E744" s="45" t="s">
        <v>3015</v>
      </c>
      <c r="F744" t="s">
        <v>3467</v>
      </c>
      <c r="G744" t="s">
        <v>3040</v>
      </c>
      <c r="H744" s="47">
        <f t="shared" si="48"/>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0.5</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47"/>
        <v>Perc Decrease in Cost of Capital for Clean Industrial Equipment</v>
      </c>
      <c r="D745" s="1" t="s">
        <v>3461</v>
      </c>
      <c r="E745" s="6" t="s">
        <v>3016</v>
      </c>
      <c r="F745" t="s">
        <v>3467</v>
      </c>
      <c r="G745" t="s">
        <v>2725</v>
      </c>
      <c r="H745" s="47">
        <f t="shared" si="48"/>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0.5</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47"/>
        <v>Perc Decrease in Cost of Capital for Clean Industrial Equipment</v>
      </c>
      <c r="D746" s="1" t="s">
        <v>3461</v>
      </c>
      <c r="E746" s="6" t="s">
        <v>3017</v>
      </c>
      <c r="F746" t="s">
        <v>3467</v>
      </c>
      <c r="G746" t="s">
        <v>2981</v>
      </c>
      <c r="H746" s="47">
        <f t="shared" si="48"/>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0.5</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47"/>
        <v>Perc Decrease in Cost of Capital for Clean Industrial Equipment</v>
      </c>
      <c r="D747" s="1" t="s">
        <v>3461</v>
      </c>
      <c r="E747" s="6" t="s">
        <v>3018</v>
      </c>
      <c r="F747" t="s">
        <v>3467</v>
      </c>
      <c r="G747" t="s">
        <v>2982</v>
      </c>
      <c r="H747" s="47">
        <f t="shared" si="48"/>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0.5</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47"/>
        <v>Perc Decrease in Cost of Capital for Clean Industrial Equipment</v>
      </c>
      <c r="D748" s="1" t="s">
        <v>3461</v>
      </c>
      <c r="E748" s="6" t="s">
        <v>3019</v>
      </c>
      <c r="F748" t="s">
        <v>3467</v>
      </c>
      <c r="G748" t="s">
        <v>2983</v>
      </c>
      <c r="H748" s="47">
        <f t="shared" si="48"/>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0.5</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47"/>
        <v>Perc Decrease in Cost of Capital for Clean Industrial Equipment</v>
      </c>
      <c r="D749" s="1" t="s">
        <v>3461</v>
      </c>
      <c r="E749" s="6" t="s">
        <v>3020</v>
      </c>
      <c r="F749" t="s">
        <v>3467</v>
      </c>
      <c r="G749" t="s">
        <v>2984</v>
      </c>
      <c r="H749" s="47">
        <f t="shared" si="48"/>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0.5</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47"/>
        <v>Perc Decrease in Cost of Capital for Clean Industrial Equipment</v>
      </c>
      <c r="D750" s="1" t="s">
        <v>3461</v>
      </c>
      <c r="E750" s="6" t="s">
        <v>3021</v>
      </c>
      <c r="F750" t="s">
        <v>3467</v>
      </c>
      <c r="G750" t="s">
        <v>2985</v>
      </c>
      <c r="H750" s="47">
        <f t="shared" si="48"/>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0.5</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47"/>
        <v>Perc Decrease in Cost of Capital for Clean Industrial Equipment</v>
      </c>
      <c r="D751" s="1" t="s">
        <v>3461</v>
      </c>
      <c r="E751" s="6" t="s">
        <v>3022</v>
      </c>
      <c r="F751" t="s">
        <v>3467</v>
      </c>
      <c r="G751" t="s">
        <v>2986</v>
      </c>
      <c r="H751" s="47">
        <f t="shared" si="48"/>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0.5</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47"/>
        <v>Perc Decrease in Cost of Capital for Clean Industrial Equipment</v>
      </c>
      <c r="D752" s="1" t="s">
        <v>3461</v>
      </c>
      <c r="E752" s="6" t="s">
        <v>3023</v>
      </c>
      <c r="F752" t="s">
        <v>3467</v>
      </c>
      <c r="G752" t="s">
        <v>2987</v>
      </c>
      <c r="H752" s="47">
        <f t="shared" si="48"/>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0.5</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47"/>
        <v>Perc Decrease in Cost of Capital for Clean Industrial Equipment</v>
      </c>
      <c r="D753" s="1" t="s">
        <v>3461</v>
      </c>
      <c r="E753" s="6" t="s">
        <v>3024</v>
      </c>
      <c r="F753" t="s">
        <v>3467</v>
      </c>
      <c r="G753" t="s">
        <v>2546</v>
      </c>
      <c r="H753" s="47">
        <f t="shared" si="48"/>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0.5</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47"/>
        <v>Perc Decrease in Cost of Capital for Clean Industrial Equipment</v>
      </c>
      <c r="D754" s="1" t="s">
        <v>3461</v>
      </c>
      <c r="E754" s="6" t="s">
        <v>3025</v>
      </c>
      <c r="F754" t="s">
        <v>3467</v>
      </c>
      <c r="G754" t="s">
        <v>2988</v>
      </c>
      <c r="H754" s="47">
        <f t="shared" si="48"/>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0.5</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47"/>
        <v>Perc Decrease in Cost of Capital for Clean Industrial Equipment</v>
      </c>
      <c r="D755" s="1" t="s">
        <v>3461</v>
      </c>
      <c r="E755" s="6" t="s">
        <v>3026</v>
      </c>
      <c r="F755" t="s">
        <v>3467</v>
      </c>
      <c r="G755" t="s">
        <v>2989</v>
      </c>
      <c r="H755" s="47">
        <f t="shared" si="48"/>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0.5</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47"/>
        <v>Perc Decrease in Cost of Capital for Clean Industrial Equipment</v>
      </c>
      <c r="D756" s="1" t="s">
        <v>3461</v>
      </c>
      <c r="E756" s="6" t="s">
        <v>3027</v>
      </c>
      <c r="F756" t="s">
        <v>3467</v>
      </c>
      <c r="G756" t="s">
        <v>2990</v>
      </c>
      <c r="H756" s="47">
        <f t="shared" si="48"/>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0.5</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47"/>
        <v>Perc Decrease in Cost of Capital for Clean Industrial Equipment</v>
      </c>
      <c r="D757" s="1" t="s">
        <v>3461</v>
      </c>
      <c r="E757" s="6" t="s">
        <v>3028</v>
      </c>
      <c r="F757" t="s">
        <v>3467</v>
      </c>
      <c r="G757" t="s">
        <v>2547</v>
      </c>
      <c r="H757" s="47">
        <f t="shared" si="48"/>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0.5</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47"/>
        <v>Perc Decrease in Cost of Capital for Clean Industrial Equipment</v>
      </c>
      <c r="D758" s="1" t="s">
        <v>3461</v>
      </c>
      <c r="E758" s="6" t="s">
        <v>3029</v>
      </c>
      <c r="F758" t="s">
        <v>3467</v>
      </c>
      <c r="G758" t="s">
        <v>2991</v>
      </c>
      <c r="H758" s="47">
        <f t="shared" si="48"/>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0.5</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47"/>
        <v>Perc Decrease in Cost of Capital for Clean Industrial Equipment</v>
      </c>
      <c r="D759" s="1" t="s">
        <v>3461</v>
      </c>
      <c r="E759" s="6" t="s">
        <v>3030</v>
      </c>
      <c r="F759" t="s">
        <v>3467</v>
      </c>
      <c r="G759" t="s">
        <v>2992</v>
      </c>
      <c r="H759" s="47">
        <f t="shared" si="48"/>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0.5</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ref="C760:C823" si="49">C$694</f>
        <v>Perc Decrease in Cost of Capital for Clean Industrial Equipment</v>
      </c>
      <c r="D760" s="1" t="s">
        <v>3461</v>
      </c>
      <c r="E760" s="6" t="s">
        <v>3031</v>
      </c>
      <c r="F760" t="s">
        <v>3467</v>
      </c>
      <c r="G760" t="s">
        <v>2993</v>
      </c>
      <c r="H760" s="47">
        <f t="shared" si="48"/>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0.5</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49"/>
        <v>Perc Decrease in Cost of Capital for Clean Industrial Equipment</v>
      </c>
      <c r="D761" s="1" t="s">
        <v>3461</v>
      </c>
      <c r="E761" s="6" t="s">
        <v>3032</v>
      </c>
      <c r="F761" t="s">
        <v>3467</v>
      </c>
      <c r="G761" t="s">
        <v>2994</v>
      </c>
      <c r="H761" s="47">
        <f t="shared" si="48"/>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0.5</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49"/>
        <v>Perc Decrease in Cost of Capital for Clean Industrial Equipment</v>
      </c>
      <c r="D762" s="1" t="s">
        <v>3461</v>
      </c>
      <c r="E762" s="6" t="s">
        <v>3033</v>
      </c>
      <c r="F762" t="s">
        <v>3467</v>
      </c>
      <c r="G762" t="s">
        <v>2995</v>
      </c>
      <c r="H762" s="47">
        <f t="shared" si="48"/>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0.5</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49"/>
        <v>Perc Decrease in Cost of Capital for Clean Industrial Equipment</v>
      </c>
      <c r="D763" s="1" t="s">
        <v>3461</v>
      </c>
      <c r="E763" s="6" t="s">
        <v>3034</v>
      </c>
      <c r="F763" t="s">
        <v>3467</v>
      </c>
      <c r="G763" t="s">
        <v>2996</v>
      </c>
      <c r="H763" s="47">
        <f t="shared" si="48"/>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0.5</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49"/>
        <v>Perc Decrease in Cost of Capital for Clean Industrial Equipment</v>
      </c>
      <c r="D764" s="1" t="s">
        <v>3461</v>
      </c>
      <c r="E764" s="6" t="s">
        <v>3035</v>
      </c>
      <c r="F764" t="s">
        <v>3467</v>
      </c>
      <c r="G764" t="s">
        <v>2997</v>
      </c>
      <c r="H764" s="47">
        <f t="shared" si="48"/>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0.5</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49"/>
        <v>Perc Decrease in Cost of Capital for Clean Industrial Equipment</v>
      </c>
      <c r="D765" s="1" t="s">
        <v>3461</v>
      </c>
      <c r="E765" s="6" t="s">
        <v>3036</v>
      </c>
      <c r="F765" t="s">
        <v>3467</v>
      </c>
      <c r="G765" t="s">
        <v>2998</v>
      </c>
      <c r="H765" s="47">
        <f t="shared" si="48"/>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0.5</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49"/>
        <v>Perc Decrease in Cost of Capital for Clean Industrial Equipment</v>
      </c>
      <c r="D766" s="1" t="s">
        <v>3461</v>
      </c>
      <c r="E766" s="6" t="s">
        <v>3037</v>
      </c>
      <c r="F766" t="s">
        <v>3467</v>
      </c>
      <c r="G766" t="s">
        <v>2999</v>
      </c>
      <c r="H766" s="47">
        <f t="shared" si="48"/>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0.5</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49"/>
        <v>Perc Decrease in Cost of Capital for Clean Industrial Equipment</v>
      </c>
      <c r="D767" s="1" t="s">
        <v>3461</v>
      </c>
      <c r="E767" s="6" t="s">
        <v>3038</v>
      </c>
      <c r="F767" t="s">
        <v>3467</v>
      </c>
      <c r="G767" t="s">
        <v>3041</v>
      </c>
      <c r="H767" s="47">
        <f t="shared" si="48"/>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0.5</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49"/>
        <v>Perc Decrease in Cost of Capital for Clean Industrial Equipment</v>
      </c>
      <c r="D768" s="1" t="s">
        <v>3461</v>
      </c>
      <c r="E768" s="6" t="s">
        <v>3039</v>
      </c>
      <c r="F768" t="s">
        <v>3467</v>
      </c>
      <c r="G768" t="s">
        <v>3000</v>
      </c>
      <c r="H768" s="47">
        <f t="shared" si="48"/>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0.5</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49"/>
        <v>Perc Decrease in Cost of Capital for Clean Industrial Equipment</v>
      </c>
      <c r="D769" s="1" t="s">
        <v>3462</v>
      </c>
      <c r="E769" s="45" t="s">
        <v>3015</v>
      </c>
      <c r="F769" t="s">
        <v>3468</v>
      </c>
      <c r="G769" t="s">
        <v>3040</v>
      </c>
      <c r="H769" s="47">
        <f t="shared" si="48"/>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0.5</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49"/>
        <v>Perc Decrease in Cost of Capital for Clean Industrial Equipment</v>
      </c>
      <c r="D770" s="1" t="s">
        <v>3462</v>
      </c>
      <c r="E770" s="6" t="s">
        <v>3016</v>
      </c>
      <c r="F770" t="s">
        <v>3468</v>
      </c>
      <c r="G770" t="s">
        <v>2725</v>
      </c>
      <c r="H770" s="47">
        <f t="shared" si="48"/>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0.5</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49"/>
        <v>Perc Decrease in Cost of Capital for Clean Industrial Equipment</v>
      </c>
      <c r="D771" s="1" t="s">
        <v>3462</v>
      </c>
      <c r="E771" s="6" t="s">
        <v>3017</v>
      </c>
      <c r="F771" t="s">
        <v>3468</v>
      </c>
      <c r="G771" t="s">
        <v>2981</v>
      </c>
      <c r="H771" s="47">
        <f t="shared" ref="H771:H834" si="50">H770+1</f>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0.5</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49"/>
        <v>Perc Decrease in Cost of Capital for Clean Industrial Equipment</v>
      </c>
      <c r="D772" s="1" t="s">
        <v>3462</v>
      </c>
      <c r="E772" s="6" t="s">
        <v>3018</v>
      </c>
      <c r="F772" t="s">
        <v>3468</v>
      </c>
      <c r="G772" t="s">
        <v>2982</v>
      </c>
      <c r="H772" s="47">
        <f t="shared" si="50"/>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0.5</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49"/>
        <v>Perc Decrease in Cost of Capital for Clean Industrial Equipment</v>
      </c>
      <c r="D773" s="1" t="s">
        <v>3462</v>
      </c>
      <c r="E773" s="6" t="s">
        <v>3019</v>
      </c>
      <c r="F773" t="s">
        <v>3468</v>
      </c>
      <c r="G773" t="s">
        <v>2983</v>
      </c>
      <c r="H773" s="47">
        <f t="shared" si="50"/>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0.5</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49"/>
        <v>Perc Decrease in Cost of Capital for Clean Industrial Equipment</v>
      </c>
      <c r="D774" s="1" t="s">
        <v>3462</v>
      </c>
      <c r="E774" s="6" t="s">
        <v>3020</v>
      </c>
      <c r="F774" t="s">
        <v>3468</v>
      </c>
      <c r="G774" t="s">
        <v>2984</v>
      </c>
      <c r="H774" s="47">
        <f t="shared" si="50"/>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0.5</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49"/>
        <v>Perc Decrease in Cost of Capital for Clean Industrial Equipment</v>
      </c>
      <c r="D775" s="1" t="s">
        <v>3462</v>
      </c>
      <c r="E775" s="6" t="s">
        <v>3021</v>
      </c>
      <c r="F775" t="s">
        <v>3468</v>
      </c>
      <c r="G775" t="s">
        <v>2985</v>
      </c>
      <c r="H775" s="47">
        <f t="shared" si="50"/>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0.5</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49"/>
        <v>Perc Decrease in Cost of Capital for Clean Industrial Equipment</v>
      </c>
      <c r="D776" s="1" t="s">
        <v>3462</v>
      </c>
      <c r="E776" s="6" t="s">
        <v>3022</v>
      </c>
      <c r="F776" t="s">
        <v>3468</v>
      </c>
      <c r="G776" t="s">
        <v>2986</v>
      </c>
      <c r="H776" s="47">
        <f t="shared" si="50"/>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0.5</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49"/>
        <v>Perc Decrease in Cost of Capital for Clean Industrial Equipment</v>
      </c>
      <c r="D777" s="1" t="s">
        <v>3462</v>
      </c>
      <c r="E777" s="6" t="s">
        <v>3023</v>
      </c>
      <c r="F777" t="s">
        <v>3468</v>
      </c>
      <c r="G777" t="s">
        <v>2987</v>
      </c>
      <c r="H777" s="47">
        <f t="shared" si="50"/>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0.5</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49"/>
        <v>Perc Decrease in Cost of Capital for Clean Industrial Equipment</v>
      </c>
      <c r="D778" s="1" t="s">
        <v>3462</v>
      </c>
      <c r="E778" s="6" t="s">
        <v>3024</v>
      </c>
      <c r="F778" t="s">
        <v>3468</v>
      </c>
      <c r="G778" t="s">
        <v>2546</v>
      </c>
      <c r="H778" s="47">
        <f t="shared" si="50"/>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0.5</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49"/>
        <v>Perc Decrease in Cost of Capital for Clean Industrial Equipment</v>
      </c>
      <c r="D779" s="1" t="s">
        <v>3462</v>
      </c>
      <c r="E779" s="6" t="s">
        <v>3025</v>
      </c>
      <c r="F779" t="s">
        <v>3468</v>
      </c>
      <c r="G779" t="s">
        <v>2988</v>
      </c>
      <c r="H779" s="47">
        <f t="shared" si="50"/>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0.5</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49"/>
        <v>Perc Decrease in Cost of Capital for Clean Industrial Equipment</v>
      </c>
      <c r="D780" s="1" t="s">
        <v>3462</v>
      </c>
      <c r="E780" s="6" t="s">
        <v>3026</v>
      </c>
      <c r="F780" t="s">
        <v>3468</v>
      </c>
      <c r="G780" t="s">
        <v>2989</v>
      </c>
      <c r="H780" s="47">
        <f t="shared" si="50"/>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0.5</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49"/>
        <v>Perc Decrease in Cost of Capital for Clean Industrial Equipment</v>
      </c>
      <c r="D781" s="1" t="s">
        <v>3462</v>
      </c>
      <c r="E781" s="6" t="s">
        <v>3027</v>
      </c>
      <c r="F781" t="s">
        <v>3468</v>
      </c>
      <c r="G781" t="s">
        <v>2990</v>
      </c>
      <c r="H781" s="47">
        <f t="shared" si="50"/>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0.5</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49"/>
        <v>Perc Decrease in Cost of Capital for Clean Industrial Equipment</v>
      </c>
      <c r="D782" s="1" t="s">
        <v>3462</v>
      </c>
      <c r="E782" s="6" t="s">
        <v>3028</v>
      </c>
      <c r="F782" t="s">
        <v>3468</v>
      </c>
      <c r="G782" t="s">
        <v>2547</v>
      </c>
      <c r="H782" s="47">
        <f t="shared" si="50"/>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0.5</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49"/>
        <v>Perc Decrease in Cost of Capital for Clean Industrial Equipment</v>
      </c>
      <c r="D783" s="1" t="s">
        <v>3462</v>
      </c>
      <c r="E783" s="6" t="s">
        <v>3029</v>
      </c>
      <c r="F783" t="s">
        <v>3468</v>
      </c>
      <c r="G783" t="s">
        <v>2991</v>
      </c>
      <c r="H783" s="47">
        <f t="shared" si="50"/>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0.5</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49"/>
        <v>Perc Decrease in Cost of Capital for Clean Industrial Equipment</v>
      </c>
      <c r="D784" s="1" t="s">
        <v>3462</v>
      </c>
      <c r="E784" s="6" t="s">
        <v>3030</v>
      </c>
      <c r="F784" t="s">
        <v>3468</v>
      </c>
      <c r="G784" t="s">
        <v>2992</v>
      </c>
      <c r="H784" s="47">
        <f t="shared" si="50"/>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0.5</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49"/>
        <v>Perc Decrease in Cost of Capital for Clean Industrial Equipment</v>
      </c>
      <c r="D785" s="1" t="s">
        <v>3462</v>
      </c>
      <c r="E785" s="6" t="s">
        <v>3031</v>
      </c>
      <c r="F785" t="s">
        <v>3468</v>
      </c>
      <c r="G785" t="s">
        <v>2993</v>
      </c>
      <c r="H785" s="47">
        <f t="shared" si="50"/>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0.5</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49"/>
        <v>Perc Decrease in Cost of Capital for Clean Industrial Equipment</v>
      </c>
      <c r="D786" s="1" t="s">
        <v>3462</v>
      </c>
      <c r="E786" s="6" t="s">
        <v>3032</v>
      </c>
      <c r="F786" t="s">
        <v>3468</v>
      </c>
      <c r="G786" t="s">
        <v>2994</v>
      </c>
      <c r="H786" s="47">
        <f t="shared" si="50"/>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0.5</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49"/>
        <v>Perc Decrease in Cost of Capital for Clean Industrial Equipment</v>
      </c>
      <c r="D787" s="1" t="s">
        <v>3462</v>
      </c>
      <c r="E787" s="6" t="s">
        <v>3033</v>
      </c>
      <c r="F787" t="s">
        <v>3468</v>
      </c>
      <c r="G787" t="s">
        <v>2995</v>
      </c>
      <c r="H787" s="47">
        <f t="shared" si="50"/>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0.5</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49"/>
        <v>Perc Decrease in Cost of Capital for Clean Industrial Equipment</v>
      </c>
      <c r="D788" s="1" t="s">
        <v>3462</v>
      </c>
      <c r="E788" s="6" t="s">
        <v>3034</v>
      </c>
      <c r="F788" t="s">
        <v>3468</v>
      </c>
      <c r="G788" t="s">
        <v>2996</v>
      </c>
      <c r="H788" s="47">
        <f t="shared" si="50"/>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0.5</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49"/>
        <v>Perc Decrease in Cost of Capital for Clean Industrial Equipment</v>
      </c>
      <c r="D789" s="1" t="s">
        <v>3462</v>
      </c>
      <c r="E789" s="6" t="s">
        <v>3035</v>
      </c>
      <c r="F789" t="s">
        <v>3468</v>
      </c>
      <c r="G789" t="s">
        <v>2997</v>
      </c>
      <c r="H789" s="47">
        <f t="shared" si="50"/>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0.5</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49"/>
        <v>Perc Decrease in Cost of Capital for Clean Industrial Equipment</v>
      </c>
      <c r="D790" s="1" t="s">
        <v>3462</v>
      </c>
      <c r="E790" s="6" t="s">
        <v>3036</v>
      </c>
      <c r="F790" t="s">
        <v>3468</v>
      </c>
      <c r="G790" t="s">
        <v>2998</v>
      </c>
      <c r="H790" s="47">
        <f t="shared" si="50"/>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0.5</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49"/>
        <v>Perc Decrease in Cost of Capital for Clean Industrial Equipment</v>
      </c>
      <c r="D791" s="1" t="s">
        <v>3462</v>
      </c>
      <c r="E791" s="6" t="s">
        <v>3037</v>
      </c>
      <c r="F791" t="s">
        <v>3468</v>
      </c>
      <c r="G791" t="s">
        <v>2999</v>
      </c>
      <c r="H791" s="47">
        <f t="shared" si="50"/>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0.5</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49"/>
        <v>Perc Decrease in Cost of Capital for Clean Industrial Equipment</v>
      </c>
      <c r="D792" s="1" t="s">
        <v>3462</v>
      </c>
      <c r="E792" s="6" t="s">
        <v>3038</v>
      </c>
      <c r="F792" t="s">
        <v>3468</v>
      </c>
      <c r="G792" t="s">
        <v>3041</v>
      </c>
      <c r="H792" s="47">
        <f t="shared" si="50"/>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0.5</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49"/>
        <v>Perc Decrease in Cost of Capital for Clean Industrial Equipment</v>
      </c>
      <c r="D793" s="1" t="s">
        <v>3462</v>
      </c>
      <c r="E793" s="6" t="s">
        <v>3039</v>
      </c>
      <c r="F793" t="s">
        <v>3468</v>
      </c>
      <c r="G793" t="s">
        <v>3000</v>
      </c>
      <c r="H793" s="47">
        <f t="shared" si="50"/>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0.5</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49"/>
        <v>Perc Decrease in Cost of Capital for Clean Industrial Equipment</v>
      </c>
      <c r="D794" s="1" t="s">
        <v>3463</v>
      </c>
      <c r="E794" s="45" t="s">
        <v>3015</v>
      </c>
      <c r="F794" t="s">
        <v>3469</v>
      </c>
      <c r="G794" t="s">
        <v>3040</v>
      </c>
      <c r="H794" s="47">
        <f t="shared" si="50"/>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0.5</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49"/>
        <v>Perc Decrease in Cost of Capital for Clean Industrial Equipment</v>
      </c>
      <c r="D795" s="1" t="s">
        <v>3463</v>
      </c>
      <c r="E795" s="6" t="s">
        <v>3016</v>
      </c>
      <c r="F795" t="s">
        <v>3469</v>
      </c>
      <c r="G795" t="s">
        <v>2725</v>
      </c>
      <c r="H795" s="47">
        <f t="shared" si="50"/>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0.5</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49"/>
        <v>Perc Decrease in Cost of Capital for Clean Industrial Equipment</v>
      </c>
      <c r="D796" s="1" t="s">
        <v>3463</v>
      </c>
      <c r="E796" s="6" t="s">
        <v>3017</v>
      </c>
      <c r="F796" t="s">
        <v>3469</v>
      </c>
      <c r="G796" t="s">
        <v>2981</v>
      </c>
      <c r="H796" s="47">
        <f t="shared" si="50"/>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0.5</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49"/>
        <v>Perc Decrease in Cost of Capital for Clean Industrial Equipment</v>
      </c>
      <c r="D797" s="1" t="s">
        <v>3463</v>
      </c>
      <c r="E797" s="6" t="s">
        <v>3018</v>
      </c>
      <c r="F797" t="s">
        <v>3469</v>
      </c>
      <c r="G797" t="s">
        <v>2982</v>
      </c>
      <c r="H797" s="47">
        <f t="shared" si="50"/>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0.5</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49"/>
        <v>Perc Decrease in Cost of Capital for Clean Industrial Equipment</v>
      </c>
      <c r="D798" s="1" t="s">
        <v>3463</v>
      </c>
      <c r="E798" s="6" t="s">
        <v>3019</v>
      </c>
      <c r="F798" t="s">
        <v>3469</v>
      </c>
      <c r="G798" t="s">
        <v>2983</v>
      </c>
      <c r="H798" s="47">
        <f t="shared" si="50"/>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0.5</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si="49"/>
        <v>Perc Decrease in Cost of Capital for Clean Industrial Equipment</v>
      </c>
      <c r="D799" s="1" t="s">
        <v>3463</v>
      </c>
      <c r="E799" s="6" t="s">
        <v>3020</v>
      </c>
      <c r="F799" t="s">
        <v>3469</v>
      </c>
      <c r="G799" t="s">
        <v>2984</v>
      </c>
      <c r="H799" s="47">
        <f t="shared" si="50"/>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0.5</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49"/>
        <v>Perc Decrease in Cost of Capital for Clean Industrial Equipment</v>
      </c>
      <c r="D800" s="1" t="s">
        <v>3463</v>
      </c>
      <c r="E800" s="6" t="s">
        <v>3021</v>
      </c>
      <c r="F800" t="s">
        <v>3469</v>
      </c>
      <c r="G800" t="s">
        <v>2985</v>
      </c>
      <c r="H800" s="47">
        <f t="shared" si="50"/>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0.5</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49"/>
        <v>Perc Decrease in Cost of Capital for Clean Industrial Equipment</v>
      </c>
      <c r="D801" s="1" t="s">
        <v>3463</v>
      </c>
      <c r="E801" s="6" t="s">
        <v>3022</v>
      </c>
      <c r="F801" t="s">
        <v>3469</v>
      </c>
      <c r="G801" t="s">
        <v>2986</v>
      </c>
      <c r="H801" s="47">
        <f t="shared" si="50"/>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0.5</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49"/>
        <v>Perc Decrease in Cost of Capital for Clean Industrial Equipment</v>
      </c>
      <c r="D802" s="1" t="s">
        <v>3463</v>
      </c>
      <c r="E802" s="6" t="s">
        <v>3023</v>
      </c>
      <c r="F802" t="s">
        <v>3469</v>
      </c>
      <c r="G802" t="s">
        <v>2987</v>
      </c>
      <c r="H802" s="47">
        <f t="shared" si="50"/>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0.5</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49"/>
        <v>Perc Decrease in Cost of Capital for Clean Industrial Equipment</v>
      </c>
      <c r="D803" s="1" t="s">
        <v>3463</v>
      </c>
      <c r="E803" s="6" t="s">
        <v>3024</v>
      </c>
      <c r="F803" t="s">
        <v>3469</v>
      </c>
      <c r="G803" t="s">
        <v>2546</v>
      </c>
      <c r="H803" s="47">
        <f t="shared" si="50"/>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0.5</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49"/>
        <v>Perc Decrease in Cost of Capital for Clean Industrial Equipment</v>
      </c>
      <c r="D804" s="1" t="s">
        <v>3463</v>
      </c>
      <c r="E804" s="6" t="s">
        <v>3025</v>
      </c>
      <c r="F804" t="s">
        <v>3469</v>
      </c>
      <c r="G804" t="s">
        <v>2988</v>
      </c>
      <c r="H804" s="47">
        <f t="shared" si="50"/>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0.5</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49"/>
        <v>Perc Decrease in Cost of Capital for Clean Industrial Equipment</v>
      </c>
      <c r="D805" s="1" t="s">
        <v>3463</v>
      </c>
      <c r="E805" s="6" t="s">
        <v>3026</v>
      </c>
      <c r="F805" t="s">
        <v>3469</v>
      </c>
      <c r="G805" t="s">
        <v>2989</v>
      </c>
      <c r="H805" s="47">
        <f t="shared" si="50"/>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0.5</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49"/>
        <v>Perc Decrease in Cost of Capital for Clean Industrial Equipment</v>
      </c>
      <c r="D806" s="1" t="s">
        <v>3463</v>
      </c>
      <c r="E806" s="6" t="s">
        <v>3027</v>
      </c>
      <c r="F806" t="s">
        <v>3469</v>
      </c>
      <c r="G806" t="s">
        <v>2990</v>
      </c>
      <c r="H806" s="47">
        <f t="shared" si="50"/>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0.5</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49"/>
        <v>Perc Decrease in Cost of Capital for Clean Industrial Equipment</v>
      </c>
      <c r="D807" s="1" t="s">
        <v>3463</v>
      </c>
      <c r="E807" s="6" t="s">
        <v>3028</v>
      </c>
      <c r="F807" t="s">
        <v>3469</v>
      </c>
      <c r="G807" t="s">
        <v>2547</v>
      </c>
      <c r="H807" s="47">
        <f t="shared" si="50"/>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0.5</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49"/>
        <v>Perc Decrease in Cost of Capital for Clean Industrial Equipment</v>
      </c>
      <c r="D808" s="1" t="s">
        <v>3463</v>
      </c>
      <c r="E808" s="6" t="s">
        <v>3029</v>
      </c>
      <c r="F808" t="s">
        <v>3469</v>
      </c>
      <c r="G808" t="s">
        <v>2991</v>
      </c>
      <c r="H808" s="47">
        <f t="shared" si="50"/>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0.5</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49"/>
        <v>Perc Decrease in Cost of Capital for Clean Industrial Equipment</v>
      </c>
      <c r="D809" s="1" t="s">
        <v>3463</v>
      </c>
      <c r="E809" s="6" t="s">
        <v>3030</v>
      </c>
      <c r="F809" t="s">
        <v>3469</v>
      </c>
      <c r="G809" t="s">
        <v>2992</v>
      </c>
      <c r="H809" s="47">
        <f t="shared" si="50"/>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0.5</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49"/>
        <v>Perc Decrease in Cost of Capital for Clean Industrial Equipment</v>
      </c>
      <c r="D810" s="1" t="s">
        <v>3463</v>
      </c>
      <c r="E810" s="6" t="s">
        <v>3031</v>
      </c>
      <c r="F810" t="s">
        <v>3469</v>
      </c>
      <c r="G810" t="s">
        <v>2993</v>
      </c>
      <c r="H810" s="47">
        <f t="shared" si="50"/>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0.5</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49"/>
        <v>Perc Decrease in Cost of Capital for Clean Industrial Equipment</v>
      </c>
      <c r="D811" s="1" t="s">
        <v>3463</v>
      </c>
      <c r="E811" s="6" t="s">
        <v>3032</v>
      </c>
      <c r="F811" t="s">
        <v>3469</v>
      </c>
      <c r="G811" t="s">
        <v>2994</v>
      </c>
      <c r="H811" s="47">
        <f t="shared" si="50"/>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0.5</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49"/>
        <v>Perc Decrease in Cost of Capital for Clean Industrial Equipment</v>
      </c>
      <c r="D812" s="1" t="s">
        <v>3463</v>
      </c>
      <c r="E812" s="6" t="s">
        <v>3033</v>
      </c>
      <c r="F812" t="s">
        <v>3469</v>
      </c>
      <c r="G812" t="s">
        <v>2995</v>
      </c>
      <c r="H812" s="47">
        <f t="shared" si="50"/>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0.5</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49"/>
        <v>Perc Decrease in Cost of Capital for Clean Industrial Equipment</v>
      </c>
      <c r="D813" s="1" t="s">
        <v>3463</v>
      </c>
      <c r="E813" s="6" t="s">
        <v>3034</v>
      </c>
      <c r="F813" t="s">
        <v>3469</v>
      </c>
      <c r="G813" t="s">
        <v>2996</v>
      </c>
      <c r="H813" s="47">
        <f t="shared" si="50"/>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0.5</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49"/>
        <v>Perc Decrease in Cost of Capital for Clean Industrial Equipment</v>
      </c>
      <c r="D814" s="1" t="s">
        <v>3463</v>
      </c>
      <c r="E814" s="6" t="s">
        <v>3035</v>
      </c>
      <c r="F814" t="s">
        <v>3469</v>
      </c>
      <c r="G814" t="s">
        <v>2997</v>
      </c>
      <c r="H814" s="47">
        <f t="shared" si="50"/>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0.5</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49"/>
        <v>Perc Decrease in Cost of Capital for Clean Industrial Equipment</v>
      </c>
      <c r="D815" s="1" t="s">
        <v>3463</v>
      </c>
      <c r="E815" s="6" t="s">
        <v>3036</v>
      </c>
      <c r="F815" t="s">
        <v>3469</v>
      </c>
      <c r="G815" t="s">
        <v>2998</v>
      </c>
      <c r="H815" s="47">
        <f t="shared" si="50"/>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0.5</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49"/>
        <v>Perc Decrease in Cost of Capital for Clean Industrial Equipment</v>
      </c>
      <c r="D816" s="1" t="s">
        <v>3463</v>
      </c>
      <c r="E816" s="6" t="s">
        <v>3037</v>
      </c>
      <c r="F816" t="s">
        <v>3469</v>
      </c>
      <c r="G816" t="s">
        <v>2999</v>
      </c>
      <c r="H816" s="47">
        <f t="shared" si="50"/>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0.5</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49"/>
        <v>Perc Decrease in Cost of Capital for Clean Industrial Equipment</v>
      </c>
      <c r="D817" s="1" t="s">
        <v>3463</v>
      </c>
      <c r="E817" s="6" t="s">
        <v>3038</v>
      </c>
      <c r="F817" t="s">
        <v>3469</v>
      </c>
      <c r="G817" t="s">
        <v>3041</v>
      </c>
      <c r="H817" s="47">
        <f t="shared" si="50"/>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0.5</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49"/>
        <v>Perc Decrease in Cost of Capital for Clean Industrial Equipment</v>
      </c>
      <c r="D818" s="1" t="s">
        <v>3463</v>
      </c>
      <c r="E818" s="6" t="s">
        <v>3039</v>
      </c>
      <c r="F818" t="s">
        <v>3469</v>
      </c>
      <c r="G818" t="s">
        <v>3000</v>
      </c>
      <c r="H818" s="47">
        <f t="shared" si="50"/>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0.5</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49"/>
        <v>Perc Decrease in Cost of Capital for Clean Industrial Equipment</v>
      </c>
      <c r="D819" s="1" t="s">
        <v>3464</v>
      </c>
      <c r="E819" s="45" t="s">
        <v>3015</v>
      </c>
      <c r="F819" t="s">
        <v>3470</v>
      </c>
      <c r="G819" t="s">
        <v>3040</v>
      </c>
      <c r="H819" s="47">
        <f t="shared" si="50"/>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0.5</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49"/>
        <v>Perc Decrease in Cost of Capital for Clean Industrial Equipment</v>
      </c>
      <c r="D820" s="1" t="s">
        <v>3464</v>
      </c>
      <c r="E820" s="6" t="s">
        <v>3016</v>
      </c>
      <c r="F820" t="s">
        <v>3470</v>
      </c>
      <c r="G820" t="s">
        <v>2725</v>
      </c>
      <c r="H820" s="47">
        <f t="shared" si="50"/>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0.5</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49"/>
        <v>Perc Decrease in Cost of Capital for Clean Industrial Equipment</v>
      </c>
      <c r="D821" s="1" t="s">
        <v>3464</v>
      </c>
      <c r="E821" s="6" t="s">
        <v>3017</v>
      </c>
      <c r="F821" t="s">
        <v>3470</v>
      </c>
      <c r="G821" t="s">
        <v>2981</v>
      </c>
      <c r="H821" s="47">
        <f t="shared" si="50"/>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0.5</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49"/>
        <v>Perc Decrease in Cost of Capital for Clean Industrial Equipment</v>
      </c>
      <c r="D822" s="1" t="s">
        <v>3464</v>
      </c>
      <c r="E822" s="6" t="s">
        <v>3018</v>
      </c>
      <c r="F822" t="s">
        <v>3470</v>
      </c>
      <c r="G822" t="s">
        <v>2982</v>
      </c>
      <c r="H822" s="47">
        <f t="shared" si="50"/>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0.5</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49"/>
        <v>Perc Decrease in Cost of Capital for Clean Industrial Equipment</v>
      </c>
      <c r="D823" s="1" t="s">
        <v>3464</v>
      </c>
      <c r="E823" s="6" t="s">
        <v>3019</v>
      </c>
      <c r="F823" t="s">
        <v>3470</v>
      </c>
      <c r="G823" t="s">
        <v>2983</v>
      </c>
      <c r="H823" s="47">
        <f t="shared" si="50"/>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0.5</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ref="C824:C862" si="51">C$694</f>
        <v>Perc Decrease in Cost of Capital for Clean Industrial Equipment</v>
      </c>
      <c r="D824" s="1" t="s">
        <v>3464</v>
      </c>
      <c r="E824" s="6" t="s">
        <v>3020</v>
      </c>
      <c r="F824" t="s">
        <v>3470</v>
      </c>
      <c r="G824" t="s">
        <v>2984</v>
      </c>
      <c r="H824" s="47">
        <f t="shared" si="50"/>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0.5</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51"/>
        <v>Perc Decrease in Cost of Capital for Clean Industrial Equipment</v>
      </c>
      <c r="D825" s="1" t="s">
        <v>3464</v>
      </c>
      <c r="E825" s="6" t="s">
        <v>3021</v>
      </c>
      <c r="F825" t="s">
        <v>3470</v>
      </c>
      <c r="G825" t="s">
        <v>2985</v>
      </c>
      <c r="H825" s="47">
        <f t="shared" si="50"/>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0.5</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51"/>
        <v>Perc Decrease in Cost of Capital for Clean Industrial Equipment</v>
      </c>
      <c r="D826" s="1" t="s">
        <v>3464</v>
      </c>
      <c r="E826" s="6" t="s">
        <v>3022</v>
      </c>
      <c r="F826" t="s">
        <v>3470</v>
      </c>
      <c r="G826" t="s">
        <v>2986</v>
      </c>
      <c r="H826" s="47">
        <f t="shared" si="50"/>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0.5</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51"/>
        <v>Perc Decrease in Cost of Capital for Clean Industrial Equipment</v>
      </c>
      <c r="D827" s="1" t="s">
        <v>3464</v>
      </c>
      <c r="E827" s="6" t="s">
        <v>3023</v>
      </c>
      <c r="F827" t="s">
        <v>3470</v>
      </c>
      <c r="G827" t="s">
        <v>2987</v>
      </c>
      <c r="H827" s="47">
        <f t="shared" si="50"/>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0.5</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51"/>
        <v>Perc Decrease in Cost of Capital for Clean Industrial Equipment</v>
      </c>
      <c r="D828" s="1" t="s">
        <v>3464</v>
      </c>
      <c r="E828" s="6" t="s">
        <v>3024</v>
      </c>
      <c r="F828" t="s">
        <v>3470</v>
      </c>
      <c r="G828" t="s">
        <v>2546</v>
      </c>
      <c r="H828" s="47">
        <f t="shared" si="50"/>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0.5</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51"/>
        <v>Perc Decrease in Cost of Capital for Clean Industrial Equipment</v>
      </c>
      <c r="D829" s="1" t="s">
        <v>3464</v>
      </c>
      <c r="E829" s="6" t="s">
        <v>3025</v>
      </c>
      <c r="F829" t="s">
        <v>3470</v>
      </c>
      <c r="G829" t="s">
        <v>2988</v>
      </c>
      <c r="H829" s="47">
        <f t="shared" si="50"/>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0.5</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51"/>
        <v>Perc Decrease in Cost of Capital for Clean Industrial Equipment</v>
      </c>
      <c r="D830" s="1" t="s">
        <v>3464</v>
      </c>
      <c r="E830" s="6" t="s">
        <v>3026</v>
      </c>
      <c r="F830" t="s">
        <v>3470</v>
      </c>
      <c r="G830" t="s">
        <v>2989</v>
      </c>
      <c r="H830" s="47">
        <f t="shared" si="50"/>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0.5</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51"/>
        <v>Perc Decrease in Cost of Capital for Clean Industrial Equipment</v>
      </c>
      <c r="D831" s="1" t="s">
        <v>3464</v>
      </c>
      <c r="E831" s="6" t="s">
        <v>3027</v>
      </c>
      <c r="F831" t="s">
        <v>3470</v>
      </c>
      <c r="G831" t="s">
        <v>2990</v>
      </c>
      <c r="H831" s="47">
        <f t="shared" si="50"/>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0.5</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51"/>
        <v>Perc Decrease in Cost of Capital for Clean Industrial Equipment</v>
      </c>
      <c r="D832" s="1" t="s">
        <v>3464</v>
      </c>
      <c r="E832" s="6" t="s">
        <v>3028</v>
      </c>
      <c r="F832" t="s">
        <v>3470</v>
      </c>
      <c r="G832" t="s">
        <v>2547</v>
      </c>
      <c r="H832" s="47">
        <f t="shared" si="50"/>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0.5</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51"/>
        <v>Perc Decrease in Cost of Capital for Clean Industrial Equipment</v>
      </c>
      <c r="D833" s="1" t="s">
        <v>3464</v>
      </c>
      <c r="E833" s="6" t="s">
        <v>3029</v>
      </c>
      <c r="F833" t="s">
        <v>3470</v>
      </c>
      <c r="G833" t="s">
        <v>2991</v>
      </c>
      <c r="H833" s="47">
        <f t="shared" si="50"/>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0.5</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51"/>
        <v>Perc Decrease in Cost of Capital for Clean Industrial Equipment</v>
      </c>
      <c r="D834" s="1" t="s">
        <v>3464</v>
      </c>
      <c r="E834" s="6" t="s">
        <v>3030</v>
      </c>
      <c r="F834" t="s">
        <v>3470</v>
      </c>
      <c r="G834" t="s">
        <v>2992</v>
      </c>
      <c r="H834" s="47">
        <f t="shared" si="50"/>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0.5</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51"/>
        <v>Perc Decrease in Cost of Capital for Clean Industrial Equipment</v>
      </c>
      <c r="D835" s="1" t="s">
        <v>3464</v>
      </c>
      <c r="E835" s="6" t="s">
        <v>3031</v>
      </c>
      <c r="F835" t="s">
        <v>3470</v>
      </c>
      <c r="G835" t="s">
        <v>2993</v>
      </c>
      <c r="H835" s="47">
        <f t="shared" ref="H835:H898" si="52">H834+1</f>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0.5</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51"/>
        <v>Perc Decrease in Cost of Capital for Clean Industrial Equipment</v>
      </c>
      <c r="D836" s="1" t="s">
        <v>3464</v>
      </c>
      <c r="E836" s="6" t="s">
        <v>3032</v>
      </c>
      <c r="F836" t="s">
        <v>3470</v>
      </c>
      <c r="G836" t="s">
        <v>2994</v>
      </c>
      <c r="H836" s="47">
        <f t="shared" si="52"/>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0.5</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51"/>
        <v>Perc Decrease in Cost of Capital for Clean Industrial Equipment</v>
      </c>
      <c r="D837" s="1" t="s">
        <v>3464</v>
      </c>
      <c r="E837" s="6" t="s">
        <v>3033</v>
      </c>
      <c r="F837" t="s">
        <v>3470</v>
      </c>
      <c r="G837" t="s">
        <v>2995</v>
      </c>
      <c r="H837" s="47">
        <f t="shared" si="52"/>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0.5</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si="51"/>
        <v>Perc Decrease in Cost of Capital for Clean Industrial Equipment</v>
      </c>
      <c r="D838" s="1" t="s">
        <v>3464</v>
      </c>
      <c r="E838" s="6" t="s">
        <v>3034</v>
      </c>
      <c r="F838" t="s">
        <v>3470</v>
      </c>
      <c r="G838" t="s">
        <v>2996</v>
      </c>
      <c r="H838" s="47">
        <f t="shared" si="52"/>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0.5</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51"/>
        <v>Perc Decrease in Cost of Capital for Clean Industrial Equipment</v>
      </c>
      <c r="D839" s="1" t="s">
        <v>3464</v>
      </c>
      <c r="E839" s="6" t="s">
        <v>3035</v>
      </c>
      <c r="F839" t="s">
        <v>3470</v>
      </c>
      <c r="G839" t="s">
        <v>2997</v>
      </c>
      <c r="H839" s="47">
        <f t="shared" si="52"/>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0.5</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51"/>
        <v>Perc Decrease in Cost of Capital for Clean Industrial Equipment</v>
      </c>
      <c r="D840" s="1" t="s">
        <v>3464</v>
      </c>
      <c r="E840" s="6" t="s">
        <v>3036</v>
      </c>
      <c r="F840" t="s">
        <v>3470</v>
      </c>
      <c r="G840" t="s">
        <v>2998</v>
      </c>
      <c r="H840" s="47">
        <f t="shared" si="52"/>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0.5</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51"/>
        <v>Perc Decrease in Cost of Capital for Clean Industrial Equipment</v>
      </c>
      <c r="D841" s="1" t="s">
        <v>3464</v>
      </c>
      <c r="E841" s="6" t="s">
        <v>3037</v>
      </c>
      <c r="F841" t="s">
        <v>3470</v>
      </c>
      <c r="G841" t="s">
        <v>2999</v>
      </c>
      <c r="H841" s="47">
        <f t="shared" si="52"/>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0.5</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51"/>
        <v>Perc Decrease in Cost of Capital for Clean Industrial Equipment</v>
      </c>
      <c r="D842" s="1" t="s">
        <v>3464</v>
      </c>
      <c r="E842" s="6" t="s">
        <v>3038</v>
      </c>
      <c r="F842" t="s">
        <v>3470</v>
      </c>
      <c r="G842" t="s">
        <v>3041</v>
      </c>
      <c r="H842" s="47">
        <f t="shared" si="52"/>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0.5</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51"/>
        <v>Perc Decrease in Cost of Capital for Clean Industrial Equipment</v>
      </c>
      <c r="D843" s="1" t="s">
        <v>3464</v>
      </c>
      <c r="E843" s="6" t="s">
        <v>3039</v>
      </c>
      <c r="F843" t="s">
        <v>3470</v>
      </c>
      <c r="G843" t="s">
        <v>3000</v>
      </c>
      <c r="H843" s="47">
        <f t="shared" si="52"/>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0.5</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51"/>
        <v>Perc Decrease in Cost of Capital for Clean Industrial Equipment</v>
      </c>
      <c r="D844" s="1" t="s">
        <v>3570</v>
      </c>
      <c r="E844" s="45" t="s">
        <v>3015</v>
      </c>
      <c r="F844" t="s">
        <v>3471</v>
      </c>
      <c r="G844" t="s">
        <v>3040</v>
      </c>
      <c r="H844" s="47">
        <f t="shared" si="52"/>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0.5</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51"/>
        <v>Perc Decrease in Cost of Capital for Clean Industrial Equipment</v>
      </c>
      <c r="D845" s="1" t="s">
        <v>3570</v>
      </c>
      <c r="E845" s="6" t="s">
        <v>3016</v>
      </c>
      <c r="F845" t="s">
        <v>3471</v>
      </c>
      <c r="G845" t="s">
        <v>2725</v>
      </c>
      <c r="H845" s="47">
        <f t="shared" si="52"/>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0.5</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51"/>
        <v>Perc Decrease in Cost of Capital for Clean Industrial Equipment</v>
      </c>
      <c r="D846" s="1" t="s">
        <v>3570</v>
      </c>
      <c r="E846" s="6" t="s">
        <v>3017</v>
      </c>
      <c r="F846" t="s">
        <v>3471</v>
      </c>
      <c r="G846" t="s">
        <v>2981</v>
      </c>
      <c r="H846" s="47">
        <f t="shared" si="52"/>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0.5</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51"/>
        <v>Perc Decrease in Cost of Capital for Clean Industrial Equipment</v>
      </c>
      <c r="D847" s="1" t="s">
        <v>3570</v>
      </c>
      <c r="E847" s="6" t="s">
        <v>3018</v>
      </c>
      <c r="F847" t="s">
        <v>3471</v>
      </c>
      <c r="G847" t="s">
        <v>2982</v>
      </c>
      <c r="H847" s="47">
        <f t="shared" si="52"/>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0.5</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51"/>
        <v>Perc Decrease in Cost of Capital for Clean Industrial Equipment</v>
      </c>
      <c r="D848" s="1" t="s">
        <v>3570</v>
      </c>
      <c r="E848" s="6" t="s">
        <v>3019</v>
      </c>
      <c r="F848" t="s">
        <v>3471</v>
      </c>
      <c r="G848" t="s">
        <v>2983</v>
      </c>
      <c r="H848" s="47">
        <f t="shared" si="52"/>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0.5</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51"/>
        <v>Perc Decrease in Cost of Capital for Clean Industrial Equipment</v>
      </c>
      <c r="D849" s="1" t="s">
        <v>3570</v>
      </c>
      <c r="E849" s="6" t="s">
        <v>3020</v>
      </c>
      <c r="F849" t="s">
        <v>3471</v>
      </c>
      <c r="G849" t="s">
        <v>2984</v>
      </c>
      <c r="H849" s="47">
        <f t="shared" si="52"/>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0.5</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51"/>
        <v>Perc Decrease in Cost of Capital for Clean Industrial Equipment</v>
      </c>
      <c r="D850" s="1" t="s">
        <v>3570</v>
      </c>
      <c r="E850" s="6" t="s">
        <v>3021</v>
      </c>
      <c r="F850" t="s">
        <v>3471</v>
      </c>
      <c r="G850" t="s">
        <v>2985</v>
      </c>
      <c r="H850" s="47">
        <f t="shared" si="52"/>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0.5</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51"/>
        <v>Perc Decrease in Cost of Capital for Clean Industrial Equipment</v>
      </c>
      <c r="D851" s="1" t="s">
        <v>3570</v>
      </c>
      <c r="E851" s="6" t="s">
        <v>3022</v>
      </c>
      <c r="F851" t="s">
        <v>3471</v>
      </c>
      <c r="G851" t="s">
        <v>2986</v>
      </c>
      <c r="H851" s="47">
        <f t="shared" si="52"/>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0.5</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51"/>
        <v>Perc Decrease in Cost of Capital for Clean Industrial Equipment</v>
      </c>
      <c r="D852" s="1" t="s">
        <v>3570</v>
      </c>
      <c r="E852" s="6" t="s">
        <v>3023</v>
      </c>
      <c r="F852" t="s">
        <v>3471</v>
      </c>
      <c r="G852" t="s">
        <v>2987</v>
      </c>
      <c r="H852" s="47">
        <f t="shared" si="52"/>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0.5</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51"/>
        <v>Perc Decrease in Cost of Capital for Clean Industrial Equipment</v>
      </c>
      <c r="D853" s="1" t="s">
        <v>3570</v>
      </c>
      <c r="E853" s="6" t="s">
        <v>3024</v>
      </c>
      <c r="F853" t="s">
        <v>3471</v>
      </c>
      <c r="G853" t="s">
        <v>2546</v>
      </c>
      <c r="H853" s="47">
        <f t="shared" si="52"/>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0.5</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51"/>
        <v>Perc Decrease in Cost of Capital for Clean Industrial Equipment</v>
      </c>
      <c r="D854" s="1" t="s">
        <v>3570</v>
      </c>
      <c r="E854" s="6" t="s">
        <v>3025</v>
      </c>
      <c r="F854" t="s">
        <v>3471</v>
      </c>
      <c r="G854" t="s">
        <v>2988</v>
      </c>
      <c r="H854" s="47">
        <f t="shared" si="52"/>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0.5</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51"/>
        <v>Perc Decrease in Cost of Capital for Clean Industrial Equipment</v>
      </c>
      <c r="D855" s="1" t="s">
        <v>3570</v>
      </c>
      <c r="E855" s="6" t="s">
        <v>3026</v>
      </c>
      <c r="F855" t="s">
        <v>3471</v>
      </c>
      <c r="G855" t="s">
        <v>2989</v>
      </c>
      <c r="H855" s="47">
        <f t="shared" si="52"/>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0.5</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51"/>
        <v>Perc Decrease in Cost of Capital for Clean Industrial Equipment</v>
      </c>
      <c r="D856" s="1" t="s">
        <v>3570</v>
      </c>
      <c r="E856" s="6" t="s">
        <v>3027</v>
      </c>
      <c r="F856" t="s">
        <v>3471</v>
      </c>
      <c r="G856" t="s">
        <v>2990</v>
      </c>
      <c r="H856" s="47">
        <f t="shared" si="52"/>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0.5</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51"/>
        <v>Perc Decrease in Cost of Capital for Clean Industrial Equipment</v>
      </c>
      <c r="D857" s="1" t="s">
        <v>3570</v>
      </c>
      <c r="E857" s="6" t="s">
        <v>3028</v>
      </c>
      <c r="F857" t="s">
        <v>3471</v>
      </c>
      <c r="G857" t="s">
        <v>2547</v>
      </c>
      <c r="H857" s="47">
        <f t="shared" si="52"/>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0.5</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51"/>
        <v>Perc Decrease in Cost of Capital for Clean Industrial Equipment</v>
      </c>
      <c r="D858" s="1" t="s">
        <v>3570</v>
      </c>
      <c r="E858" s="6" t="s">
        <v>3029</v>
      </c>
      <c r="F858" t="s">
        <v>3471</v>
      </c>
      <c r="G858" t="s">
        <v>2991</v>
      </c>
      <c r="H858" s="47">
        <f t="shared" si="52"/>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0.5</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51"/>
        <v>Perc Decrease in Cost of Capital for Clean Industrial Equipment</v>
      </c>
      <c r="D859" s="1" t="s">
        <v>3570</v>
      </c>
      <c r="E859" s="6" t="s">
        <v>3030</v>
      </c>
      <c r="F859" t="s">
        <v>3471</v>
      </c>
      <c r="G859" t="s">
        <v>2992</v>
      </c>
      <c r="H859" s="47">
        <f t="shared" si="52"/>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0.5</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51"/>
        <v>Perc Decrease in Cost of Capital for Clean Industrial Equipment</v>
      </c>
      <c r="D860" s="1" t="s">
        <v>3570</v>
      </c>
      <c r="E860" s="6" t="s">
        <v>3031</v>
      </c>
      <c r="F860" t="s">
        <v>3471</v>
      </c>
      <c r="G860" t="s">
        <v>2993</v>
      </c>
      <c r="H860" s="47">
        <f t="shared" si="52"/>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0.5</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51"/>
        <v>Perc Decrease in Cost of Capital for Clean Industrial Equipment</v>
      </c>
      <c r="D861" s="1" t="s">
        <v>3570</v>
      </c>
      <c r="E861" s="6" t="s">
        <v>3032</v>
      </c>
      <c r="F861" t="s">
        <v>3471</v>
      </c>
      <c r="G861" t="s">
        <v>2994</v>
      </c>
      <c r="H861" s="47">
        <f t="shared" si="52"/>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0.5</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51"/>
        <v>Perc Decrease in Cost of Capital for Clean Industrial Equipment</v>
      </c>
      <c r="D862" s="1" t="s">
        <v>3570</v>
      </c>
      <c r="E862" s="6" t="s">
        <v>3033</v>
      </c>
      <c r="F862" t="s">
        <v>3471</v>
      </c>
      <c r="G862" t="s">
        <v>2995</v>
      </c>
      <c r="H862" s="47">
        <f t="shared" si="52"/>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0.5</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ref="C863:C943" si="53">C$694</f>
        <v>Perc Decrease in Cost of Capital for Clean Industrial Equipment</v>
      </c>
      <c r="D863" s="1" t="s">
        <v>3570</v>
      </c>
      <c r="E863" s="6" t="s">
        <v>3034</v>
      </c>
      <c r="F863" t="s">
        <v>3471</v>
      </c>
      <c r="G863" t="s">
        <v>2996</v>
      </c>
      <c r="H863" s="47">
        <f t="shared" si="52"/>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0.5</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53"/>
        <v>Perc Decrease in Cost of Capital for Clean Industrial Equipment</v>
      </c>
      <c r="D864" s="1" t="s">
        <v>3570</v>
      </c>
      <c r="E864" s="6" t="s">
        <v>3035</v>
      </c>
      <c r="F864" t="s">
        <v>3471</v>
      </c>
      <c r="G864" t="s">
        <v>2997</v>
      </c>
      <c r="H864" s="47">
        <f t="shared" si="52"/>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0.5</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53"/>
        <v>Perc Decrease in Cost of Capital for Clean Industrial Equipment</v>
      </c>
      <c r="D865" s="1" t="s">
        <v>3570</v>
      </c>
      <c r="E865" s="6" t="s">
        <v>3036</v>
      </c>
      <c r="F865" t="s">
        <v>3471</v>
      </c>
      <c r="G865" t="s">
        <v>2998</v>
      </c>
      <c r="H865" s="47">
        <f t="shared" si="52"/>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0.5</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254"/>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53"/>
        <v>Perc Decrease in Cost of Capital for Clean Industrial Equipment</v>
      </c>
      <c r="D866" s="1" t="s">
        <v>3570</v>
      </c>
      <c r="E866" s="6" t="s">
        <v>3037</v>
      </c>
      <c r="F866" t="s">
        <v>3471</v>
      </c>
      <c r="G866" t="s">
        <v>2999</v>
      </c>
      <c r="H866" s="47">
        <f t="shared" si="52"/>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0.5</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254"/>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53"/>
        <v>Perc Decrease in Cost of Capital for Clean Industrial Equipment</v>
      </c>
      <c r="D867" s="1" t="s">
        <v>3570</v>
      </c>
      <c r="E867" s="6" t="s">
        <v>3038</v>
      </c>
      <c r="F867" t="s">
        <v>3471</v>
      </c>
      <c r="G867" t="s">
        <v>3041</v>
      </c>
      <c r="H867" s="47">
        <f t="shared" si="52"/>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0.5</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254"/>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53"/>
        <v>Perc Decrease in Cost of Capital for Clean Industrial Equipment</v>
      </c>
      <c r="D868" s="1" t="s">
        <v>3570</v>
      </c>
      <c r="E868" s="6" t="s">
        <v>3039</v>
      </c>
      <c r="F868" t="s">
        <v>3471</v>
      </c>
      <c r="G868" t="s">
        <v>3000</v>
      </c>
      <c r="H868" s="47">
        <f t="shared" si="52"/>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0.5</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254"/>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53"/>
        <v>Perc Decrease in Cost of Capital for Clean Industrial Equipment</v>
      </c>
      <c r="D869" s="1" t="s">
        <v>3912</v>
      </c>
      <c r="E869" s="45" t="s">
        <v>3015</v>
      </c>
      <c r="F869" t="s">
        <v>3888</v>
      </c>
      <c r="G869" t="s">
        <v>3040</v>
      </c>
      <c r="H869" s="47">
        <f t="shared" si="52"/>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0.5</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53"/>
        <v>Perc Decrease in Cost of Capital for Clean Industrial Equipment</v>
      </c>
      <c r="D870" s="1" t="s">
        <v>3912</v>
      </c>
      <c r="E870" s="6" t="s">
        <v>3016</v>
      </c>
      <c r="F870" t="s">
        <v>3888</v>
      </c>
      <c r="G870" t="s">
        <v>2725</v>
      </c>
      <c r="H870" s="47">
        <f t="shared" si="52"/>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0.5</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53"/>
        <v>Perc Decrease in Cost of Capital for Clean Industrial Equipment</v>
      </c>
      <c r="D871" s="1" t="s">
        <v>3912</v>
      </c>
      <c r="E871" s="6" t="s">
        <v>3017</v>
      </c>
      <c r="F871" t="s">
        <v>3888</v>
      </c>
      <c r="G871" t="s">
        <v>2981</v>
      </c>
      <c r="H871" s="47">
        <f t="shared" si="52"/>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0.5</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53"/>
        <v>Perc Decrease in Cost of Capital for Clean Industrial Equipment</v>
      </c>
      <c r="D872" s="1" t="s">
        <v>3912</v>
      </c>
      <c r="E872" s="6" t="s">
        <v>3018</v>
      </c>
      <c r="F872" t="s">
        <v>3888</v>
      </c>
      <c r="G872" t="s">
        <v>2982</v>
      </c>
      <c r="H872" s="47">
        <f t="shared" si="52"/>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0.5</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400"/>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53"/>
        <v>Perc Decrease in Cost of Capital for Clean Industrial Equipment</v>
      </c>
      <c r="D873" s="1" t="s">
        <v>3912</v>
      </c>
      <c r="E873" s="6" t="s">
        <v>3019</v>
      </c>
      <c r="F873" t="s">
        <v>3888</v>
      </c>
      <c r="G873" t="s">
        <v>2983</v>
      </c>
      <c r="H873" s="47">
        <f t="shared" si="52"/>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0.5</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400"/>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53"/>
        <v>Perc Decrease in Cost of Capital for Clean Industrial Equipment</v>
      </c>
      <c r="D874" s="1" t="s">
        <v>3912</v>
      </c>
      <c r="E874" s="6" t="s">
        <v>3020</v>
      </c>
      <c r="F874" t="s">
        <v>3888</v>
      </c>
      <c r="G874" t="s">
        <v>2984</v>
      </c>
      <c r="H874" s="47">
        <f t="shared" si="52"/>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0.5</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400"/>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53"/>
        <v>Perc Decrease in Cost of Capital for Clean Industrial Equipment</v>
      </c>
      <c r="D875" s="1" t="s">
        <v>3912</v>
      </c>
      <c r="E875" s="6" t="s">
        <v>3021</v>
      </c>
      <c r="F875" t="s">
        <v>3888</v>
      </c>
      <c r="G875" t="s">
        <v>2985</v>
      </c>
      <c r="H875" s="47">
        <f t="shared" si="52"/>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0.5</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400"/>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53"/>
        <v>Perc Decrease in Cost of Capital for Clean Industrial Equipment</v>
      </c>
      <c r="D876" s="1" t="s">
        <v>3912</v>
      </c>
      <c r="E876" s="6" t="s">
        <v>3022</v>
      </c>
      <c r="F876" t="s">
        <v>3888</v>
      </c>
      <c r="G876" t="s">
        <v>2986</v>
      </c>
      <c r="H876" s="47">
        <f t="shared" si="52"/>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0.5</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400"/>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53"/>
        <v>Perc Decrease in Cost of Capital for Clean Industrial Equipment</v>
      </c>
      <c r="D877" s="1" t="s">
        <v>3912</v>
      </c>
      <c r="E877" s="6" t="s">
        <v>3023</v>
      </c>
      <c r="F877" t="s">
        <v>3888</v>
      </c>
      <c r="G877" t="s">
        <v>2987</v>
      </c>
      <c r="H877" s="47">
        <f t="shared" si="52"/>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0.5</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400"/>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53"/>
        <v>Perc Decrease in Cost of Capital for Clean Industrial Equipment</v>
      </c>
      <c r="D878" s="1" t="s">
        <v>3912</v>
      </c>
      <c r="E878" s="6" t="s">
        <v>3024</v>
      </c>
      <c r="F878" t="s">
        <v>3888</v>
      </c>
      <c r="G878" t="s">
        <v>2546</v>
      </c>
      <c r="H878" s="47">
        <f t="shared" si="52"/>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0.5</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400"/>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53"/>
        <v>Perc Decrease in Cost of Capital for Clean Industrial Equipment</v>
      </c>
      <c r="D879" s="1" t="s">
        <v>3912</v>
      </c>
      <c r="E879" s="6" t="s">
        <v>3025</v>
      </c>
      <c r="F879" t="s">
        <v>3888</v>
      </c>
      <c r="G879" t="s">
        <v>2988</v>
      </c>
      <c r="H879" s="47">
        <f t="shared" si="52"/>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0.5</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400"/>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53"/>
        <v>Perc Decrease in Cost of Capital for Clean Industrial Equipment</v>
      </c>
      <c r="D880" s="1" t="s">
        <v>3912</v>
      </c>
      <c r="E880" s="6" t="s">
        <v>3026</v>
      </c>
      <c r="F880" t="s">
        <v>3888</v>
      </c>
      <c r="G880" t="s">
        <v>2989</v>
      </c>
      <c r="H880" s="47">
        <f t="shared" si="52"/>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0.5</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400"/>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53"/>
        <v>Perc Decrease in Cost of Capital for Clean Industrial Equipment</v>
      </c>
      <c r="D881" s="1" t="s">
        <v>3912</v>
      </c>
      <c r="E881" s="6" t="s">
        <v>3027</v>
      </c>
      <c r="F881" t="s">
        <v>3888</v>
      </c>
      <c r="G881" t="s">
        <v>2990</v>
      </c>
      <c r="H881" s="47">
        <f t="shared" si="52"/>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0.5</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400"/>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53"/>
        <v>Perc Decrease in Cost of Capital for Clean Industrial Equipment</v>
      </c>
      <c r="D882" s="1" t="s">
        <v>3912</v>
      </c>
      <c r="E882" s="6" t="s">
        <v>3028</v>
      </c>
      <c r="F882" t="s">
        <v>3888</v>
      </c>
      <c r="G882" t="s">
        <v>2547</v>
      </c>
      <c r="H882" s="47">
        <f t="shared" si="52"/>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0.5</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400"/>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53"/>
        <v>Perc Decrease in Cost of Capital for Clean Industrial Equipment</v>
      </c>
      <c r="D883" s="1" t="s">
        <v>3912</v>
      </c>
      <c r="E883" s="6" t="s">
        <v>3029</v>
      </c>
      <c r="F883" t="s">
        <v>3888</v>
      </c>
      <c r="G883" t="s">
        <v>2991</v>
      </c>
      <c r="H883" s="47">
        <f t="shared" si="52"/>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0.5</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400"/>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53"/>
        <v>Perc Decrease in Cost of Capital for Clean Industrial Equipment</v>
      </c>
      <c r="D884" s="1" t="s">
        <v>3912</v>
      </c>
      <c r="E884" s="6" t="s">
        <v>3030</v>
      </c>
      <c r="F884" t="s">
        <v>3888</v>
      </c>
      <c r="G884" t="s">
        <v>2992</v>
      </c>
      <c r="H884" s="47">
        <f t="shared" si="52"/>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0.5</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400"/>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53"/>
        <v>Perc Decrease in Cost of Capital for Clean Industrial Equipment</v>
      </c>
      <c r="D885" s="1" t="s">
        <v>3912</v>
      </c>
      <c r="E885" s="6" t="s">
        <v>3031</v>
      </c>
      <c r="F885" t="s">
        <v>3888</v>
      </c>
      <c r="G885" t="s">
        <v>2993</v>
      </c>
      <c r="H885" s="47">
        <f t="shared" si="52"/>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0.5</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400"/>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53"/>
        <v>Perc Decrease in Cost of Capital for Clean Industrial Equipment</v>
      </c>
      <c r="D886" s="1" t="s">
        <v>3912</v>
      </c>
      <c r="E886" s="6" t="s">
        <v>3032</v>
      </c>
      <c r="F886" t="s">
        <v>3888</v>
      </c>
      <c r="G886" t="s">
        <v>2994</v>
      </c>
      <c r="H886" s="47">
        <f t="shared" si="52"/>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0.5</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c r="R886" s="400"/>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53"/>
        <v>Perc Decrease in Cost of Capital for Clean Industrial Equipment</v>
      </c>
      <c r="D887" s="1" t="s">
        <v>3912</v>
      </c>
      <c r="E887" s="6" t="s">
        <v>3033</v>
      </c>
      <c r="F887" t="s">
        <v>3888</v>
      </c>
      <c r="G887" t="s">
        <v>2995</v>
      </c>
      <c r="H887" s="47">
        <f t="shared" si="52"/>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0.5</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c r="R887" s="400"/>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53"/>
        <v>Perc Decrease in Cost of Capital for Clean Industrial Equipment</v>
      </c>
      <c r="D888" s="1" t="s">
        <v>3912</v>
      </c>
      <c r="E888" s="6" t="s">
        <v>3034</v>
      </c>
      <c r="F888" t="s">
        <v>3888</v>
      </c>
      <c r="G888" t="s">
        <v>2996</v>
      </c>
      <c r="H888" s="47">
        <f t="shared" si="52"/>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0.5</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c r="R888" s="400"/>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53"/>
        <v>Perc Decrease in Cost of Capital for Clean Industrial Equipment</v>
      </c>
      <c r="D889" s="1" t="s">
        <v>3912</v>
      </c>
      <c r="E889" s="6" t="s">
        <v>3035</v>
      </c>
      <c r="F889" t="s">
        <v>3888</v>
      </c>
      <c r="G889" t="s">
        <v>2997</v>
      </c>
      <c r="H889" s="47">
        <f t="shared" si="52"/>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0.5</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c r="R889" s="400"/>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53"/>
        <v>Perc Decrease in Cost of Capital for Clean Industrial Equipment</v>
      </c>
      <c r="D890" s="1" t="s">
        <v>3912</v>
      </c>
      <c r="E890" s="6" t="s">
        <v>3036</v>
      </c>
      <c r="F890" t="s">
        <v>3888</v>
      </c>
      <c r="G890" t="s">
        <v>2998</v>
      </c>
      <c r="H890" s="47">
        <f t="shared" si="52"/>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0.5</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c r="R890" s="400"/>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53"/>
        <v>Perc Decrease in Cost of Capital for Clean Industrial Equipment</v>
      </c>
      <c r="D891" s="1" t="s">
        <v>3912</v>
      </c>
      <c r="E891" s="6" t="s">
        <v>3037</v>
      </c>
      <c r="F891" t="s">
        <v>3888</v>
      </c>
      <c r="G891" t="s">
        <v>2999</v>
      </c>
      <c r="H891" s="47">
        <f t="shared" si="52"/>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0.5</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c r="R891" s="400"/>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53"/>
        <v>Perc Decrease in Cost of Capital for Clean Industrial Equipment</v>
      </c>
      <c r="D892" s="1" t="s">
        <v>3912</v>
      </c>
      <c r="E892" s="6" t="s">
        <v>3038</v>
      </c>
      <c r="F892" t="s">
        <v>3888</v>
      </c>
      <c r="G892" t="s">
        <v>3041</v>
      </c>
      <c r="H892" s="47">
        <f t="shared" si="52"/>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0.5</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c r="R892" s="400"/>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53"/>
        <v>Perc Decrease in Cost of Capital for Clean Industrial Equipment</v>
      </c>
      <c r="D893" s="1" t="s">
        <v>3912</v>
      </c>
      <c r="E893" s="6" t="s">
        <v>3039</v>
      </c>
      <c r="F893" t="s">
        <v>3888</v>
      </c>
      <c r="G893" t="s">
        <v>3000</v>
      </c>
      <c r="H893" s="47">
        <f t="shared" si="52"/>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0.5</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c r="R893" s="400"/>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53"/>
        <v>Perc Decrease in Cost of Capital for Clean Industrial Equipment</v>
      </c>
      <c r="D894" s="1" t="s">
        <v>3913</v>
      </c>
      <c r="E894" s="45" t="s">
        <v>3015</v>
      </c>
      <c r="F894" t="s">
        <v>3887</v>
      </c>
      <c r="G894" t="s">
        <v>3040</v>
      </c>
      <c r="H894" s="47">
        <f t="shared" si="52"/>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0.5</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c r="R894" s="400"/>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53"/>
        <v>Perc Decrease in Cost of Capital for Clean Industrial Equipment</v>
      </c>
      <c r="D895" s="1" t="s">
        <v>3913</v>
      </c>
      <c r="E895" s="6" t="s">
        <v>3016</v>
      </c>
      <c r="F895" t="s">
        <v>3887</v>
      </c>
      <c r="G895" t="s">
        <v>2725</v>
      </c>
      <c r="H895" s="47">
        <f t="shared" si="52"/>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0.5</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c r="R895" s="400"/>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53"/>
        <v>Perc Decrease in Cost of Capital for Clean Industrial Equipment</v>
      </c>
      <c r="D896" s="1" t="s">
        <v>3913</v>
      </c>
      <c r="E896" s="6" t="s">
        <v>3017</v>
      </c>
      <c r="F896" t="s">
        <v>3887</v>
      </c>
      <c r="G896" t="s">
        <v>2981</v>
      </c>
      <c r="H896" s="47">
        <f t="shared" si="52"/>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0.5</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c r="R896" s="400"/>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53"/>
        <v>Perc Decrease in Cost of Capital for Clean Industrial Equipment</v>
      </c>
      <c r="D897" s="1" t="s">
        <v>3913</v>
      </c>
      <c r="E897" s="6" t="s">
        <v>3018</v>
      </c>
      <c r="F897" t="s">
        <v>3887</v>
      </c>
      <c r="G897" t="s">
        <v>2982</v>
      </c>
      <c r="H897" s="47">
        <f t="shared" si="52"/>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0.5</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c r="R897" s="254"/>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53"/>
        <v>Perc Decrease in Cost of Capital for Clean Industrial Equipment</v>
      </c>
      <c r="D898" s="1" t="s">
        <v>3913</v>
      </c>
      <c r="E898" s="6" t="s">
        <v>3019</v>
      </c>
      <c r="F898" t="s">
        <v>3887</v>
      </c>
      <c r="G898" t="s">
        <v>2983</v>
      </c>
      <c r="H898" s="47">
        <f t="shared" si="52"/>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0.5</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c r="R898" s="254"/>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53"/>
        <v>Perc Decrease in Cost of Capital for Clean Industrial Equipment</v>
      </c>
      <c r="D899" s="1" t="s">
        <v>3913</v>
      </c>
      <c r="E899" s="6" t="s">
        <v>3020</v>
      </c>
      <c r="F899" t="s">
        <v>3887</v>
      </c>
      <c r="G899" t="s">
        <v>2984</v>
      </c>
      <c r="H899" s="47">
        <f t="shared" ref="H899:H962" si="54">H898+1</f>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0.5</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c r="R899" s="254"/>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53"/>
        <v>Perc Decrease in Cost of Capital for Clean Industrial Equipment</v>
      </c>
      <c r="D900" s="1" t="s">
        <v>3913</v>
      </c>
      <c r="E900" s="6" t="s">
        <v>3021</v>
      </c>
      <c r="F900" t="s">
        <v>3887</v>
      </c>
      <c r="G900" t="s">
        <v>2985</v>
      </c>
      <c r="H900" s="47">
        <f t="shared" si="54"/>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0.5</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c r="R900" s="254"/>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53"/>
        <v>Perc Decrease in Cost of Capital for Clean Industrial Equipment</v>
      </c>
      <c r="D901" s="1" t="s">
        <v>3913</v>
      </c>
      <c r="E901" s="6" t="s">
        <v>3022</v>
      </c>
      <c r="F901" t="s">
        <v>3887</v>
      </c>
      <c r="G901" t="s">
        <v>2986</v>
      </c>
      <c r="H901" s="47">
        <f t="shared" si="54"/>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0.5</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c r="R901" s="254"/>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53"/>
        <v>Perc Decrease in Cost of Capital for Clean Industrial Equipment</v>
      </c>
      <c r="D902" s="1" t="s">
        <v>3913</v>
      </c>
      <c r="E902" s="6" t="s">
        <v>3023</v>
      </c>
      <c r="F902" t="s">
        <v>3887</v>
      </c>
      <c r="G902" t="s">
        <v>2987</v>
      </c>
      <c r="H902" s="47">
        <f t="shared" si="54"/>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0.5</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c r="R902" s="254"/>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53"/>
        <v>Perc Decrease in Cost of Capital for Clean Industrial Equipment</v>
      </c>
      <c r="D903" s="1" t="s">
        <v>3913</v>
      </c>
      <c r="E903" s="6" t="s">
        <v>3024</v>
      </c>
      <c r="F903" t="s">
        <v>3887</v>
      </c>
      <c r="G903" t="s">
        <v>2546</v>
      </c>
      <c r="H903" s="47">
        <f t="shared" si="54"/>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0.5</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c r="R903" s="254"/>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53"/>
        <v>Perc Decrease in Cost of Capital for Clean Industrial Equipment</v>
      </c>
      <c r="D904" s="1" t="s">
        <v>3913</v>
      </c>
      <c r="E904" s="6" t="s">
        <v>3025</v>
      </c>
      <c r="F904" t="s">
        <v>3887</v>
      </c>
      <c r="G904" t="s">
        <v>2988</v>
      </c>
      <c r="H904" s="47">
        <f t="shared" si="54"/>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0.5</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c r="R904" s="254"/>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53"/>
        <v>Perc Decrease in Cost of Capital for Clean Industrial Equipment</v>
      </c>
      <c r="D905" s="1" t="s">
        <v>3913</v>
      </c>
      <c r="E905" s="6" t="s">
        <v>3026</v>
      </c>
      <c r="F905" t="s">
        <v>3887</v>
      </c>
      <c r="G905" t="s">
        <v>2989</v>
      </c>
      <c r="H905" s="47">
        <f t="shared" si="54"/>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0.5</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c r="R905" s="254"/>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53"/>
        <v>Perc Decrease in Cost of Capital for Clean Industrial Equipment</v>
      </c>
      <c r="D906" s="1" t="s">
        <v>3913</v>
      </c>
      <c r="E906" s="6" t="s">
        <v>3027</v>
      </c>
      <c r="F906" t="s">
        <v>3887</v>
      </c>
      <c r="G906" t="s">
        <v>2990</v>
      </c>
      <c r="H906" s="47">
        <f t="shared" si="54"/>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0.5</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c r="R906" s="254"/>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53"/>
        <v>Perc Decrease in Cost of Capital for Clean Industrial Equipment</v>
      </c>
      <c r="D907" s="1" t="s">
        <v>3913</v>
      </c>
      <c r="E907" s="6" t="s">
        <v>3028</v>
      </c>
      <c r="F907" t="s">
        <v>3887</v>
      </c>
      <c r="G907" t="s">
        <v>2547</v>
      </c>
      <c r="H907" s="47">
        <f t="shared" si="54"/>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0.5</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c r="R907" s="254"/>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53"/>
        <v>Perc Decrease in Cost of Capital for Clean Industrial Equipment</v>
      </c>
      <c r="D908" s="1" t="s">
        <v>3913</v>
      </c>
      <c r="E908" s="6" t="s">
        <v>3029</v>
      </c>
      <c r="F908" t="s">
        <v>3887</v>
      </c>
      <c r="G908" t="s">
        <v>2991</v>
      </c>
      <c r="H908" s="47">
        <f t="shared" si="54"/>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0.5</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c r="R908" s="254"/>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53"/>
        <v>Perc Decrease in Cost of Capital for Clean Industrial Equipment</v>
      </c>
      <c r="D909" s="1" t="s">
        <v>3913</v>
      </c>
      <c r="E909" s="6" t="s">
        <v>3030</v>
      </c>
      <c r="F909" t="s">
        <v>3887</v>
      </c>
      <c r="G909" t="s">
        <v>2992</v>
      </c>
      <c r="H909" s="47">
        <f t="shared" si="54"/>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0.5</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c r="R909" s="254"/>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53"/>
        <v>Perc Decrease in Cost of Capital for Clean Industrial Equipment</v>
      </c>
      <c r="D910" s="1" t="s">
        <v>3913</v>
      </c>
      <c r="E910" s="6" t="s">
        <v>3031</v>
      </c>
      <c r="F910" t="s">
        <v>3887</v>
      </c>
      <c r="G910" t="s">
        <v>2993</v>
      </c>
      <c r="H910" s="47">
        <f t="shared" si="54"/>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0.5</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c r="R910" s="254"/>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53"/>
        <v>Perc Decrease in Cost of Capital for Clean Industrial Equipment</v>
      </c>
      <c r="D911" s="1" t="s">
        <v>3913</v>
      </c>
      <c r="E911" s="6" t="s">
        <v>3032</v>
      </c>
      <c r="F911" t="s">
        <v>3887</v>
      </c>
      <c r="G911" t="s">
        <v>2994</v>
      </c>
      <c r="H911" s="47">
        <f t="shared" si="54"/>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0.5</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53"/>
        <v>Perc Decrease in Cost of Capital for Clean Industrial Equipment</v>
      </c>
      <c r="D912" s="1" t="s">
        <v>3913</v>
      </c>
      <c r="E912" s="6" t="s">
        <v>3033</v>
      </c>
      <c r="F912" t="s">
        <v>3887</v>
      </c>
      <c r="G912" t="s">
        <v>2995</v>
      </c>
      <c r="H912" s="47">
        <f t="shared" si="54"/>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0.5</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53"/>
        <v>Perc Decrease in Cost of Capital for Clean Industrial Equipment</v>
      </c>
      <c r="D913" s="1" t="s">
        <v>3913</v>
      </c>
      <c r="E913" s="6" t="s">
        <v>3034</v>
      </c>
      <c r="F913" t="s">
        <v>3887</v>
      </c>
      <c r="G913" t="s">
        <v>2996</v>
      </c>
      <c r="H913" s="47">
        <f t="shared" si="54"/>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0.5</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53"/>
        <v>Perc Decrease in Cost of Capital for Clean Industrial Equipment</v>
      </c>
      <c r="D914" s="1" t="s">
        <v>3913</v>
      </c>
      <c r="E914" s="6" t="s">
        <v>3035</v>
      </c>
      <c r="F914" t="s">
        <v>3887</v>
      </c>
      <c r="G914" t="s">
        <v>2997</v>
      </c>
      <c r="H914" s="47">
        <f t="shared" si="54"/>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0.5</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53"/>
        <v>Perc Decrease in Cost of Capital for Clean Industrial Equipment</v>
      </c>
      <c r="D915" s="1" t="s">
        <v>3913</v>
      </c>
      <c r="E915" s="6" t="s">
        <v>3036</v>
      </c>
      <c r="F915" t="s">
        <v>3887</v>
      </c>
      <c r="G915" t="s">
        <v>2998</v>
      </c>
      <c r="H915" s="47">
        <f t="shared" si="54"/>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0.5</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53"/>
        <v>Perc Decrease in Cost of Capital for Clean Industrial Equipment</v>
      </c>
      <c r="D916" s="1" t="s">
        <v>3913</v>
      </c>
      <c r="E916" s="6" t="s">
        <v>3037</v>
      </c>
      <c r="F916" t="s">
        <v>3887</v>
      </c>
      <c r="G916" t="s">
        <v>2999</v>
      </c>
      <c r="H916" s="47">
        <f t="shared" si="54"/>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0.5</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53"/>
        <v>Perc Decrease in Cost of Capital for Clean Industrial Equipment</v>
      </c>
      <c r="D917" s="1" t="s">
        <v>3913</v>
      </c>
      <c r="E917" s="6" t="s">
        <v>3038</v>
      </c>
      <c r="F917" t="s">
        <v>3887</v>
      </c>
      <c r="G917" t="s">
        <v>3041</v>
      </c>
      <c r="H917" s="47">
        <f t="shared" si="54"/>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0.5</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53"/>
        <v>Perc Decrease in Cost of Capital for Clean Industrial Equipment</v>
      </c>
      <c r="D918" s="1" t="s">
        <v>3913</v>
      </c>
      <c r="E918" s="6" t="s">
        <v>3039</v>
      </c>
      <c r="F918" t="s">
        <v>3887</v>
      </c>
      <c r="G918" t="s">
        <v>3000</v>
      </c>
      <c r="H918" s="47">
        <f t="shared" si="54"/>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0.5</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Decrease Cost of Capital</v>
      </c>
      <c r="C919" s="254" t="str">
        <f t="shared" si="53"/>
        <v>Perc Decrease in Cost of Capital for Clean Industrial Equipment</v>
      </c>
      <c r="D919" s="1" t="s">
        <v>3914</v>
      </c>
      <c r="E919" s="45" t="s">
        <v>3015</v>
      </c>
      <c r="F919" t="s">
        <v>3915</v>
      </c>
      <c r="G919" t="s">
        <v>3040</v>
      </c>
      <c r="H919" s="47">
        <f t="shared" si="54"/>
        <v>918</v>
      </c>
      <c r="I919" s="324" t="s">
        <v>40</v>
      </c>
      <c r="J919" s="255" t="str">
        <f>IF(ISBLANK(INDEX('Policy Characteristics'!D:D,MATCH($C919,'Policy Characteristics'!$C:$C,0))),"",INDEX('Policy Characteristics'!D:D,MATCH($C919,'Policy Characteristics'!$C:$C,0)))</f>
        <v>Decrease Clean Industrial Equipment Cost of Capital</v>
      </c>
      <c r="K919" s="254" t="str">
        <f>IF(ISBLANK(INDEX('Policy Characteristics'!E:E,MATCH($C919,'Policy Characteristics'!$C:$C,0))),"",INDEX('Policy Characteristics'!E:E,MATCH($C919,'Policy Characteristics'!$C:$C,0)))</f>
        <v>indst eqpt cost of capital</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0.5</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decrease</v>
      </c>
      <c r="P919" s="254" t="str">
        <f>IF(ISBLANK(INDEX('Policy Characteristics'!J:J,MATCH($C919,'Policy Characteristics'!$C:$C,0))),"",INDEX('Policy Characteristics'!J:J,MATCH($C919,'Policy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Decrease Cost of Capital</v>
      </c>
      <c r="C920" s="254" t="str">
        <f t="shared" si="53"/>
        <v>Perc Decrease in Cost of Capital for Clean Industrial Equipment</v>
      </c>
      <c r="D920" s="1" t="s">
        <v>3914</v>
      </c>
      <c r="E920" s="6" t="s">
        <v>3016</v>
      </c>
      <c r="F920" t="s">
        <v>3915</v>
      </c>
      <c r="G920" t="s">
        <v>2725</v>
      </c>
      <c r="H920" s="47">
        <f t="shared" si="54"/>
        <v>919</v>
      </c>
      <c r="I920" s="324" t="s">
        <v>40</v>
      </c>
      <c r="J920" s="255" t="str">
        <f>IF(ISBLANK(INDEX('Policy Characteristics'!D:D,MATCH($C920,'Policy Characteristics'!$C:$C,0))),"",INDEX('Policy Characteristics'!D:D,MATCH($C920,'Policy Characteristics'!$C:$C,0)))</f>
        <v>Decrease Clean Industrial Equipment Cost of Capital</v>
      </c>
      <c r="K920" s="254" t="str">
        <f>IF(ISBLANK(INDEX('Policy Characteristics'!E:E,MATCH($C920,'Policy Characteristics'!$C:$C,0))),"",INDEX('Policy Characteristics'!E:E,MATCH($C920,'Policy Characteristics'!$C:$C,0)))</f>
        <v>indst eqpt cost of capital</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0.5</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decrease</v>
      </c>
      <c r="P920" s="254" t="str">
        <f>IF(ISBLANK(INDEX('Policy Characteristics'!J:J,MATCH($C920,'Policy Characteristics'!$C:$C,0))),"",INDEX('Policy Characteristics'!J:J,MATCH($C920,'Policy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Decrease Cost of Capital</v>
      </c>
      <c r="C921" s="254" t="str">
        <f t="shared" si="53"/>
        <v>Perc Decrease in Cost of Capital for Clean Industrial Equipment</v>
      </c>
      <c r="D921" s="1" t="s">
        <v>3914</v>
      </c>
      <c r="E921" s="6" t="s">
        <v>3017</v>
      </c>
      <c r="F921" t="s">
        <v>3915</v>
      </c>
      <c r="G921" t="s">
        <v>2981</v>
      </c>
      <c r="H921" s="47">
        <f t="shared" si="54"/>
        <v>920</v>
      </c>
      <c r="I921" s="324" t="s">
        <v>40</v>
      </c>
      <c r="J921" s="255" t="str">
        <f>IF(ISBLANK(INDEX('Policy Characteristics'!D:D,MATCH($C921,'Policy Characteristics'!$C:$C,0))),"",INDEX('Policy Characteristics'!D:D,MATCH($C921,'Policy Characteristics'!$C:$C,0)))</f>
        <v>Decrease Clean Industrial Equipment Cost of Capital</v>
      </c>
      <c r="K921" s="254" t="str">
        <f>IF(ISBLANK(INDEX('Policy Characteristics'!E:E,MATCH($C921,'Policy Characteristics'!$C:$C,0))),"",INDEX('Policy Characteristics'!E:E,MATCH($C921,'Policy Characteristics'!$C:$C,0)))</f>
        <v>indst eqpt cost of capital</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0.5</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decrease</v>
      </c>
      <c r="P921" s="254" t="str">
        <f>IF(ISBLANK(INDEX('Policy Characteristics'!J:J,MATCH($C921,'Policy Characteristics'!$C:$C,0))),"",INDEX('Policy Characteristics'!J:J,MATCH($C921,'Policy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Decrease Cost of Capital</v>
      </c>
      <c r="C922" s="254" t="str">
        <f t="shared" si="53"/>
        <v>Perc Decrease in Cost of Capital for Clean Industrial Equipment</v>
      </c>
      <c r="D922" s="1" t="s">
        <v>3914</v>
      </c>
      <c r="E922" s="6" t="s">
        <v>3018</v>
      </c>
      <c r="F922" t="s">
        <v>3915</v>
      </c>
      <c r="G922" t="s">
        <v>2982</v>
      </c>
      <c r="H922" s="47">
        <f t="shared" si="54"/>
        <v>921</v>
      </c>
      <c r="I922" s="324" t="s">
        <v>40</v>
      </c>
      <c r="J922" s="255" t="str">
        <f>IF(ISBLANK(INDEX('Policy Characteristics'!D:D,MATCH($C922,'Policy Characteristics'!$C:$C,0))),"",INDEX('Policy Characteristics'!D:D,MATCH($C922,'Policy Characteristics'!$C:$C,0)))</f>
        <v>Decrease Clean Industrial Equipment Cost of Capital</v>
      </c>
      <c r="K922" s="254" t="str">
        <f>IF(ISBLANK(INDEX('Policy Characteristics'!E:E,MATCH($C922,'Policy Characteristics'!$C:$C,0))),"",INDEX('Policy Characteristics'!E:E,MATCH($C922,'Policy Characteristics'!$C:$C,0)))</f>
        <v>indst eqpt cost of capital</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0.5</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decrease</v>
      </c>
      <c r="P922" s="254" t="str">
        <f>IF(ISBLANK(INDEX('Policy Characteristics'!J:J,MATCH($C922,'Policy Characteristics'!$C:$C,0))),"",INDEX('Policy Characteristics'!J:J,MATCH($C922,'Policy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Decrease Cost of Capital</v>
      </c>
      <c r="C923" s="254" t="str">
        <f t="shared" si="53"/>
        <v>Perc Decrease in Cost of Capital for Clean Industrial Equipment</v>
      </c>
      <c r="D923" s="1" t="s">
        <v>3914</v>
      </c>
      <c r="E923" s="6" t="s">
        <v>3019</v>
      </c>
      <c r="F923" t="s">
        <v>3915</v>
      </c>
      <c r="G923" t="s">
        <v>2983</v>
      </c>
      <c r="H923" s="47">
        <f t="shared" si="54"/>
        <v>922</v>
      </c>
      <c r="I923" s="324" t="s">
        <v>40</v>
      </c>
      <c r="J923" s="255" t="str">
        <f>IF(ISBLANK(INDEX('Policy Characteristics'!D:D,MATCH($C923,'Policy Characteristics'!$C:$C,0))),"",INDEX('Policy Characteristics'!D:D,MATCH($C923,'Policy Characteristics'!$C:$C,0)))</f>
        <v>Decrease Clean Industrial Equipment Cost of Capital</v>
      </c>
      <c r="K923" s="254" t="str">
        <f>IF(ISBLANK(INDEX('Policy Characteristics'!E:E,MATCH($C923,'Policy Characteristics'!$C:$C,0))),"",INDEX('Policy Characteristics'!E:E,MATCH($C923,'Policy Characteristics'!$C:$C,0)))</f>
        <v>indst eqpt cost of capital</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0.5</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decrease</v>
      </c>
      <c r="P923" s="254" t="str">
        <f>IF(ISBLANK(INDEX('Policy Characteristics'!J:J,MATCH($C923,'Policy Characteristics'!$C:$C,0))),"",INDEX('Policy Characteristics'!J:J,MATCH($C923,'Policy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Decrease Cost of Capital</v>
      </c>
      <c r="C924" s="254" t="str">
        <f t="shared" si="53"/>
        <v>Perc Decrease in Cost of Capital for Clean Industrial Equipment</v>
      </c>
      <c r="D924" s="1" t="s">
        <v>3914</v>
      </c>
      <c r="E924" s="6" t="s">
        <v>3020</v>
      </c>
      <c r="F924" t="s">
        <v>3915</v>
      </c>
      <c r="G924" t="s">
        <v>2984</v>
      </c>
      <c r="H924" s="47">
        <f t="shared" si="54"/>
        <v>923</v>
      </c>
      <c r="I924" s="324" t="s">
        <v>40</v>
      </c>
      <c r="J924" s="255" t="str">
        <f>IF(ISBLANK(INDEX('Policy Characteristics'!D:D,MATCH($C924,'Policy Characteristics'!$C:$C,0))),"",INDEX('Policy Characteristics'!D:D,MATCH($C924,'Policy Characteristics'!$C:$C,0)))</f>
        <v>Decrease Clean Industrial Equipment Cost of Capital</v>
      </c>
      <c r="K924" s="254" t="str">
        <f>IF(ISBLANK(INDEX('Policy Characteristics'!E:E,MATCH($C924,'Policy Characteristics'!$C:$C,0))),"",INDEX('Policy Characteristics'!E:E,MATCH($C924,'Policy Characteristics'!$C:$C,0)))</f>
        <v>indst eqpt cost of capital</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0.5</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decrease</v>
      </c>
      <c r="P924" s="254" t="str">
        <f>IF(ISBLANK(INDEX('Policy Characteristics'!J:J,MATCH($C924,'Policy Characteristics'!$C:$C,0))),"",INDEX('Policy Characteristics'!J:J,MATCH($C924,'Policy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Decrease Cost of Capital</v>
      </c>
      <c r="C925" s="254" t="str">
        <f t="shared" si="53"/>
        <v>Perc Decrease in Cost of Capital for Clean Industrial Equipment</v>
      </c>
      <c r="D925" s="1" t="s">
        <v>3914</v>
      </c>
      <c r="E925" s="6" t="s">
        <v>3021</v>
      </c>
      <c r="F925" t="s">
        <v>3915</v>
      </c>
      <c r="G925" t="s">
        <v>2985</v>
      </c>
      <c r="H925" s="47">
        <f t="shared" si="54"/>
        <v>924</v>
      </c>
      <c r="I925" s="324" t="s">
        <v>40</v>
      </c>
      <c r="J925" s="255" t="str">
        <f>IF(ISBLANK(INDEX('Policy Characteristics'!D:D,MATCH($C925,'Policy Characteristics'!$C:$C,0))),"",INDEX('Policy Characteristics'!D:D,MATCH($C925,'Policy Characteristics'!$C:$C,0)))</f>
        <v>Decrease Clean Industrial Equipment Cost of Capital</v>
      </c>
      <c r="K925" s="254" t="str">
        <f>IF(ISBLANK(INDEX('Policy Characteristics'!E:E,MATCH($C925,'Policy Characteristics'!$C:$C,0))),"",INDEX('Policy Characteristics'!E:E,MATCH($C925,'Policy Characteristics'!$C:$C,0)))</f>
        <v>indst eqpt cost of capital</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0.5</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decrease</v>
      </c>
      <c r="P925" s="254" t="str">
        <f>IF(ISBLANK(INDEX('Policy Characteristics'!J:J,MATCH($C925,'Policy Characteristics'!$C:$C,0))),"",INDEX('Policy Characteristics'!J:J,MATCH($C925,'Policy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Decrease Cost of Capital</v>
      </c>
      <c r="C926" s="254" t="str">
        <f t="shared" si="53"/>
        <v>Perc Decrease in Cost of Capital for Clean Industrial Equipment</v>
      </c>
      <c r="D926" s="1" t="s">
        <v>3914</v>
      </c>
      <c r="E926" s="6" t="s">
        <v>3022</v>
      </c>
      <c r="F926" t="s">
        <v>3915</v>
      </c>
      <c r="G926" t="s">
        <v>2986</v>
      </c>
      <c r="H926" s="47">
        <f t="shared" si="54"/>
        <v>925</v>
      </c>
      <c r="I926" s="324" t="s">
        <v>40</v>
      </c>
      <c r="J926" s="255" t="str">
        <f>IF(ISBLANK(INDEX('Policy Characteristics'!D:D,MATCH($C926,'Policy Characteristics'!$C:$C,0))),"",INDEX('Policy Characteristics'!D:D,MATCH($C926,'Policy Characteristics'!$C:$C,0)))</f>
        <v>Decrease Clean Industrial Equipment Cost of Capital</v>
      </c>
      <c r="K926" s="254" t="str">
        <f>IF(ISBLANK(INDEX('Policy Characteristics'!E:E,MATCH($C926,'Policy Characteristics'!$C:$C,0))),"",INDEX('Policy Characteristics'!E:E,MATCH($C926,'Policy Characteristics'!$C:$C,0)))</f>
        <v>indst eqpt cost of capital</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0.5</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decrease</v>
      </c>
      <c r="P926" s="254" t="str">
        <f>IF(ISBLANK(INDEX('Policy Characteristics'!J:J,MATCH($C926,'Policy Characteristics'!$C:$C,0))),"",INDEX('Policy Characteristics'!J:J,MATCH($C926,'Policy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Decrease Cost of Capital</v>
      </c>
      <c r="C927" s="254" t="str">
        <f t="shared" si="53"/>
        <v>Perc Decrease in Cost of Capital for Clean Industrial Equipment</v>
      </c>
      <c r="D927" s="1" t="s">
        <v>3914</v>
      </c>
      <c r="E927" s="6" t="s">
        <v>3023</v>
      </c>
      <c r="F927" t="s">
        <v>3915</v>
      </c>
      <c r="G927" t="s">
        <v>2987</v>
      </c>
      <c r="H927" s="47">
        <f t="shared" si="54"/>
        <v>926</v>
      </c>
      <c r="I927" s="324" t="s">
        <v>40</v>
      </c>
      <c r="J927" s="255" t="str">
        <f>IF(ISBLANK(INDEX('Policy Characteristics'!D:D,MATCH($C927,'Policy Characteristics'!$C:$C,0))),"",INDEX('Policy Characteristics'!D:D,MATCH($C927,'Policy Characteristics'!$C:$C,0)))</f>
        <v>Decrease Clean Industrial Equipment Cost of Capital</v>
      </c>
      <c r="K927" s="254" t="str">
        <f>IF(ISBLANK(INDEX('Policy Characteristics'!E:E,MATCH($C927,'Policy Characteristics'!$C:$C,0))),"",INDEX('Policy Characteristics'!E:E,MATCH($C927,'Policy Characteristics'!$C:$C,0)))</f>
        <v>indst eqpt cost of capital</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0.5</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decrease</v>
      </c>
      <c r="P927" s="254" t="str">
        <f>IF(ISBLANK(INDEX('Policy Characteristics'!J:J,MATCH($C927,'Policy Characteristics'!$C:$C,0))),"",INDEX('Policy Characteristics'!J:J,MATCH($C927,'Policy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Decrease Cost of Capital</v>
      </c>
      <c r="C928" s="254" t="str">
        <f t="shared" si="53"/>
        <v>Perc Decrease in Cost of Capital for Clean Industrial Equipment</v>
      </c>
      <c r="D928" s="1" t="s">
        <v>3914</v>
      </c>
      <c r="E928" s="6" t="s">
        <v>3024</v>
      </c>
      <c r="F928" t="s">
        <v>3915</v>
      </c>
      <c r="G928" t="s">
        <v>2546</v>
      </c>
      <c r="H928" s="47">
        <f t="shared" si="54"/>
        <v>927</v>
      </c>
      <c r="I928" s="324" t="s">
        <v>40</v>
      </c>
      <c r="J928" s="255" t="str">
        <f>IF(ISBLANK(INDEX('Policy Characteristics'!D:D,MATCH($C928,'Policy Characteristics'!$C:$C,0))),"",INDEX('Policy Characteristics'!D:D,MATCH($C928,'Policy Characteristics'!$C:$C,0)))</f>
        <v>Decrease Clean Industrial Equipment Cost of Capital</v>
      </c>
      <c r="K928" s="254" t="str">
        <f>IF(ISBLANK(INDEX('Policy Characteristics'!E:E,MATCH($C928,'Policy Characteristics'!$C:$C,0))),"",INDEX('Policy Characteristics'!E:E,MATCH($C928,'Policy Characteristics'!$C:$C,0)))</f>
        <v>indst eqpt cost of capital</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0.5</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decrease</v>
      </c>
      <c r="P928" s="254" t="str">
        <f>IF(ISBLANK(INDEX('Policy Characteristics'!J:J,MATCH($C928,'Policy Characteristics'!$C:$C,0))),"",INDEX('Policy Characteristics'!J:J,MATCH($C928,'Policy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Decrease Cost of Capital</v>
      </c>
      <c r="C929" s="254" t="str">
        <f t="shared" si="53"/>
        <v>Perc Decrease in Cost of Capital for Clean Industrial Equipment</v>
      </c>
      <c r="D929" s="1" t="s">
        <v>3914</v>
      </c>
      <c r="E929" s="6" t="s">
        <v>3025</v>
      </c>
      <c r="F929" t="s">
        <v>3915</v>
      </c>
      <c r="G929" t="s">
        <v>2988</v>
      </c>
      <c r="H929" s="47">
        <f t="shared" si="54"/>
        <v>928</v>
      </c>
      <c r="I929" s="324" t="s">
        <v>40</v>
      </c>
      <c r="J929" s="255" t="str">
        <f>IF(ISBLANK(INDEX('Policy Characteristics'!D:D,MATCH($C929,'Policy Characteristics'!$C:$C,0))),"",INDEX('Policy Characteristics'!D:D,MATCH($C929,'Policy Characteristics'!$C:$C,0)))</f>
        <v>Decrease Clean Industrial Equipment Cost of Capital</v>
      </c>
      <c r="K929" s="254" t="str">
        <f>IF(ISBLANK(INDEX('Policy Characteristics'!E:E,MATCH($C929,'Policy Characteristics'!$C:$C,0))),"",INDEX('Policy Characteristics'!E:E,MATCH($C929,'Policy Characteristics'!$C:$C,0)))</f>
        <v>indst eqpt cost of capital</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0.5</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decrease</v>
      </c>
      <c r="P929" s="254" t="str">
        <f>IF(ISBLANK(INDEX('Policy Characteristics'!J:J,MATCH($C929,'Policy Characteristics'!$C:$C,0))),"",INDEX('Policy Characteristics'!J:J,MATCH($C929,'Policy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Decrease Cost of Capital</v>
      </c>
      <c r="C930" s="254" t="str">
        <f t="shared" si="53"/>
        <v>Perc Decrease in Cost of Capital for Clean Industrial Equipment</v>
      </c>
      <c r="D930" s="1" t="s">
        <v>3914</v>
      </c>
      <c r="E930" s="6" t="s">
        <v>3026</v>
      </c>
      <c r="F930" t="s">
        <v>3915</v>
      </c>
      <c r="G930" t="s">
        <v>2989</v>
      </c>
      <c r="H930" s="47">
        <f t="shared" si="54"/>
        <v>929</v>
      </c>
      <c r="I930" s="324" t="s">
        <v>40</v>
      </c>
      <c r="J930" s="255" t="str">
        <f>IF(ISBLANK(INDEX('Policy Characteristics'!D:D,MATCH($C930,'Policy Characteristics'!$C:$C,0))),"",INDEX('Policy Characteristics'!D:D,MATCH($C930,'Policy Characteristics'!$C:$C,0)))</f>
        <v>Decrease Clean Industrial Equipment Cost of Capital</v>
      </c>
      <c r="K930" s="254" t="str">
        <f>IF(ISBLANK(INDEX('Policy Characteristics'!E:E,MATCH($C930,'Policy Characteristics'!$C:$C,0))),"",INDEX('Policy Characteristics'!E:E,MATCH($C930,'Policy Characteristics'!$C:$C,0)))</f>
        <v>indst eqpt cost of capital</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0.5</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decrease</v>
      </c>
      <c r="P930" s="254" t="str">
        <f>IF(ISBLANK(INDEX('Policy Characteristics'!J:J,MATCH($C930,'Policy Characteristics'!$C:$C,0))),"",INDEX('Policy Characteristics'!J:J,MATCH($C930,'Policy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ht="30"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Decrease Cost of Capital</v>
      </c>
      <c r="C931" s="254" t="str">
        <f t="shared" si="53"/>
        <v>Perc Decrease in Cost of Capital for Clean Industrial Equipment</v>
      </c>
      <c r="D931" s="1" t="s">
        <v>3914</v>
      </c>
      <c r="E931" s="6" t="s">
        <v>3027</v>
      </c>
      <c r="F931" t="s">
        <v>3915</v>
      </c>
      <c r="G931" t="s">
        <v>2990</v>
      </c>
      <c r="H931" s="47">
        <f t="shared" si="54"/>
        <v>930</v>
      </c>
      <c r="I931" s="324" t="s">
        <v>40</v>
      </c>
      <c r="J931" s="255" t="str">
        <f>IF(ISBLANK(INDEX('Policy Characteristics'!D:D,MATCH($C931,'Policy Characteristics'!$C:$C,0))),"",INDEX('Policy Characteristics'!D:D,MATCH($C931,'Policy Characteristics'!$C:$C,0)))</f>
        <v>Decrease Clean Industrial Equipment Cost of Capital</v>
      </c>
      <c r="K931" s="254" t="str">
        <f>IF(ISBLANK(INDEX('Policy Characteristics'!E:E,MATCH($C931,'Policy Characteristics'!$C:$C,0))),"",INDEX('Policy Characteristics'!E:E,MATCH($C931,'Policy Characteristics'!$C:$C,0)))</f>
        <v>indst eqpt cost of capital</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0.5</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decrease</v>
      </c>
      <c r="P931" s="254" t="str">
        <f>IF(ISBLANK(INDEX('Policy Characteristics'!J:J,MATCH($C931,'Policy Characteristics'!$C:$C,0))),"",INDEX('Policy Characteristics'!J:J,MATCH($C931,'Policy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Decrease Cost of Capital</v>
      </c>
      <c r="C932" s="254" t="str">
        <f t="shared" si="53"/>
        <v>Perc Decrease in Cost of Capital for Clean Industrial Equipment</v>
      </c>
      <c r="D932" s="1" t="s">
        <v>3914</v>
      </c>
      <c r="E932" s="6" t="s">
        <v>3028</v>
      </c>
      <c r="F932" t="s">
        <v>3915</v>
      </c>
      <c r="G932" t="s">
        <v>2547</v>
      </c>
      <c r="H932" s="47">
        <f t="shared" si="54"/>
        <v>931</v>
      </c>
      <c r="I932" s="324" t="s">
        <v>40</v>
      </c>
      <c r="J932" s="255" t="str">
        <f>IF(ISBLANK(INDEX('Policy Characteristics'!D:D,MATCH($C932,'Policy Characteristics'!$C:$C,0))),"",INDEX('Policy Characteristics'!D:D,MATCH($C932,'Policy Characteristics'!$C:$C,0)))</f>
        <v>Decrease Clean Industrial Equipment Cost of Capital</v>
      </c>
      <c r="K932" s="254" t="str">
        <f>IF(ISBLANK(INDEX('Policy Characteristics'!E:E,MATCH($C932,'Policy Characteristics'!$C:$C,0))),"",INDEX('Policy Characteristics'!E:E,MATCH($C932,'Policy Characteristics'!$C:$C,0)))</f>
        <v>indst eqpt cost of capital</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0.5</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decrease</v>
      </c>
      <c r="P932" s="254" t="str">
        <f>IF(ISBLANK(INDEX('Policy Characteristics'!J:J,MATCH($C932,'Policy Characteristics'!$C:$C,0))),"",INDEX('Policy Characteristics'!J:J,MATCH($C932,'Policy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Decrease Cost of Capital</v>
      </c>
      <c r="C933" s="254" t="str">
        <f t="shared" si="53"/>
        <v>Perc Decrease in Cost of Capital for Clean Industrial Equipment</v>
      </c>
      <c r="D933" s="1" t="s">
        <v>3914</v>
      </c>
      <c r="E933" s="6" t="s">
        <v>3029</v>
      </c>
      <c r="F933" t="s">
        <v>3915</v>
      </c>
      <c r="G933" t="s">
        <v>2991</v>
      </c>
      <c r="H933" s="47">
        <f t="shared" si="54"/>
        <v>932</v>
      </c>
      <c r="I933" s="324" t="s">
        <v>40</v>
      </c>
      <c r="J933" s="255" t="str">
        <f>IF(ISBLANK(INDEX('Policy Characteristics'!D:D,MATCH($C933,'Policy Characteristics'!$C:$C,0))),"",INDEX('Policy Characteristics'!D:D,MATCH($C933,'Policy Characteristics'!$C:$C,0)))</f>
        <v>Decrease Clean Industrial Equipment Cost of Capital</v>
      </c>
      <c r="K933" s="254" t="str">
        <f>IF(ISBLANK(INDEX('Policy Characteristics'!E:E,MATCH($C933,'Policy Characteristics'!$C:$C,0))),"",INDEX('Policy Characteristics'!E:E,MATCH($C933,'Policy Characteristics'!$C:$C,0)))</f>
        <v>indst eqpt cost of capital</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0.5</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decrease</v>
      </c>
      <c r="P933" s="254" t="str">
        <f>IF(ISBLANK(INDEX('Policy Characteristics'!J:J,MATCH($C933,'Policy Characteristics'!$C:$C,0))),"",INDEX('Policy Characteristics'!J:J,MATCH($C933,'Policy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ht="30"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Decrease Cost of Capital</v>
      </c>
      <c r="C934" s="254" t="str">
        <f t="shared" si="53"/>
        <v>Perc Decrease in Cost of Capital for Clean Industrial Equipment</v>
      </c>
      <c r="D934" s="1" t="s">
        <v>3914</v>
      </c>
      <c r="E934" s="6" t="s">
        <v>3030</v>
      </c>
      <c r="F934" t="s">
        <v>3915</v>
      </c>
      <c r="G934" t="s">
        <v>2992</v>
      </c>
      <c r="H934" s="47">
        <f t="shared" si="54"/>
        <v>933</v>
      </c>
      <c r="I934" s="324" t="s">
        <v>40</v>
      </c>
      <c r="J934" s="255" t="str">
        <f>IF(ISBLANK(INDEX('Policy Characteristics'!D:D,MATCH($C934,'Policy Characteristics'!$C:$C,0))),"",INDEX('Policy Characteristics'!D:D,MATCH($C934,'Policy Characteristics'!$C:$C,0)))</f>
        <v>Decrease Clean Industrial Equipment Cost of Capital</v>
      </c>
      <c r="K934" s="254" t="str">
        <f>IF(ISBLANK(INDEX('Policy Characteristics'!E:E,MATCH($C934,'Policy Characteristics'!$C:$C,0))),"",INDEX('Policy Characteristics'!E:E,MATCH($C934,'Policy Characteristics'!$C:$C,0)))</f>
        <v>indst eqpt cost of capital</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0.5</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decrease</v>
      </c>
      <c r="P934" s="254" t="str">
        <f>IF(ISBLANK(INDEX('Policy Characteristics'!J:J,MATCH($C934,'Policy Characteristics'!$C:$C,0))),"",INDEX('Policy Characteristics'!J:J,MATCH($C934,'Policy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Decrease Cost of Capital</v>
      </c>
      <c r="C935" s="254" t="str">
        <f t="shared" si="53"/>
        <v>Perc Decrease in Cost of Capital for Clean Industrial Equipment</v>
      </c>
      <c r="D935" s="1" t="s">
        <v>3914</v>
      </c>
      <c r="E935" s="6" t="s">
        <v>3031</v>
      </c>
      <c r="F935" t="s">
        <v>3915</v>
      </c>
      <c r="G935" t="s">
        <v>2993</v>
      </c>
      <c r="H935" s="47">
        <f t="shared" si="54"/>
        <v>934</v>
      </c>
      <c r="I935" s="324" t="s">
        <v>40</v>
      </c>
      <c r="J935" s="255" t="str">
        <f>IF(ISBLANK(INDEX('Policy Characteristics'!D:D,MATCH($C935,'Policy Characteristics'!$C:$C,0))),"",INDEX('Policy Characteristics'!D:D,MATCH($C935,'Policy Characteristics'!$C:$C,0)))</f>
        <v>Decrease Clean Industrial Equipment Cost of Capital</v>
      </c>
      <c r="K935" s="254" t="str">
        <f>IF(ISBLANK(INDEX('Policy Characteristics'!E:E,MATCH($C935,'Policy Characteristics'!$C:$C,0))),"",INDEX('Policy Characteristics'!E:E,MATCH($C935,'Policy Characteristics'!$C:$C,0)))</f>
        <v>indst eqpt cost of capital</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0.5</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decrease</v>
      </c>
      <c r="P935" s="254" t="str">
        <f>IF(ISBLANK(INDEX('Policy Characteristics'!J:J,MATCH($C935,'Policy Characteristics'!$C:$C,0))),"",INDEX('Policy Characteristics'!J:J,MATCH($C935,'Policy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Decrease Cost of Capital</v>
      </c>
      <c r="C936" s="254" t="str">
        <f t="shared" si="53"/>
        <v>Perc Decrease in Cost of Capital for Clean Industrial Equipment</v>
      </c>
      <c r="D936" s="1" t="s">
        <v>3914</v>
      </c>
      <c r="E936" s="6" t="s">
        <v>3032</v>
      </c>
      <c r="F936" t="s">
        <v>3915</v>
      </c>
      <c r="G936" t="s">
        <v>2994</v>
      </c>
      <c r="H936" s="47">
        <f t="shared" si="54"/>
        <v>935</v>
      </c>
      <c r="I936" s="324" t="s">
        <v>40</v>
      </c>
      <c r="J936" s="255" t="str">
        <f>IF(ISBLANK(INDEX('Policy Characteristics'!D:D,MATCH($C936,'Policy Characteristics'!$C:$C,0))),"",INDEX('Policy Characteristics'!D:D,MATCH($C936,'Policy Characteristics'!$C:$C,0)))</f>
        <v>Decrease Clean Industrial Equipment Cost of Capital</v>
      </c>
      <c r="K936" s="254" t="str">
        <f>IF(ISBLANK(INDEX('Policy Characteristics'!E:E,MATCH($C936,'Policy Characteristics'!$C:$C,0))),"",INDEX('Policy Characteristics'!E:E,MATCH($C936,'Policy Characteristics'!$C:$C,0)))</f>
        <v>indst eqpt cost of capital</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0.5</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decrease</v>
      </c>
      <c r="P936" s="254" t="str">
        <f>IF(ISBLANK(INDEX('Policy Characteristics'!J:J,MATCH($C936,'Policy Characteristics'!$C:$C,0))),"",INDEX('Policy Characteristics'!J:J,MATCH($C936,'Policy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Decrease Cost of Capital</v>
      </c>
      <c r="C937" s="254" t="str">
        <f t="shared" si="53"/>
        <v>Perc Decrease in Cost of Capital for Clean Industrial Equipment</v>
      </c>
      <c r="D937" s="1" t="s">
        <v>3914</v>
      </c>
      <c r="E937" s="6" t="s">
        <v>3033</v>
      </c>
      <c r="F937" t="s">
        <v>3915</v>
      </c>
      <c r="G937" t="s">
        <v>2995</v>
      </c>
      <c r="H937" s="47">
        <f t="shared" si="54"/>
        <v>936</v>
      </c>
      <c r="I937" s="324" t="s">
        <v>40</v>
      </c>
      <c r="J937" s="255" t="str">
        <f>IF(ISBLANK(INDEX('Policy Characteristics'!D:D,MATCH($C937,'Policy Characteristics'!$C:$C,0))),"",INDEX('Policy Characteristics'!D:D,MATCH($C937,'Policy Characteristics'!$C:$C,0)))</f>
        <v>Decrease Clean Industrial Equipment Cost of Capital</v>
      </c>
      <c r="K937" s="254" t="str">
        <f>IF(ISBLANK(INDEX('Policy Characteristics'!E:E,MATCH($C937,'Policy Characteristics'!$C:$C,0))),"",INDEX('Policy Characteristics'!E:E,MATCH($C937,'Policy Characteristics'!$C:$C,0)))</f>
        <v>indst eqpt cost of capital</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0.5</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decrease</v>
      </c>
      <c r="P937" s="254" t="str">
        <f>IF(ISBLANK(INDEX('Policy Characteristics'!J:J,MATCH($C937,'Policy Characteristics'!$C:$C,0))),"",INDEX('Policy Characteristics'!J:J,MATCH($C937,'Policy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Decrease Cost of Capital</v>
      </c>
      <c r="C938" s="254" t="str">
        <f t="shared" si="53"/>
        <v>Perc Decrease in Cost of Capital for Clean Industrial Equipment</v>
      </c>
      <c r="D938" s="1" t="s">
        <v>3914</v>
      </c>
      <c r="E938" s="6" t="s">
        <v>3034</v>
      </c>
      <c r="F938" t="s">
        <v>3915</v>
      </c>
      <c r="G938" t="s">
        <v>2996</v>
      </c>
      <c r="H938" s="47">
        <f t="shared" si="54"/>
        <v>937</v>
      </c>
      <c r="I938" s="324" t="s">
        <v>40</v>
      </c>
      <c r="J938" s="255" t="str">
        <f>IF(ISBLANK(INDEX('Policy Characteristics'!D:D,MATCH($C938,'Policy Characteristics'!$C:$C,0))),"",INDEX('Policy Characteristics'!D:D,MATCH($C938,'Policy Characteristics'!$C:$C,0)))</f>
        <v>Decrease Clean Industrial Equipment Cost of Capital</v>
      </c>
      <c r="K938" s="254" t="str">
        <f>IF(ISBLANK(INDEX('Policy Characteristics'!E:E,MATCH($C938,'Policy Characteristics'!$C:$C,0))),"",INDEX('Policy Characteristics'!E:E,MATCH($C938,'Policy Characteristics'!$C:$C,0)))</f>
        <v>indst eqpt cost of capital</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0.5</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decrease</v>
      </c>
      <c r="P938" s="254" t="str">
        <f>IF(ISBLANK(INDEX('Policy Characteristics'!J:J,MATCH($C938,'Policy Characteristics'!$C:$C,0))),"",INDEX('Policy Characteristics'!J:J,MATCH($C938,'Policy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Decrease Cost of Capital</v>
      </c>
      <c r="C939" s="254" t="str">
        <f t="shared" si="53"/>
        <v>Perc Decrease in Cost of Capital for Clean Industrial Equipment</v>
      </c>
      <c r="D939" s="1" t="s">
        <v>3914</v>
      </c>
      <c r="E939" s="6" t="s">
        <v>3035</v>
      </c>
      <c r="F939" t="s">
        <v>3915</v>
      </c>
      <c r="G939" t="s">
        <v>2997</v>
      </c>
      <c r="H939" s="47">
        <f t="shared" si="54"/>
        <v>938</v>
      </c>
      <c r="I939" s="324" t="s">
        <v>40</v>
      </c>
      <c r="J939" s="255" t="str">
        <f>IF(ISBLANK(INDEX('Policy Characteristics'!D:D,MATCH($C939,'Policy Characteristics'!$C:$C,0))),"",INDEX('Policy Characteristics'!D:D,MATCH($C939,'Policy Characteristics'!$C:$C,0)))</f>
        <v>Decrease Clean Industrial Equipment Cost of Capital</v>
      </c>
      <c r="K939" s="254" t="str">
        <f>IF(ISBLANK(INDEX('Policy Characteristics'!E:E,MATCH($C939,'Policy Characteristics'!$C:$C,0))),"",INDEX('Policy Characteristics'!E:E,MATCH($C939,'Policy Characteristics'!$C:$C,0)))</f>
        <v>indst eqpt cost of capital</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0.5</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decrease</v>
      </c>
      <c r="P939" s="254" t="str">
        <f>IF(ISBLANK(INDEX('Policy Characteristics'!J:J,MATCH($C939,'Policy Characteristics'!$C:$C,0))),"",INDEX('Policy Characteristics'!J:J,MATCH($C939,'Policy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Decrease Cost of Capital</v>
      </c>
      <c r="C940" s="254" t="str">
        <f t="shared" si="53"/>
        <v>Perc Decrease in Cost of Capital for Clean Industrial Equipment</v>
      </c>
      <c r="D940" s="1" t="s">
        <v>3914</v>
      </c>
      <c r="E940" s="6" t="s">
        <v>3036</v>
      </c>
      <c r="F940" t="s">
        <v>3915</v>
      </c>
      <c r="G940" t="s">
        <v>2998</v>
      </c>
      <c r="H940" s="47">
        <f t="shared" si="54"/>
        <v>939</v>
      </c>
      <c r="I940" s="324" t="s">
        <v>40</v>
      </c>
      <c r="J940" s="255" t="str">
        <f>IF(ISBLANK(INDEX('Policy Characteristics'!D:D,MATCH($C940,'Policy Characteristics'!$C:$C,0))),"",INDEX('Policy Characteristics'!D:D,MATCH($C940,'Policy Characteristics'!$C:$C,0)))</f>
        <v>Decrease Clean Industrial Equipment Cost of Capital</v>
      </c>
      <c r="K940" s="254" t="str">
        <f>IF(ISBLANK(INDEX('Policy Characteristics'!E:E,MATCH($C940,'Policy Characteristics'!$C:$C,0))),"",INDEX('Policy Characteristics'!E:E,MATCH($C940,'Policy Characteristics'!$C:$C,0)))</f>
        <v>indst eqpt cost of capital</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0.5</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decrease</v>
      </c>
      <c r="P940" s="254" t="str">
        <f>IF(ISBLANK(INDEX('Policy Characteristics'!J:J,MATCH($C940,'Policy Characteristics'!$C:$C,0))),"",INDEX('Policy Characteristics'!J:J,MATCH($C940,'Policy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ht="30"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Decrease Cost of Capital</v>
      </c>
      <c r="C941" s="254" t="str">
        <f t="shared" si="53"/>
        <v>Perc Decrease in Cost of Capital for Clean Industrial Equipment</v>
      </c>
      <c r="D941" s="1" t="s">
        <v>3914</v>
      </c>
      <c r="E941" s="6" t="s">
        <v>3037</v>
      </c>
      <c r="F941" t="s">
        <v>3915</v>
      </c>
      <c r="G941" t="s">
        <v>2999</v>
      </c>
      <c r="H941" s="47">
        <f t="shared" si="54"/>
        <v>940</v>
      </c>
      <c r="I941" s="324" t="s">
        <v>40</v>
      </c>
      <c r="J941" s="255" t="str">
        <f>IF(ISBLANK(INDEX('Policy Characteristics'!D:D,MATCH($C941,'Policy Characteristics'!$C:$C,0))),"",INDEX('Policy Characteristics'!D:D,MATCH($C941,'Policy Characteristics'!$C:$C,0)))</f>
        <v>Decrease Clean Industrial Equipment Cost of Capital</v>
      </c>
      <c r="K941" s="254" t="str">
        <f>IF(ISBLANK(INDEX('Policy Characteristics'!E:E,MATCH($C941,'Policy Characteristics'!$C:$C,0))),"",INDEX('Policy Characteristics'!E:E,MATCH($C941,'Policy Characteristics'!$C:$C,0)))</f>
        <v>indst eqpt cost of capital</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0.5</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decrease</v>
      </c>
      <c r="P941" s="254" t="str">
        <f>IF(ISBLANK(INDEX('Policy Characteristics'!J:J,MATCH($C941,'Policy Characteristics'!$C:$C,0))),"",INDEX('Policy Characteristics'!J:J,MATCH($C941,'Policy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Decrease Cost of Capital</v>
      </c>
      <c r="C942" s="254" t="str">
        <f t="shared" si="53"/>
        <v>Perc Decrease in Cost of Capital for Clean Industrial Equipment</v>
      </c>
      <c r="D942" s="1" t="s">
        <v>3914</v>
      </c>
      <c r="E942" s="6" t="s">
        <v>3038</v>
      </c>
      <c r="F942" t="s">
        <v>3915</v>
      </c>
      <c r="G942" t="s">
        <v>3041</v>
      </c>
      <c r="H942" s="47">
        <f t="shared" si="54"/>
        <v>941</v>
      </c>
      <c r="I942" s="324" t="s">
        <v>40</v>
      </c>
      <c r="J942" s="255" t="str">
        <f>IF(ISBLANK(INDEX('Policy Characteristics'!D:D,MATCH($C942,'Policy Characteristics'!$C:$C,0))),"",INDEX('Policy Characteristics'!D:D,MATCH($C942,'Policy Characteristics'!$C:$C,0)))</f>
        <v>Decrease Clean Industrial Equipment Cost of Capital</v>
      </c>
      <c r="K942" s="254" t="str">
        <f>IF(ISBLANK(INDEX('Policy Characteristics'!E:E,MATCH($C942,'Policy Characteristics'!$C:$C,0))),"",INDEX('Policy Characteristics'!E:E,MATCH($C942,'Policy Characteristics'!$C:$C,0)))</f>
        <v>indst eqpt cost of capital</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0.5</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decrease</v>
      </c>
      <c r="P942" s="254" t="str">
        <f>IF(ISBLANK(INDEX('Policy Characteristics'!J:J,MATCH($C942,'Policy Characteristics'!$C:$C,0))),"",INDEX('Policy Characteristics'!J:J,MATCH($C942,'Policy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Decrease Cost of Capital</v>
      </c>
      <c r="C943" s="254" t="str">
        <f t="shared" si="53"/>
        <v>Perc Decrease in Cost of Capital for Clean Industrial Equipment</v>
      </c>
      <c r="D943" s="1" t="s">
        <v>3914</v>
      </c>
      <c r="E943" s="6" t="s">
        <v>3039</v>
      </c>
      <c r="F943" t="s">
        <v>3915</v>
      </c>
      <c r="G943" t="s">
        <v>3000</v>
      </c>
      <c r="H943" s="47">
        <f t="shared" si="54"/>
        <v>942</v>
      </c>
      <c r="I943" s="324" t="s">
        <v>40</v>
      </c>
      <c r="J943" s="255" t="str">
        <f>IF(ISBLANK(INDEX('Policy Characteristics'!D:D,MATCH($C943,'Policy Characteristics'!$C:$C,0))),"",INDEX('Policy Characteristics'!D:D,MATCH($C943,'Policy Characteristics'!$C:$C,0)))</f>
        <v>Decrease Clean Industrial Equipment Cost of Capital</v>
      </c>
      <c r="K943" s="254" t="str">
        <f>IF(ISBLANK(INDEX('Policy Characteristics'!E:E,MATCH($C943,'Policy Characteristics'!$C:$C,0))),"",INDEX('Policy Characteristics'!E:E,MATCH($C943,'Policy Characteristics'!$C:$C,0)))</f>
        <v>indst eqpt cost of capital</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0.5</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decrease</v>
      </c>
      <c r="P943" s="254" t="str">
        <f>IF(ISBLANK(INDEX('Policy Characteristics'!J:J,MATCH($C943,'Policy Characteristics'!$C:$C,0))),"",INDEX('Policy Characteristics'!J:J,MATCH($C943,'Policy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t="s">
        <v>3475</v>
      </c>
      <c r="D944" s="45" t="s">
        <v>3015</v>
      </c>
      <c r="E944" s="1" t="s">
        <v>3459</v>
      </c>
      <c r="F944" t="s">
        <v>3040</v>
      </c>
      <c r="G944" s="45" t="s">
        <v>3465</v>
      </c>
      <c r="H944" s="47">
        <f t="shared" si="54"/>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ref="C945:C1008" si="55">C$944</f>
        <v>Fraction of Eligible Industrial Energy Use Shifted to Electricity</v>
      </c>
      <c r="D945" s="45" t="s">
        <v>3015</v>
      </c>
      <c r="E945" s="1" t="s">
        <v>3460</v>
      </c>
      <c r="F945" t="s">
        <v>3040</v>
      </c>
      <c r="G945" s="45" t="s">
        <v>3466</v>
      </c>
      <c r="H945" s="47">
        <f t="shared" si="54"/>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55"/>
        <v>Fraction of Eligible Industrial Energy Use Shifted to Electricity</v>
      </c>
      <c r="D946" s="45" t="s">
        <v>3015</v>
      </c>
      <c r="E946" s="1" t="s">
        <v>3461</v>
      </c>
      <c r="F946" t="s">
        <v>3040</v>
      </c>
      <c r="G946" s="45" t="s">
        <v>3467</v>
      </c>
      <c r="H946" s="47">
        <f t="shared" si="54"/>
        <v>945</v>
      </c>
      <c r="I946" s="324" t="s">
        <v>40</v>
      </c>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55"/>
        <v>Fraction of Eligible Industrial Energy Use Shifted to Electricity</v>
      </c>
      <c r="D947" s="45" t="s">
        <v>3015</v>
      </c>
      <c r="E947" s="1" t="s">
        <v>3462</v>
      </c>
      <c r="F947" t="s">
        <v>3040</v>
      </c>
      <c r="G947" s="45" t="s">
        <v>3468</v>
      </c>
      <c r="H947" s="47">
        <f t="shared" si="54"/>
        <v>946</v>
      </c>
      <c r="I947" s="324" t="s">
        <v>40</v>
      </c>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55"/>
        <v>Fraction of Eligible Industrial Energy Use Shifted to Electricity</v>
      </c>
      <c r="D948" s="45" t="s">
        <v>3015</v>
      </c>
      <c r="E948" s="1" t="s">
        <v>3463</v>
      </c>
      <c r="F948" t="s">
        <v>3040</v>
      </c>
      <c r="G948" s="45" t="s">
        <v>3469</v>
      </c>
      <c r="H948" s="47">
        <f t="shared" si="54"/>
        <v>947</v>
      </c>
      <c r="I948" s="324" t="s">
        <v>40</v>
      </c>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55"/>
        <v>Fraction of Eligible Industrial Energy Use Shifted to Electricity</v>
      </c>
      <c r="D949" s="45" t="s">
        <v>3015</v>
      </c>
      <c r="E949" s="1" t="s">
        <v>3464</v>
      </c>
      <c r="F949" t="s">
        <v>3040</v>
      </c>
      <c r="G949" s="45" t="s">
        <v>3470</v>
      </c>
      <c r="H949" s="47">
        <f t="shared" si="54"/>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55"/>
        <v>Fraction of Eligible Industrial Energy Use Shifted to Electricity</v>
      </c>
      <c r="D950" s="45" t="s">
        <v>3015</v>
      </c>
      <c r="E950" s="1" t="s">
        <v>3570</v>
      </c>
      <c r="F950" t="s">
        <v>3040</v>
      </c>
      <c r="G950" s="45" t="s">
        <v>3471</v>
      </c>
      <c r="H950" s="47">
        <f t="shared" si="54"/>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55"/>
        <v>Fraction of Eligible Industrial Energy Use Shifted to Electricity</v>
      </c>
      <c r="D951" s="45" t="s">
        <v>3015</v>
      </c>
      <c r="E951" s="1" t="s">
        <v>3912</v>
      </c>
      <c r="F951" t="s">
        <v>3040</v>
      </c>
      <c r="G951" s="45" t="s">
        <v>3888</v>
      </c>
      <c r="H951" s="47">
        <f t="shared" si="54"/>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55"/>
        <v>Fraction of Eligible Industrial Energy Use Shifted to Electricity</v>
      </c>
      <c r="D952" s="45" t="s">
        <v>3015</v>
      </c>
      <c r="E952" s="1" t="s">
        <v>3913</v>
      </c>
      <c r="F952" t="s">
        <v>3040</v>
      </c>
      <c r="G952" s="45" t="s">
        <v>3887</v>
      </c>
      <c r="H952" s="47">
        <f t="shared" si="54"/>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55"/>
        <v>Fraction of Eligible Industrial Energy Use Shifted to Electricity</v>
      </c>
      <c r="D953" s="45" t="s">
        <v>3015</v>
      </c>
      <c r="E953" s="1" t="s">
        <v>3914</v>
      </c>
      <c r="F953" t="s">
        <v>3040</v>
      </c>
      <c r="G953" s="45" t="s">
        <v>3889</v>
      </c>
      <c r="H953" s="47">
        <f t="shared" si="54"/>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55"/>
        <v>Fraction of Eligible Industrial Energy Use Shifted to Electricity</v>
      </c>
      <c r="D954" s="6" t="s">
        <v>3016</v>
      </c>
      <c r="E954" s="1" t="s">
        <v>3459</v>
      </c>
      <c r="F954" t="s">
        <v>2725</v>
      </c>
      <c r="G954" s="45" t="s">
        <v>3465</v>
      </c>
      <c r="H954" s="47">
        <f t="shared" si="54"/>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55"/>
        <v>Fraction of Eligible Industrial Energy Use Shifted to Electricity</v>
      </c>
      <c r="D955" s="6" t="s">
        <v>3016</v>
      </c>
      <c r="E955" s="1" t="s">
        <v>3460</v>
      </c>
      <c r="F955" t="s">
        <v>2725</v>
      </c>
      <c r="G955" s="45" t="s">
        <v>3466</v>
      </c>
      <c r="H955" s="47">
        <f t="shared" si="54"/>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55"/>
        <v>Fraction of Eligible Industrial Energy Use Shifted to Electricity</v>
      </c>
      <c r="D956" s="6" t="s">
        <v>3016</v>
      </c>
      <c r="E956" s="1" t="s">
        <v>3461</v>
      </c>
      <c r="F956" t="s">
        <v>2725</v>
      </c>
      <c r="G956" s="45" t="s">
        <v>3467</v>
      </c>
      <c r="H956" s="47">
        <f t="shared" si="54"/>
        <v>955</v>
      </c>
      <c r="I956" s="324" t="s">
        <v>40</v>
      </c>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55"/>
        <v>Fraction of Eligible Industrial Energy Use Shifted to Electricity</v>
      </c>
      <c r="D957" s="6" t="s">
        <v>3016</v>
      </c>
      <c r="E957" s="1" t="s">
        <v>3462</v>
      </c>
      <c r="F957" t="s">
        <v>2725</v>
      </c>
      <c r="G957" s="45" t="s">
        <v>3468</v>
      </c>
      <c r="H957" s="47">
        <f t="shared" si="54"/>
        <v>956</v>
      </c>
      <c r="I957" s="324" t="s">
        <v>40</v>
      </c>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55"/>
        <v>Fraction of Eligible Industrial Energy Use Shifted to Electricity</v>
      </c>
      <c r="D958" s="6" t="s">
        <v>3016</v>
      </c>
      <c r="E958" s="1" t="s">
        <v>3463</v>
      </c>
      <c r="F958" t="s">
        <v>2725</v>
      </c>
      <c r="G958" s="45" t="s">
        <v>3469</v>
      </c>
      <c r="H958" s="47">
        <f t="shared" si="54"/>
        <v>957</v>
      </c>
      <c r="I958" s="324" t="s">
        <v>40</v>
      </c>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55"/>
        <v>Fraction of Eligible Industrial Energy Use Shifted to Electricity</v>
      </c>
      <c r="D959" s="6" t="s">
        <v>3016</v>
      </c>
      <c r="E959" s="1" t="s">
        <v>3464</v>
      </c>
      <c r="F959" t="s">
        <v>2725</v>
      </c>
      <c r="G959" s="45" t="s">
        <v>3470</v>
      </c>
      <c r="H959" s="47">
        <f t="shared" si="54"/>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55"/>
        <v>Fraction of Eligible Industrial Energy Use Shifted to Electricity</v>
      </c>
      <c r="D960" s="6" t="s">
        <v>3016</v>
      </c>
      <c r="E960" s="1" t="s">
        <v>3570</v>
      </c>
      <c r="F960" t="s">
        <v>2725</v>
      </c>
      <c r="G960" s="45" t="s">
        <v>3471</v>
      </c>
      <c r="H960" s="47">
        <f t="shared" si="54"/>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55"/>
        <v>Fraction of Eligible Industrial Energy Use Shifted to Electricity</v>
      </c>
      <c r="D961" s="6" t="s">
        <v>3016</v>
      </c>
      <c r="E961" s="1" t="s">
        <v>3912</v>
      </c>
      <c r="F961" t="s">
        <v>2725</v>
      </c>
      <c r="G961" s="45" t="s">
        <v>3888</v>
      </c>
      <c r="H961" s="47">
        <f t="shared" si="54"/>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55"/>
        <v>Fraction of Eligible Industrial Energy Use Shifted to Electricity</v>
      </c>
      <c r="D962" s="6" t="s">
        <v>3016</v>
      </c>
      <c r="E962" s="1" t="s">
        <v>3913</v>
      </c>
      <c r="F962" t="s">
        <v>2725</v>
      </c>
      <c r="G962" s="45" t="s">
        <v>3887</v>
      </c>
      <c r="H962" s="47">
        <f t="shared" si="54"/>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55"/>
        <v>Fraction of Eligible Industrial Energy Use Shifted to Electricity</v>
      </c>
      <c r="D963" s="6" t="s">
        <v>3016</v>
      </c>
      <c r="E963" s="1" t="s">
        <v>3914</v>
      </c>
      <c r="F963" t="s">
        <v>2725</v>
      </c>
      <c r="G963" s="45" t="s">
        <v>3889</v>
      </c>
      <c r="H963" s="47">
        <f t="shared" ref="H963:H1026" si="56">H962+1</f>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55"/>
        <v>Fraction of Eligible Industrial Energy Use Shifted to Electricity</v>
      </c>
      <c r="D964" s="6" t="s">
        <v>3017</v>
      </c>
      <c r="E964" s="1" t="s">
        <v>3459</v>
      </c>
      <c r="F964" t="s">
        <v>2981</v>
      </c>
      <c r="G964" s="45" t="s">
        <v>3465</v>
      </c>
      <c r="H964" s="47">
        <f t="shared" si="56"/>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55"/>
        <v>Fraction of Eligible Industrial Energy Use Shifted to Electricity</v>
      </c>
      <c r="D965" s="6" t="s">
        <v>3017</v>
      </c>
      <c r="E965" s="1" t="s">
        <v>3460</v>
      </c>
      <c r="F965" t="s">
        <v>2981</v>
      </c>
      <c r="G965" s="45" t="s">
        <v>3466</v>
      </c>
      <c r="H965" s="47">
        <f t="shared" si="56"/>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55"/>
        <v>Fraction of Eligible Industrial Energy Use Shifted to Electricity</v>
      </c>
      <c r="D966" s="6" t="s">
        <v>3017</v>
      </c>
      <c r="E966" s="1" t="s">
        <v>3461</v>
      </c>
      <c r="F966" t="s">
        <v>2981</v>
      </c>
      <c r="G966" s="45" t="s">
        <v>3467</v>
      </c>
      <c r="H966" s="47">
        <f t="shared" si="56"/>
        <v>965</v>
      </c>
      <c r="I966" s="324" t="s">
        <v>40</v>
      </c>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55"/>
        <v>Fraction of Eligible Industrial Energy Use Shifted to Electricity</v>
      </c>
      <c r="D967" s="6" t="s">
        <v>3017</v>
      </c>
      <c r="E967" s="1" t="s">
        <v>3462</v>
      </c>
      <c r="F967" t="s">
        <v>2981</v>
      </c>
      <c r="G967" s="45" t="s">
        <v>3468</v>
      </c>
      <c r="H967" s="47">
        <f t="shared" si="56"/>
        <v>966</v>
      </c>
      <c r="I967" s="324" t="s">
        <v>40</v>
      </c>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55"/>
        <v>Fraction of Eligible Industrial Energy Use Shifted to Electricity</v>
      </c>
      <c r="D968" s="6" t="s">
        <v>3017</v>
      </c>
      <c r="E968" s="1" t="s">
        <v>3463</v>
      </c>
      <c r="F968" t="s">
        <v>2981</v>
      </c>
      <c r="G968" s="45" t="s">
        <v>3469</v>
      </c>
      <c r="H968" s="47">
        <f t="shared" si="56"/>
        <v>967</v>
      </c>
      <c r="I968" s="324" t="s">
        <v>40</v>
      </c>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55"/>
        <v>Fraction of Eligible Industrial Energy Use Shifted to Electricity</v>
      </c>
      <c r="D969" s="6" t="s">
        <v>3017</v>
      </c>
      <c r="E969" s="1" t="s">
        <v>3464</v>
      </c>
      <c r="F969" t="s">
        <v>2981</v>
      </c>
      <c r="G969" s="45" t="s">
        <v>3470</v>
      </c>
      <c r="H969" s="47">
        <f t="shared" si="56"/>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55"/>
        <v>Fraction of Eligible Industrial Energy Use Shifted to Electricity</v>
      </c>
      <c r="D970" s="6" t="s">
        <v>3017</v>
      </c>
      <c r="E970" s="1" t="s">
        <v>3570</v>
      </c>
      <c r="F970" t="s">
        <v>2981</v>
      </c>
      <c r="G970" s="45" t="s">
        <v>3471</v>
      </c>
      <c r="H970" s="47">
        <f t="shared" si="56"/>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55"/>
        <v>Fraction of Eligible Industrial Energy Use Shifted to Electricity</v>
      </c>
      <c r="D971" s="6" t="s">
        <v>3017</v>
      </c>
      <c r="E971" s="1" t="s">
        <v>3912</v>
      </c>
      <c r="F971" t="s">
        <v>2981</v>
      </c>
      <c r="G971" s="45" t="s">
        <v>3888</v>
      </c>
      <c r="H971" s="47">
        <f t="shared" si="56"/>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55"/>
        <v>Fraction of Eligible Industrial Energy Use Shifted to Electricity</v>
      </c>
      <c r="D972" s="6" t="s">
        <v>3017</v>
      </c>
      <c r="E972" s="1" t="s">
        <v>3913</v>
      </c>
      <c r="F972" t="s">
        <v>2981</v>
      </c>
      <c r="G972" s="45" t="s">
        <v>3887</v>
      </c>
      <c r="H972" s="47">
        <f t="shared" si="56"/>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55"/>
        <v>Fraction of Eligible Industrial Energy Use Shifted to Electricity</v>
      </c>
      <c r="D973" s="6" t="s">
        <v>3017</v>
      </c>
      <c r="E973" s="1" t="s">
        <v>3914</v>
      </c>
      <c r="F973" t="s">
        <v>2981</v>
      </c>
      <c r="G973" s="45" t="s">
        <v>3889</v>
      </c>
      <c r="H973" s="47">
        <f t="shared" si="56"/>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55"/>
        <v>Fraction of Eligible Industrial Energy Use Shifted to Electricity</v>
      </c>
      <c r="D974" s="6" t="s">
        <v>3018</v>
      </c>
      <c r="E974" s="1" t="s">
        <v>3459</v>
      </c>
      <c r="F974" t="s">
        <v>2982</v>
      </c>
      <c r="G974" s="45" t="s">
        <v>3465</v>
      </c>
      <c r="H974" s="47">
        <f t="shared" si="56"/>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55"/>
        <v>Fraction of Eligible Industrial Energy Use Shifted to Electricity</v>
      </c>
      <c r="D975" s="6" t="s">
        <v>3018</v>
      </c>
      <c r="E975" s="1" t="s">
        <v>3460</v>
      </c>
      <c r="F975" t="s">
        <v>2982</v>
      </c>
      <c r="G975" s="45" t="s">
        <v>3466</v>
      </c>
      <c r="H975" s="47">
        <f t="shared" si="56"/>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55"/>
        <v>Fraction of Eligible Industrial Energy Use Shifted to Electricity</v>
      </c>
      <c r="D976" s="6" t="s">
        <v>3018</v>
      </c>
      <c r="E976" s="1" t="s">
        <v>3461</v>
      </c>
      <c r="F976" t="s">
        <v>2982</v>
      </c>
      <c r="G976" s="45" t="s">
        <v>3467</v>
      </c>
      <c r="H976" s="47">
        <f t="shared" si="56"/>
        <v>975</v>
      </c>
      <c r="I976" s="324" t="s">
        <v>40</v>
      </c>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55"/>
        <v>Fraction of Eligible Industrial Energy Use Shifted to Electricity</v>
      </c>
      <c r="D977" s="6" t="s">
        <v>3018</v>
      </c>
      <c r="E977" s="1" t="s">
        <v>3462</v>
      </c>
      <c r="F977" t="s">
        <v>2982</v>
      </c>
      <c r="G977" s="45" t="s">
        <v>3468</v>
      </c>
      <c r="H977" s="47">
        <f t="shared" si="56"/>
        <v>976</v>
      </c>
      <c r="I977" s="324" t="s">
        <v>40</v>
      </c>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55"/>
        <v>Fraction of Eligible Industrial Energy Use Shifted to Electricity</v>
      </c>
      <c r="D978" s="6" t="s">
        <v>3018</v>
      </c>
      <c r="E978" s="1" t="s">
        <v>3463</v>
      </c>
      <c r="F978" t="s">
        <v>2982</v>
      </c>
      <c r="G978" s="45" t="s">
        <v>3469</v>
      </c>
      <c r="H978" s="47">
        <f t="shared" si="56"/>
        <v>977</v>
      </c>
      <c r="I978" s="324" t="s">
        <v>40</v>
      </c>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55"/>
        <v>Fraction of Eligible Industrial Energy Use Shifted to Electricity</v>
      </c>
      <c r="D979" s="6" t="s">
        <v>3018</v>
      </c>
      <c r="E979" s="1" t="s">
        <v>3464</v>
      </c>
      <c r="F979" t="s">
        <v>2982</v>
      </c>
      <c r="G979" s="45" t="s">
        <v>3470</v>
      </c>
      <c r="H979" s="47">
        <f t="shared" si="56"/>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55"/>
        <v>Fraction of Eligible Industrial Energy Use Shifted to Electricity</v>
      </c>
      <c r="D980" s="6" t="s">
        <v>3018</v>
      </c>
      <c r="E980" s="1" t="s">
        <v>3570</v>
      </c>
      <c r="F980" t="s">
        <v>2982</v>
      </c>
      <c r="G980" s="45" t="s">
        <v>3471</v>
      </c>
      <c r="H980" s="47">
        <f t="shared" si="56"/>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55"/>
        <v>Fraction of Eligible Industrial Energy Use Shifted to Electricity</v>
      </c>
      <c r="D981" s="6" t="s">
        <v>3018</v>
      </c>
      <c r="E981" s="1" t="s">
        <v>3912</v>
      </c>
      <c r="F981" t="s">
        <v>2982</v>
      </c>
      <c r="G981" s="45" t="s">
        <v>3888</v>
      </c>
      <c r="H981" s="47">
        <f t="shared" si="56"/>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55"/>
        <v>Fraction of Eligible Industrial Energy Use Shifted to Electricity</v>
      </c>
      <c r="D982" s="6" t="s">
        <v>3018</v>
      </c>
      <c r="E982" s="1" t="s">
        <v>3913</v>
      </c>
      <c r="F982" t="s">
        <v>2982</v>
      </c>
      <c r="G982" s="45" t="s">
        <v>3887</v>
      </c>
      <c r="H982" s="47">
        <f t="shared" si="56"/>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55"/>
        <v>Fraction of Eligible Industrial Energy Use Shifted to Electricity</v>
      </c>
      <c r="D983" s="6" t="s">
        <v>3018</v>
      </c>
      <c r="E983" s="1" t="s">
        <v>3914</v>
      </c>
      <c r="F983" t="s">
        <v>2982</v>
      </c>
      <c r="G983" s="45" t="s">
        <v>3889</v>
      </c>
      <c r="H983" s="47">
        <f t="shared" si="56"/>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si="55"/>
        <v>Fraction of Eligible Industrial Energy Use Shifted to Electricity</v>
      </c>
      <c r="D984" s="6" t="s">
        <v>3019</v>
      </c>
      <c r="E984" s="1" t="s">
        <v>3459</v>
      </c>
      <c r="F984" t="s">
        <v>2983</v>
      </c>
      <c r="G984" s="45" t="s">
        <v>3465</v>
      </c>
      <c r="H984" s="47">
        <f t="shared" si="56"/>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55"/>
        <v>Fraction of Eligible Industrial Energy Use Shifted to Electricity</v>
      </c>
      <c r="D985" s="6" t="s">
        <v>3019</v>
      </c>
      <c r="E985" s="1" t="s">
        <v>3460</v>
      </c>
      <c r="F985" t="s">
        <v>2983</v>
      </c>
      <c r="G985" s="45" t="s">
        <v>3466</v>
      </c>
      <c r="H985" s="47">
        <f t="shared" si="56"/>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55"/>
        <v>Fraction of Eligible Industrial Energy Use Shifted to Electricity</v>
      </c>
      <c r="D986" s="6" t="s">
        <v>3019</v>
      </c>
      <c r="E986" s="1" t="s">
        <v>3461</v>
      </c>
      <c r="F986" t="s">
        <v>2983</v>
      </c>
      <c r="G986" s="45" t="s">
        <v>3467</v>
      </c>
      <c r="H986" s="47">
        <f t="shared" si="56"/>
        <v>985</v>
      </c>
      <c r="I986" s="324" t="s">
        <v>40</v>
      </c>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55"/>
        <v>Fraction of Eligible Industrial Energy Use Shifted to Electricity</v>
      </c>
      <c r="D987" s="6" t="s">
        <v>3019</v>
      </c>
      <c r="E987" s="1" t="s">
        <v>3462</v>
      </c>
      <c r="F987" t="s">
        <v>2983</v>
      </c>
      <c r="G987" s="45" t="s">
        <v>3468</v>
      </c>
      <c r="H987" s="47">
        <f t="shared" si="56"/>
        <v>986</v>
      </c>
      <c r="I987" s="324" t="s">
        <v>40</v>
      </c>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55"/>
        <v>Fraction of Eligible Industrial Energy Use Shifted to Electricity</v>
      </c>
      <c r="D988" s="6" t="s">
        <v>3019</v>
      </c>
      <c r="E988" s="1" t="s">
        <v>3463</v>
      </c>
      <c r="F988" t="s">
        <v>2983</v>
      </c>
      <c r="G988" s="45" t="s">
        <v>3469</v>
      </c>
      <c r="H988" s="47">
        <f t="shared" si="56"/>
        <v>987</v>
      </c>
      <c r="I988" s="324" t="s">
        <v>40</v>
      </c>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55"/>
        <v>Fraction of Eligible Industrial Energy Use Shifted to Electricity</v>
      </c>
      <c r="D989" s="6" t="s">
        <v>3019</v>
      </c>
      <c r="E989" s="1" t="s">
        <v>3464</v>
      </c>
      <c r="F989" t="s">
        <v>2983</v>
      </c>
      <c r="G989" s="45" t="s">
        <v>3470</v>
      </c>
      <c r="H989" s="47">
        <f t="shared" si="56"/>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55"/>
        <v>Fraction of Eligible Industrial Energy Use Shifted to Electricity</v>
      </c>
      <c r="D990" s="6" t="s">
        <v>3019</v>
      </c>
      <c r="E990" s="1" t="s">
        <v>3570</v>
      </c>
      <c r="F990" t="s">
        <v>2983</v>
      </c>
      <c r="G990" s="45" t="s">
        <v>3471</v>
      </c>
      <c r="H990" s="47">
        <f t="shared" si="56"/>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55"/>
        <v>Fraction of Eligible Industrial Energy Use Shifted to Electricity</v>
      </c>
      <c r="D991" s="6" t="s">
        <v>3019</v>
      </c>
      <c r="E991" s="1" t="s">
        <v>3912</v>
      </c>
      <c r="F991" t="s">
        <v>2983</v>
      </c>
      <c r="G991" s="45" t="s">
        <v>3888</v>
      </c>
      <c r="H991" s="47">
        <f t="shared" si="56"/>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55"/>
        <v>Fraction of Eligible Industrial Energy Use Shifted to Electricity</v>
      </c>
      <c r="D992" s="6" t="s">
        <v>3019</v>
      </c>
      <c r="E992" s="1" t="s">
        <v>3913</v>
      </c>
      <c r="F992" t="s">
        <v>2983</v>
      </c>
      <c r="G992" s="45" t="s">
        <v>3887</v>
      </c>
      <c r="H992" s="47">
        <f t="shared" si="56"/>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55"/>
        <v>Fraction of Eligible Industrial Energy Use Shifted to Electricity</v>
      </c>
      <c r="D993" s="6" t="s">
        <v>3019</v>
      </c>
      <c r="E993" s="1" t="s">
        <v>3914</v>
      </c>
      <c r="F993" t="s">
        <v>2983</v>
      </c>
      <c r="G993" s="45" t="s">
        <v>3889</v>
      </c>
      <c r="H993" s="47">
        <f t="shared" si="56"/>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55"/>
        <v>Fraction of Eligible Industrial Energy Use Shifted to Electricity</v>
      </c>
      <c r="D994" s="6" t="s">
        <v>3020</v>
      </c>
      <c r="E994" s="1" t="s">
        <v>3459</v>
      </c>
      <c r="F994" t="s">
        <v>2984</v>
      </c>
      <c r="G994" s="45" t="s">
        <v>3465</v>
      </c>
      <c r="H994" s="47">
        <f t="shared" si="56"/>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55"/>
        <v>Fraction of Eligible Industrial Energy Use Shifted to Electricity</v>
      </c>
      <c r="D995" s="6" t="s">
        <v>3020</v>
      </c>
      <c r="E995" s="1" t="s">
        <v>3460</v>
      </c>
      <c r="F995" t="s">
        <v>2984</v>
      </c>
      <c r="G995" s="45" t="s">
        <v>3466</v>
      </c>
      <c r="H995" s="47">
        <f t="shared" si="56"/>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55"/>
        <v>Fraction of Eligible Industrial Energy Use Shifted to Electricity</v>
      </c>
      <c r="D996" s="6" t="s">
        <v>3020</v>
      </c>
      <c r="E996" s="1" t="s">
        <v>3461</v>
      </c>
      <c r="F996" t="s">
        <v>2984</v>
      </c>
      <c r="G996" s="45" t="s">
        <v>3467</v>
      </c>
      <c r="H996" s="47">
        <f t="shared" si="56"/>
        <v>995</v>
      </c>
      <c r="I996" s="324" t="s">
        <v>40</v>
      </c>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55"/>
        <v>Fraction of Eligible Industrial Energy Use Shifted to Electricity</v>
      </c>
      <c r="D997" s="6" t="s">
        <v>3020</v>
      </c>
      <c r="E997" s="1" t="s">
        <v>3462</v>
      </c>
      <c r="F997" t="s">
        <v>2984</v>
      </c>
      <c r="G997" s="45" t="s">
        <v>3468</v>
      </c>
      <c r="H997" s="47">
        <f t="shared" si="56"/>
        <v>996</v>
      </c>
      <c r="I997" s="324" t="s">
        <v>40</v>
      </c>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55"/>
        <v>Fraction of Eligible Industrial Energy Use Shifted to Electricity</v>
      </c>
      <c r="D998" s="6" t="s">
        <v>3020</v>
      </c>
      <c r="E998" s="1" t="s">
        <v>3463</v>
      </c>
      <c r="F998" t="s">
        <v>2984</v>
      </c>
      <c r="G998" s="45" t="s">
        <v>3469</v>
      </c>
      <c r="H998" s="47">
        <f t="shared" si="56"/>
        <v>997</v>
      </c>
      <c r="I998" s="324" t="s">
        <v>40</v>
      </c>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55"/>
        <v>Fraction of Eligible Industrial Energy Use Shifted to Electricity</v>
      </c>
      <c r="D999" s="6" t="s">
        <v>3020</v>
      </c>
      <c r="E999" s="1" t="s">
        <v>3464</v>
      </c>
      <c r="F999" t="s">
        <v>2984</v>
      </c>
      <c r="G999" s="45" t="s">
        <v>3470</v>
      </c>
      <c r="H999" s="47">
        <f t="shared" si="56"/>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55"/>
        <v>Fraction of Eligible Industrial Energy Use Shifted to Electricity</v>
      </c>
      <c r="D1000" s="6" t="s">
        <v>3020</v>
      </c>
      <c r="E1000" s="1" t="s">
        <v>3570</v>
      </c>
      <c r="F1000" t="s">
        <v>2984</v>
      </c>
      <c r="G1000" s="45" t="s">
        <v>3471</v>
      </c>
      <c r="H1000" s="47">
        <f t="shared" si="56"/>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55"/>
        <v>Fraction of Eligible Industrial Energy Use Shifted to Electricity</v>
      </c>
      <c r="D1001" s="6" t="s">
        <v>3020</v>
      </c>
      <c r="E1001" s="1" t="s">
        <v>3912</v>
      </c>
      <c r="F1001" t="s">
        <v>2984</v>
      </c>
      <c r="G1001" s="45" t="s">
        <v>3888</v>
      </c>
      <c r="H1001" s="47">
        <f t="shared" si="56"/>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55"/>
        <v>Fraction of Eligible Industrial Energy Use Shifted to Electricity</v>
      </c>
      <c r="D1002" s="6" t="s">
        <v>3020</v>
      </c>
      <c r="E1002" s="1" t="s">
        <v>3913</v>
      </c>
      <c r="F1002" t="s">
        <v>2984</v>
      </c>
      <c r="G1002" s="45" t="s">
        <v>3887</v>
      </c>
      <c r="H1002" s="47">
        <f t="shared" si="56"/>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55"/>
        <v>Fraction of Eligible Industrial Energy Use Shifted to Electricity</v>
      </c>
      <c r="D1003" s="6" t="s">
        <v>3020</v>
      </c>
      <c r="E1003" s="1" t="s">
        <v>3914</v>
      </c>
      <c r="F1003" t="s">
        <v>2984</v>
      </c>
      <c r="G1003" s="45" t="s">
        <v>3889</v>
      </c>
      <c r="H1003" s="47">
        <f t="shared" si="56"/>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55"/>
        <v>Fraction of Eligible Industrial Energy Use Shifted to Electricity</v>
      </c>
      <c r="D1004" s="6" t="s">
        <v>3021</v>
      </c>
      <c r="E1004" s="1" t="s">
        <v>3459</v>
      </c>
      <c r="F1004" t="s">
        <v>2985</v>
      </c>
      <c r="G1004" s="45" t="s">
        <v>3465</v>
      </c>
      <c r="H1004" s="47">
        <f t="shared" si="56"/>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55"/>
        <v>Fraction of Eligible Industrial Energy Use Shifted to Electricity</v>
      </c>
      <c r="D1005" s="6" t="s">
        <v>3021</v>
      </c>
      <c r="E1005" s="1" t="s">
        <v>3460</v>
      </c>
      <c r="F1005" t="s">
        <v>2985</v>
      </c>
      <c r="G1005" s="45" t="s">
        <v>3466</v>
      </c>
      <c r="H1005" s="47">
        <f t="shared" si="56"/>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55"/>
        <v>Fraction of Eligible Industrial Energy Use Shifted to Electricity</v>
      </c>
      <c r="D1006" s="6" t="s">
        <v>3021</v>
      </c>
      <c r="E1006" s="1" t="s">
        <v>3461</v>
      </c>
      <c r="F1006" t="s">
        <v>2985</v>
      </c>
      <c r="G1006" s="45" t="s">
        <v>3467</v>
      </c>
      <c r="H1006" s="47">
        <f t="shared" si="56"/>
        <v>1005</v>
      </c>
      <c r="I1006" s="324" t="s">
        <v>40</v>
      </c>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55"/>
        <v>Fraction of Eligible Industrial Energy Use Shifted to Electricity</v>
      </c>
      <c r="D1007" s="6" t="s">
        <v>3021</v>
      </c>
      <c r="E1007" s="1" t="s">
        <v>3462</v>
      </c>
      <c r="F1007" t="s">
        <v>2985</v>
      </c>
      <c r="G1007" s="45" t="s">
        <v>3468</v>
      </c>
      <c r="H1007" s="47">
        <f t="shared" si="56"/>
        <v>1006</v>
      </c>
      <c r="I1007" s="324" t="s">
        <v>40</v>
      </c>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55"/>
        <v>Fraction of Eligible Industrial Energy Use Shifted to Electricity</v>
      </c>
      <c r="D1008" s="6" t="s">
        <v>3021</v>
      </c>
      <c r="E1008" s="1" t="s">
        <v>3463</v>
      </c>
      <c r="F1008" t="s">
        <v>2985</v>
      </c>
      <c r="G1008" s="45" t="s">
        <v>3469</v>
      </c>
      <c r="H1008" s="47">
        <f t="shared" si="56"/>
        <v>1007</v>
      </c>
      <c r="I1008" s="324" t="s">
        <v>40</v>
      </c>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ref="C1009:C1072" si="57">C$944</f>
        <v>Fraction of Eligible Industrial Energy Use Shifted to Electricity</v>
      </c>
      <c r="D1009" s="6" t="s">
        <v>3021</v>
      </c>
      <c r="E1009" s="1" t="s">
        <v>3464</v>
      </c>
      <c r="F1009" t="s">
        <v>2985</v>
      </c>
      <c r="G1009" s="45" t="s">
        <v>3470</v>
      </c>
      <c r="H1009" s="47">
        <f t="shared" si="56"/>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57"/>
        <v>Fraction of Eligible Industrial Energy Use Shifted to Electricity</v>
      </c>
      <c r="D1010" s="6" t="s">
        <v>3021</v>
      </c>
      <c r="E1010" s="1" t="s">
        <v>3570</v>
      </c>
      <c r="F1010" t="s">
        <v>2985</v>
      </c>
      <c r="G1010" s="45" t="s">
        <v>3471</v>
      </c>
      <c r="H1010" s="47">
        <f t="shared" si="56"/>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57"/>
        <v>Fraction of Eligible Industrial Energy Use Shifted to Electricity</v>
      </c>
      <c r="D1011" s="6" t="s">
        <v>3021</v>
      </c>
      <c r="E1011" s="1" t="s">
        <v>3912</v>
      </c>
      <c r="F1011" t="s">
        <v>2985</v>
      </c>
      <c r="G1011" s="45" t="s">
        <v>3888</v>
      </c>
      <c r="H1011" s="47">
        <f t="shared" si="56"/>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57"/>
        <v>Fraction of Eligible Industrial Energy Use Shifted to Electricity</v>
      </c>
      <c r="D1012" s="6" t="s">
        <v>3021</v>
      </c>
      <c r="E1012" s="1" t="s">
        <v>3913</v>
      </c>
      <c r="F1012" t="s">
        <v>2985</v>
      </c>
      <c r="G1012" s="45" t="s">
        <v>3887</v>
      </c>
      <c r="H1012" s="47">
        <f t="shared" si="56"/>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57"/>
        <v>Fraction of Eligible Industrial Energy Use Shifted to Electricity</v>
      </c>
      <c r="D1013" s="6" t="s">
        <v>3021</v>
      </c>
      <c r="E1013" s="1" t="s">
        <v>3914</v>
      </c>
      <c r="F1013" t="s">
        <v>2985</v>
      </c>
      <c r="G1013" s="45" t="s">
        <v>3889</v>
      </c>
      <c r="H1013" s="47">
        <f t="shared" si="56"/>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57"/>
        <v>Fraction of Eligible Industrial Energy Use Shifted to Electricity</v>
      </c>
      <c r="D1014" s="6" t="s">
        <v>3022</v>
      </c>
      <c r="E1014" s="1" t="s">
        <v>3459</v>
      </c>
      <c r="F1014" t="s">
        <v>2986</v>
      </c>
      <c r="G1014" s="45" t="s">
        <v>3465</v>
      </c>
      <c r="H1014" s="47">
        <f t="shared" si="56"/>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57"/>
        <v>Fraction of Eligible Industrial Energy Use Shifted to Electricity</v>
      </c>
      <c r="D1015" s="6" t="s">
        <v>3022</v>
      </c>
      <c r="E1015" s="1" t="s">
        <v>3460</v>
      </c>
      <c r="F1015" t="s">
        <v>2986</v>
      </c>
      <c r="G1015" s="45" t="s">
        <v>3466</v>
      </c>
      <c r="H1015" s="47">
        <f t="shared" si="56"/>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57"/>
        <v>Fraction of Eligible Industrial Energy Use Shifted to Electricity</v>
      </c>
      <c r="D1016" s="6" t="s">
        <v>3022</v>
      </c>
      <c r="E1016" s="1" t="s">
        <v>3461</v>
      </c>
      <c r="F1016" t="s">
        <v>2986</v>
      </c>
      <c r="G1016" s="45" t="s">
        <v>3467</v>
      </c>
      <c r="H1016" s="47">
        <f t="shared" si="56"/>
        <v>1015</v>
      </c>
      <c r="I1016" s="324" t="s">
        <v>40</v>
      </c>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57"/>
        <v>Fraction of Eligible Industrial Energy Use Shifted to Electricity</v>
      </c>
      <c r="D1017" s="6" t="s">
        <v>3022</v>
      </c>
      <c r="E1017" s="1" t="s">
        <v>3462</v>
      </c>
      <c r="F1017" t="s">
        <v>2986</v>
      </c>
      <c r="G1017" s="45" t="s">
        <v>3468</v>
      </c>
      <c r="H1017" s="47">
        <f t="shared" si="56"/>
        <v>1016</v>
      </c>
      <c r="I1017" s="324" t="s">
        <v>40</v>
      </c>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57"/>
        <v>Fraction of Eligible Industrial Energy Use Shifted to Electricity</v>
      </c>
      <c r="D1018" s="6" t="s">
        <v>3022</v>
      </c>
      <c r="E1018" s="1" t="s">
        <v>3463</v>
      </c>
      <c r="F1018" t="s">
        <v>2986</v>
      </c>
      <c r="G1018" s="45" t="s">
        <v>3469</v>
      </c>
      <c r="H1018" s="47">
        <f t="shared" si="56"/>
        <v>1017</v>
      </c>
      <c r="I1018" s="324" t="s">
        <v>40</v>
      </c>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57"/>
        <v>Fraction of Eligible Industrial Energy Use Shifted to Electricity</v>
      </c>
      <c r="D1019" s="6" t="s">
        <v>3022</v>
      </c>
      <c r="E1019" s="1" t="s">
        <v>3464</v>
      </c>
      <c r="F1019" t="s">
        <v>2986</v>
      </c>
      <c r="G1019" s="45" t="s">
        <v>3470</v>
      </c>
      <c r="H1019" s="47">
        <f t="shared" si="56"/>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57"/>
        <v>Fraction of Eligible Industrial Energy Use Shifted to Electricity</v>
      </c>
      <c r="D1020" s="6" t="s">
        <v>3022</v>
      </c>
      <c r="E1020" s="1" t="s">
        <v>3570</v>
      </c>
      <c r="F1020" t="s">
        <v>2986</v>
      </c>
      <c r="G1020" s="45" t="s">
        <v>3471</v>
      </c>
      <c r="H1020" s="47">
        <f t="shared" si="56"/>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57"/>
        <v>Fraction of Eligible Industrial Energy Use Shifted to Electricity</v>
      </c>
      <c r="D1021" s="6" t="s">
        <v>3022</v>
      </c>
      <c r="E1021" s="1" t="s">
        <v>3912</v>
      </c>
      <c r="F1021" t="s">
        <v>2986</v>
      </c>
      <c r="G1021" s="45" t="s">
        <v>3888</v>
      </c>
      <c r="H1021" s="47">
        <f t="shared" si="56"/>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57"/>
        <v>Fraction of Eligible Industrial Energy Use Shifted to Electricity</v>
      </c>
      <c r="D1022" s="6" t="s">
        <v>3022</v>
      </c>
      <c r="E1022" s="1" t="s">
        <v>3913</v>
      </c>
      <c r="F1022" t="s">
        <v>2986</v>
      </c>
      <c r="G1022" s="45" t="s">
        <v>3887</v>
      </c>
      <c r="H1022" s="47">
        <f t="shared" si="56"/>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57"/>
        <v>Fraction of Eligible Industrial Energy Use Shifted to Electricity</v>
      </c>
      <c r="D1023" s="6" t="s">
        <v>3022</v>
      </c>
      <c r="E1023" s="1" t="s">
        <v>3914</v>
      </c>
      <c r="F1023" t="s">
        <v>2986</v>
      </c>
      <c r="G1023" s="45" t="s">
        <v>3889</v>
      </c>
      <c r="H1023" s="47">
        <f t="shared" si="56"/>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57"/>
        <v>Fraction of Eligible Industrial Energy Use Shifted to Electricity</v>
      </c>
      <c r="D1024" s="6" t="s">
        <v>3023</v>
      </c>
      <c r="E1024" s="1" t="s">
        <v>3459</v>
      </c>
      <c r="F1024" t="s">
        <v>2987</v>
      </c>
      <c r="G1024" s="45" t="s">
        <v>3465</v>
      </c>
      <c r="H1024" s="47">
        <f t="shared" si="56"/>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57"/>
        <v>Fraction of Eligible Industrial Energy Use Shifted to Electricity</v>
      </c>
      <c r="D1025" s="6" t="s">
        <v>3023</v>
      </c>
      <c r="E1025" s="1" t="s">
        <v>3460</v>
      </c>
      <c r="F1025" t="s">
        <v>2987</v>
      </c>
      <c r="G1025" s="45" t="s">
        <v>3466</v>
      </c>
      <c r="H1025" s="47">
        <f t="shared" si="56"/>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57"/>
        <v>Fraction of Eligible Industrial Energy Use Shifted to Electricity</v>
      </c>
      <c r="D1026" s="6" t="s">
        <v>3023</v>
      </c>
      <c r="E1026" s="1" t="s">
        <v>3461</v>
      </c>
      <c r="F1026" t="s">
        <v>2987</v>
      </c>
      <c r="G1026" s="45" t="s">
        <v>3467</v>
      </c>
      <c r="H1026" s="47">
        <f t="shared" si="56"/>
        <v>1025</v>
      </c>
      <c r="I1026" s="324" t="s">
        <v>40</v>
      </c>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57"/>
        <v>Fraction of Eligible Industrial Energy Use Shifted to Electricity</v>
      </c>
      <c r="D1027" s="6" t="s">
        <v>3023</v>
      </c>
      <c r="E1027" s="1" t="s">
        <v>3462</v>
      </c>
      <c r="F1027" t="s">
        <v>2987</v>
      </c>
      <c r="G1027" s="45" t="s">
        <v>3468</v>
      </c>
      <c r="H1027" s="47">
        <f t="shared" ref="H1027:H1090" si="58">H1026+1</f>
        <v>1026</v>
      </c>
      <c r="I1027" s="324" t="s">
        <v>40</v>
      </c>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57"/>
        <v>Fraction of Eligible Industrial Energy Use Shifted to Electricity</v>
      </c>
      <c r="D1028" s="6" t="s">
        <v>3023</v>
      </c>
      <c r="E1028" s="1" t="s">
        <v>3463</v>
      </c>
      <c r="F1028" t="s">
        <v>2987</v>
      </c>
      <c r="G1028" s="45" t="s">
        <v>3469</v>
      </c>
      <c r="H1028" s="47">
        <f t="shared" si="58"/>
        <v>1027</v>
      </c>
      <c r="I1028" s="324" t="s">
        <v>40</v>
      </c>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57"/>
        <v>Fraction of Eligible Industrial Energy Use Shifted to Electricity</v>
      </c>
      <c r="D1029" s="6" t="s">
        <v>3023</v>
      </c>
      <c r="E1029" s="1" t="s">
        <v>3464</v>
      </c>
      <c r="F1029" t="s">
        <v>2987</v>
      </c>
      <c r="G1029" s="45" t="s">
        <v>3470</v>
      </c>
      <c r="H1029" s="47">
        <f t="shared" si="58"/>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57"/>
        <v>Fraction of Eligible Industrial Energy Use Shifted to Electricity</v>
      </c>
      <c r="D1030" s="6" t="s">
        <v>3023</v>
      </c>
      <c r="E1030" s="1" t="s">
        <v>3570</v>
      </c>
      <c r="F1030" t="s">
        <v>2987</v>
      </c>
      <c r="G1030" s="45" t="s">
        <v>3471</v>
      </c>
      <c r="H1030" s="47">
        <f t="shared" si="58"/>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57"/>
        <v>Fraction of Eligible Industrial Energy Use Shifted to Electricity</v>
      </c>
      <c r="D1031" s="6" t="s">
        <v>3023</v>
      </c>
      <c r="E1031" s="1" t="s">
        <v>3912</v>
      </c>
      <c r="F1031" t="s">
        <v>2987</v>
      </c>
      <c r="G1031" s="45" t="s">
        <v>3888</v>
      </c>
      <c r="H1031" s="47">
        <f t="shared" si="58"/>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57"/>
        <v>Fraction of Eligible Industrial Energy Use Shifted to Electricity</v>
      </c>
      <c r="D1032" s="6" t="s">
        <v>3023</v>
      </c>
      <c r="E1032" s="1" t="s">
        <v>3913</v>
      </c>
      <c r="F1032" t="s">
        <v>2987</v>
      </c>
      <c r="G1032" s="45" t="s">
        <v>3887</v>
      </c>
      <c r="H1032" s="47">
        <f t="shared" si="58"/>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57"/>
        <v>Fraction of Eligible Industrial Energy Use Shifted to Electricity</v>
      </c>
      <c r="D1033" s="6" t="s">
        <v>3023</v>
      </c>
      <c r="E1033" s="1" t="s">
        <v>3914</v>
      </c>
      <c r="F1033" t="s">
        <v>2987</v>
      </c>
      <c r="G1033" s="45" t="s">
        <v>3889</v>
      </c>
      <c r="H1033" s="47">
        <f t="shared" si="58"/>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57"/>
        <v>Fraction of Eligible Industrial Energy Use Shifted to Electricity</v>
      </c>
      <c r="D1034" s="6" t="s">
        <v>3024</v>
      </c>
      <c r="E1034" s="1" t="s">
        <v>3459</v>
      </c>
      <c r="F1034" t="s">
        <v>2546</v>
      </c>
      <c r="G1034" s="45" t="s">
        <v>3465</v>
      </c>
      <c r="H1034" s="47">
        <f t="shared" si="58"/>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57"/>
        <v>Fraction of Eligible Industrial Energy Use Shifted to Electricity</v>
      </c>
      <c r="D1035" s="6" t="s">
        <v>3024</v>
      </c>
      <c r="E1035" s="1" t="s">
        <v>3460</v>
      </c>
      <c r="F1035" t="s">
        <v>2546</v>
      </c>
      <c r="G1035" s="45" t="s">
        <v>3466</v>
      </c>
      <c r="H1035" s="47">
        <f t="shared" si="58"/>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57"/>
        <v>Fraction of Eligible Industrial Energy Use Shifted to Electricity</v>
      </c>
      <c r="D1036" s="6" t="s">
        <v>3024</v>
      </c>
      <c r="E1036" s="1" t="s">
        <v>3461</v>
      </c>
      <c r="F1036" t="s">
        <v>2546</v>
      </c>
      <c r="G1036" s="45" t="s">
        <v>3467</v>
      </c>
      <c r="H1036" s="47">
        <f t="shared" si="58"/>
        <v>1035</v>
      </c>
      <c r="I1036" s="324" t="s">
        <v>40</v>
      </c>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57"/>
        <v>Fraction of Eligible Industrial Energy Use Shifted to Electricity</v>
      </c>
      <c r="D1037" s="6" t="s">
        <v>3024</v>
      </c>
      <c r="E1037" s="1" t="s">
        <v>3462</v>
      </c>
      <c r="F1037" t="s">
        <v>2546</v>
      </c>
      <c r="G1037" s="45" t="s">
        <v>3468</v>
      </c>
      <c r="H1037" s="47">
        <f t="shared" si="58"/>
        <v>1036</v>
      </c>
      <c r="I1037" s="324" t="s">
        <v>40</v>
      </c>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57"/>
        <v>Fraction of Eligible Industrial Energy Use Shifted to Electricity</v>
      </c>
      <c r="D1038" s="6" t="s">
        <v>3024</v>
      </c>
      <c r="E1038" s="1" t="s">
        <v>3463</v>
      </c>
      <c r="F1038" t="s">
        <v>2546</v>
      </c>
      <c r="G1038" s="45" t="s">
        <v>3469</v>
      </c>
      <c r="H1038" s="47">
        <f t="shared" si="58"/>
        <v>1037</v>
      </c>
      <c r="I1038" s="324" t="s">
        <v>40</v>
      </c>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57"/>
        <v>Fraction of Eligible Industrial Energy Use Shifted to Electricity</v>
      </c>
      <c r="D1039" s="6" t="s">
        <v>3024</v>
      </c>
      <c r="E1039" s="1" t="s">
        <v>3464</v>
      </c>
      <c r="F1039" t="s">
        <v>2546</v>
      </c>
      <c r="G1039" s="45" t="s">
        <v>3470</v>
      </c>
      <c r="H1039" s="47">
        <f t="shared" si="58"/>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57"/>
        <v>Fraction of Eligible Industrial Energy Use Shifted to Electricity</v>
      </c>
      <c r="D1040" s="6" t="s">
        <v>3024</v>
      </c>
      <c r="E1040" s="1" t="s">
        <v>3570</v>
      </c>
      <c r="F1040" t="s">
        <v>2546</v>
      </c>
      <c r="G1040" s="45" t="s">
        <v>3471</v>
      </c>
      <c r="H1040" s="47">
        <f t="shared" si="58"/>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57"/>
        <v>Fraction of Eligible Industrial Energy Use Shifted to Electricity</v>
      </c>
      <c r="D1041" s="6" t="s">
        <v>3024</v>
      </c>
      <c r="E1041" s="1" t="s">
        <v>3912</v>
      </c>
      <c r="F1041" t="s">
        <v>2546</v>
      </c>
      <c r="G1041" s="45" t="s">
        <v>3888</v>
      </c>
      <c r="H1041" s="47">
        <f t="shared" si="58"/>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57"/>
        <v>Fraction of Eligible Industrial Energy Use Shifted to Electricity</v>
      </c>
      <c r="D1042" s="6" t="s">
        <v>3024</v>
      </c>
      <c r="E1042" s="1" t="s">
        <v>3913</v>
      </c>
      <c r="F1042" t="s">
        <v>2546</v>
      </c>
      <c r="G1042" s="45" t="s">
        <v>3887</v>
      </c>
      <c r="H1042" s="47">
        <f t="shared" si="58"/>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57"/>
        <v>Fraction of Eligible Industrial Energy Use Shifted to Electricity</v>
      </c>
      <c r="D1043" s="6" t="s">
        <v>3024</v>
      </c>
      <c r="E1043" s="1" t="s">
        <v>3914</v>
      </c>
      <c r="F1043" t="s">
        <v>2546</v>
      </c>
      <c r="G1043" s="45" t="s">
        <v>3889</v>
      </c>
      <c r="H1043" s="47">
        <f t="shared" si="58"/>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57"/>
        <v>Fraction of Eligible Industrial Energy Use Shifted to Electricity</v>
      </c>
      <c r="D1044" s="6" t="s">
        <v>3025</v>
      </c>
      <c r="E1044" s="1" t="s">
        <v>3459</v>
      </c>
      <c r="F1044" t="s">
        <v>2988</v>
      </c>
      <c r="G1044" s="45" t="s">
        <v>3465</v>
      </c>
      <c r="H1044" s="47">
        <f t="shared" si="58"/>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57"/>
        <v>Fraction of Eligible Industrial Energy Use Shifted to Electricity</v>
      </c>
      <c r="D1045" s="6" t="s">
        <v>3025</v>
      </c>
      <c r="E1045" s="1" t="s">
        <v>3460</v>
      </c>
      <c r="F1045" t="s">
        <v>2988</v>
      </c>
      <c r="G1045" s="45" t="s">
        <v>3466</v>
      </c>
      <c r="H1045" s="47">
        <f t="shared" si="58"/>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57"/>
        <v>Fraction of Eligible Industrial Energy Use Shifted to Electricity</v>
      </c>
      <c r="D1046" s="6" t="s">
        <v>3025</v>
      </c>
      <c r="E1046" s="1" t="s">
        <v>3461</v>
      </c>
      <c r="F1046" t="s">
        <v>2988</v>
      </c>
      <c r="G1046" s="45" t="s">
        <v>3467</v>
      </c>
      <c r="H1046" s="47">
        <f t="shared" si="58"/>
        <v>1045</v>
      </c>
      <c r="I1046" s="324" t="s">
        <v>40</v>
      </c>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57"/>
        <v>Fraction of Eligible Industrial Energy Use Shifted to Electricity</v>
      </c>
      <c r="D1047" s="6" t="s">
        <v>3025</v>
      </c>
      <c r="E1047" s="1" t="s">
        <v>3462</v>
      </c>
      <c r="F1047" t="s">
        <v>2988</v>
      </c>
      <c r="G1047" s="45" t="s">
        <v>3468</v>
      </c>
      <c r="H1047" s="47">
        <f t="shared" si="58"/>
        <v>1046</v>
      </c>
      <c r="I1047" s="324" t="s">
        <v>40</v>
      </c>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si="57"/>
        <v>Fraction of Eligible Industrial Energy Use Shifted to Electricity</v>
      </c>
      <c r="D1048" s="6" t="s">
        <v>3025</v>
      </c>
      <c r="E1048" s="1" t="s">
        <v>3463</v>
      </c>
      <c r="F1048" t="s">
        <v>2988</v>
      </c>
      <c r="G1048" s="45" t="s">
        <v>3469</v>
      </c>
      <c r="H1048" s="47">
        <f t="shared" si="58"/>
        <v>1047</v>
      </c>
      <c r="I1048" s="324" t="s">
        <v>40</v>
      </c>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57"/>
        <v>Fraction of Eligible Industrial Energy Use Shifted to Electricity</v>
      </c>
      <c r="D1049" s="6" t="s">
        <v>3025</v>
      </c>
      <c r="E1049" s="1" t="s">
        <v>3464</v>
      </c>
      <c r="F1049" t="s">
        <v>2988</v>
      </c>
      <c r="G1049" s="45" t="s">
        <v>3470</v>
      </c>
      <c r="H1049" s="47">
        <f t="shared" si="58"/>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57"/>
        <v>Fraction of Eligible Industrial Energy Use Shifted to Electricity</v>
      </c>
      <c r="D1050" s="6" t="s">
        <v>3025</v>
      </c>
      <c r="E1050" s="1" t="s">
        <v>3570</v>
      </c>
      <c r="F1050" t="s">
        <v>2988</v>
      </c>
      <c r="G1050" s="45" t="s">
        <v>3471</v>
      </c>
      <c r="H1050" s="47">
        <f t="shared" si="58"/>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57"/>
        <v>Fraction of Eligible Industrial Energy Use Shifted to Electricity</v>
      </c>
      <c r="D1051" s="6" t="s">
        <v>3025</v>
      </c>
      <c r="E1051" s="1" t="s">
        <v>3912</v>
      </c>
      <c r="F1051" t="s">
        <v>2988</v>
      </c>
      <c r="G1051" s="45" t="s">
        <v>3888</v>
      </c>
      <c r="H1051" s="47">
        <f t="shared" si="58"/>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57"/>
        <v>Fraction of Eligible Industrial Energy Use Shifted to Electricity</v>
      </c>
      <c r="D1052" s="6" t="s">
        <v>3025</v>
      </c>
      <c r="E1052" s="1" t="s">
        <v>3913</v>
      </c>
      <c r="F1052" t="s">
        <v>2988</v>
      </c>
      <c r="G1052" s="45" t="s">
        <v>3887</v>
      </c>
      <c r="H1052" s="47">
        <f t="shared" si="58"/>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57"/>
        <v>Fraction of Eligible Industrial Energy Use Shifted to Electricity</v>
      </c>
      <c r="D1053" s="6" t="s">
        <v>3025</v>
      </c>
      <c r="E1053" s="1" t="s">
        <v>3914</v>
      </c>
      <c r="F1053" t="s">
        <v>2988</v>
      </c>
      <c r="G1053" s="45" t="s">
        <v>3889</v>
      </c>
      <c r="H1053" s="47">
        <f t="shared" si="58"/>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57"/>
        <v>Fraction of Eligible Industrial Energy Use Shifted to Electricity</v>
      </c>
      <c r="D1054" s="6" t="s">
        <v>3026</v>
      </c>
      <c r="E1054" s="1" t="s">
        <v>3459</v>
      </c>
      <c r="F1054" t="s">
        <v>2989</v>
      </c>
      <c r="G1054" s="45" t="s">
        <v>3465</v>
      </c>
      <c r="H1054" s="47">
        <f t="shared" si="58"/>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57"/>
        <v>Fraction of Eligible Industrial Energy Use Shifted to Electricity</v>
      </c>
      <c r="D1055" s="6" t="s">
        <v>3026</v>
      </c>
      <c r="E1055" s="1" t="s">
        <v>3460</v>
      </c>
      <c r="F1055" t="s">
        <v>2989</v>
      </c>
      <c r="G1055" s="45" t="s">
        <v>3466</v>
      </c>
      <c r="H1055" s="47">
        <f t="shared" si="58"/>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57"/>
        <v>Fraction of Eligible Industrial Energy Use Shifted to Electricity</v>
      </c>
      <c r="D1056" s="6" t="s">
        <v>3026</v>
      </c>
      <c r="E1056" s="1" t="s">
        <v>3461</v>
      </c>
      <c r="F1056" t="s">
        <v>2989</v>
      </c>
      <c r="G1056" s="45" t="s">
        <v>3467</v>
      </c>
      <c r="H1056" s="47">
        <f t="shared" si="58"/>
        <v>1055</v>
      </c>
      <c r="I1056" s="324" t="s">
        <v>40</v>
      </c>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57"/>
        <v>Fraction of Eligible Industrial Energy Use Shifted to Electricity</v>
      </c>
      <c r="D1057" s="6" t="s">
        <v>3026</v>
      </c>
      <c r="E1057" s="1" t="s">
        <v>3462</v>
      </c>
      <c r="F1057" t="s">
        <v>2989</v>
      </c>
      <c r="G1057" s="45" t="s">
        <v>3468</v>
      </c>
      <c r="H1057" s="47">
        <f t="shared" si="58"/>
        <v>1056</v>
      </c>
      <c r="I1057" s="324" t="s">
        <v>40</v>
      </c>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57"/>
        <v>Fraction of Eligible Industrial Energy Use Shifted to Electricity</v>
      </c>
      <c r="D1058" s="6" t="s">
        <v>3026</v>
      </c>
      <c r="E1058" s="1" t="s">
        <v>3463</v>
      </c>
      <c r="F1058" t="s">
        <v>2989</v>
      </c>
      <c r="G1058" s="45" t="s">
        <v>3469</v>
      </c>
      <c r="H1058" s="47">
        <f t="shared" si="58"/>
        <v>1057</v>
      </c>
      <c r="I1058" s="324" t="s">
        <v>40</v>
      </c>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57"/>
        <v>Fraction of Eligible Industrial Energy Use Shifted to Electricity</v>
      </c>
      <c r="D1059" s="6" t="s">
        <v>3026</v>
      </c>
      <c r="E1059" s="1" t="s">
        <v>3464</v>
      </c>
      <c r="F1059" t="s">
        <v>2989</v>
      </c>
      <c r="G1059" s="45" t="s">
        <v>3470</v>
      </c>
      <c r="H1059" s="47">
        <f t="shared" si="58"/>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57"/>
        <v>Fraction of Eligible Industrial Energy Use Shifted to Electricity</v>
      </c>
      <c r="D1060" s="6" t="s">
        <v>3026</v>
      </c>
      <c r="E1060" s="1" t="s">
        <v>3570</v>
      </c>
      <c r="F1060" t="s">
        <v>2989</v>
      </c>
      <c r="G1060" s="45" t="s">
        <v>3471</v>
      </c>
      <c r="H1060" s="47">
        <f t="shared" si="58"/>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57"/>
        <v>Fraction of Eligible Industrial Energy Use Shifted to Electricity</v>
      </c>
      <c r="D1061" s="6" t="s">
        <v>3026</v>
      </c>
      <c r="E1061" s="1" t="s">
        <v>3912</v>
      </c>
      <c r="F1061" t="s">
        <v>2989</v>
      </c>
      <c r="G1061" s="45" t="s">
        <v>3888</v>
      </c>
      <c r="H1061" s="47">
        <f t="shared" si="58"/>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57"/>
        <v>Fraction of Eligible Industrial Energy Use Shifted to Electricity</v>
      </c>
      <c r="D1062" s="6" t="s">
        <v>3026</v>
      </c>
      <c r="E1062" s="1" t="s">
        <v>3913</v>
      </c>
      <c r="F1062" t="s">
        <v>2989</v>
      </c>
      <c r="G1062" s="45" t="s">
        <v>3887</v>
      </c>
      <c r="H1062" s="47">
        <f t="shared" si="58"/>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57"/>
        <v>Fraction of Eligible Industrial Energy Use Shifted to Electricity</v>
      </c>
      <c r="D1063" s="6" t="s">
        <v>3026</v>
      </c>
      <c r="E1063" s="1" t="s">
        <v>3914</v>
      </c>
      <c r="F1063" t="s">
        <v>2989</v>
      </c>
      <c r="G1063" s="45" t="s">
        <v>3889</v>
      </c>
      <c r="H1063" s="47">
        <f t="shared" si="58"/>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57"/>
        <v>Fraction of Eligible Industrial Energy Use Shifted to Electricity</v>
      </c>
      <c r="D1064" s="6" t="s">
        <v>3027</v>
      </c>
      <c r="E1064" s="1" t="s">
        <v>3459</v>
      </c>
      <c r="F1064" t="s">
        <v>2990</v>
      </c>
      <c r="G1064" s="45" t="s">
        <v>3465</v>
      </c>
      <c r="H1064" s="47">
        <f t="shared" si="58"/>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57"/>
        <v>Fraction of Eligible Industrial Energy Use Shifted to Electricity</v>
      </c>
      <c r="D1065" s="6" t="s">
        <v>3027</v>
      </c>
      <c r="E1065" s="1" t="s">
        <v>3460</v>
      </c>
      <c r="F1065" t="s">
        <v>2990</v>
      </c>
      <c r="G1065" s="45" t="s">
        <v>3466</v>
      </c>
      <c r="H1065" s="47">
        <f t="shared" si="58"/>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57"/>
        <v>Fraction of Eligible Industrial Energy Use Shifted to Electricity</v>
      </c>
      <c r="D1066" s="6" t="s">
        <v>3027</v>
      </c>
      <c r="E1066" s="1" t="s">
        <v>3461</v>
      </c>
      <c r="F1066" t="s">
        <v>2990</v>
      </c>
      <c r="G1066" s="45" t="s">
        <v>3467</v>
      </c>
      <c r="H1066" s="47">
        <f t="shared" si="58"/>
        <v>1065</v>
      </c>
      <c r="I1066" s="324" t="s">
        <v>40</v>
      </c>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57"/>
        <v>Fraction of Eligible Industrial Energy Use Shifted to Electricity</v>
      </c>
      <c r="D1067" s="6" t="s">
        <v>3027</v>
      </c>
      <c r="E1067" s="1" t="s">
        <v>3462</v>
      </c>
      <c r="F1067" t="s">
        <v>2990</v>
      </c>
      <c r="G1067" s="45" t="s">
        <v>3468</v>
      </c>
      <c r="H1067" s="47">
        <f t="shared" si="58"/>
        <v>1066</v>
      </c>
      <c r="I1067" s="324" t="s">
        <v>40</v>
      </c>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57"/>
        <v>Fraction of Eligible Industrial Energy Use Shifted to Electricity</v>
      </c>
      <c r="D1068" s="6" t="s">
        <v>3027</v>
      </c>
      <c r="E1068" s="1" t="s">
        <v>3463</v>
      </c>
      <c r="F1068" t="s">
        <v>2990</v>
      </c>
      <c r="G1068" s="45" t="s">
        <v>3469</v>
      </c>
      <c r="H1068" s="47">
        <f t="shared" si="58"/>
        <v>1067</v>
      </c>
      <c r="I1068" s="324" t="s">
        <v>40</v>
      </c>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57"/>
        <v>Fraction of Eligible Industrial Energy Use Shifted to Electricity</v>
      </c>
      <c r="D1069" s="6" t="s">
        <v>3027</v>
      </c>
      <c r="E1069" s="1" t="s">
        <v>3464</v>
      </c>
      <c r="F1069" t="s">
        <v>2990</v>
      </c>
      <c r="G1069" s="45" t="s">
        <v>3470</v>
      </c>
      <c r="H1069" s="47">
        <f t="shared" si="58"/>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57"/>
        <v>Fraction of Eligible Industrial Energy Use Shifted to Electricity</v>
      </c>
      <c r="D1070" s="6" t="s">
        <v>3027</v>
      </c>
      <c r="E1070" s="1" t="s">
        <v>3570</v>
      </c>
      <c r="F1070" t="s">
        <v>2990</v>
      </c>
      <c r="G1070" s="45" t="s">
        <v>3471</v>
      </c>
      <c r="H1070" s="47">
        <f t="shared" si="58"/>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57"/>
        <v>Fraction of Eligible Industrial Energy Use Shifted to Electricity</v>
      </c>
      <c r="D1071" s="6" t="s">
        <v>3027</v>
      </c>
      <c r="E1071" s="1" t="s">
        <v>3912</v>
      </c>
      <c r="F1071" t="s">
        <v>2990</v>
      </c>
      <c r="G1071" s="45" t="s">
        <v>3888</v>
      </c>
      <c r="H1071" s="47">
        <f t="shared" si="58"/>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57"/>
        <v>Fraction of Eligible Industrial Energy Use Shifted to Electricity</v>
      </c>
      <c r="D1072" s="6" t="s">
        <v>3027</v>
      </c>
      <c r="E1072" s="1" t="s">
        <v>3913</v>
      </c>
      <c r="F1072" t="s">
        <v>2990</v>
      </c>
      <c r="G1072" s="45" t="s">
        <v>3887</v>
      </c>
      <c r="H1072" s="47">
        <f t="shared" si="58"/>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ref="C1073:C1136" si="59">C$944</f>
        <v>Fraction of Eligible Industrial Energy Use Shifted to Electricity</v>
      </c>
      <c r="D1073" s="6" t="s">
        <v>3027</v>
      </c>
      <c r="E1073" s="1" t="s">
        <v>3914</v>
      </c>
      <c r="F1073" t="s">
        <v>2990</v>
      </c>
      <c r="G1073" s="45" t="s">
        <v>3889</v>
      </c>
      <c r="H1073" s="47">
        <f t="shared" si="58"/>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59"/>
        <v>Fraction of Eligible Industrial Energy Use Shifted to Electricity</v>
      </c>
      <c r="D1074" s="6" t="s">
        <v>3028</v>
      </c>
      <c r="E1074" s="1" t="s">
        <v>3459</v>
      </c>
      <c r="F1074" t="s">
        <v>2547</v>
      </c>
      <c r="G1074" s="45" t="s">
        <v>3465</v>
      </c>
      <c r="H1074" s="47">
        <f t="shared" si="58"/>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59"/>
        <v>Fraction of Eligible Industrial Energy Use Shifted to Electricity</v>
      </c>
      <c r="D1075" s="6" t="s">
        <v>3028</v>
      </c>
      <c r="E1075" s="1" t="s">
        <v>3460</v>
      </c>
      <c r="F1075" t="s">
        <v>2547</v>
      </c>
      <c r="G1075" s="45" t="s">
        <v>3466</v>
      </c>
      <c r="H1075" s="47">
        <f t="shared" si="58"/>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59"/>
        <v>Fraction of Eligible Industrial Energy Use Shifted to Electricity</v>
      </c>
      <c r="D1076" s="6" t="s">
        <v>3028</v>
      </c>
      <c r="E1076" s="1" t="s">
        <v>3461</v>
      </c>
      <c r="F1076" t="s">
        <v>2547</v>
      </c>
      <c r="G1076" s="45" t="s">
        <v>3467</v>
      </c>
      <c r="H1076" s="47">
        <f t="shared" si="58"/>
        <v>1075</v>
      </c>
      <c r="I1076" s="324" t="s">
        <v>40</v>
      </c>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59"/>
        <v>Fraction of Eligible Industrial Energy Use Shifted to Electricity</v>
      </c>
      <c r="D1077" s="6" t="s">
        <v>3028</v>
      </c>
      <c r="E1077" s="1" t="s">
        <v>3462</v>
      </c>
      <c r="F1077" t="s">
        <v>2547</v>
      </c>
      <c r="G1077" s="45" t="s">
        <v>3468</v>
      </c>
      <c r="H1077" s="47">
        <f t="shared" si="58"/>
        <v>1076</v>
      </c>
      <c r="I1077" s="324" t="s">
        <v>40</v>
      </c>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59"/>
        <v>Fraction of Eligible Industrial Energy Use Shifted to Electricity</v>
      </c>
      <c r="D1078" s="6" t="s">
        <v>3028</v>
      </c>
      <c r="E1078" s="1" t="s">
        <v>3463</v>
      </c>
      <c r="F1078" t="s">
        <v>2547</v>
      </c>
      <c r="G1078" s="45" t="s">
        <v>3469</v>
      </c>
      <c r="H1078" s="47">
        <f t="shared" si="58"/>
        <v>1077</v>
      </c>
      <c r="I1078" s="324" t="s">
        <v>40</v>
      </c>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59"/>
        <v>Fraction of Eligible Industrial Energy Use Shifted to Electricity</v>
      </c>
      <c r="D1079" s="6" t="s">
        <v>3028</v>
      </c>
      <c r="E1079" s="1" t="s">
        <v>3464</v>
      </c>
      <c r="F1079" t="s">
        <v>2547</v>
      </c>
      <c r="G1079" s="45" t="s">
        <v>3470</v>
      </c>
      <c r="H1079" s="47">
        <f t="shared" si="58"/>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59"/>
        <v>Fraction of Eligible Industrial Energy Use Shifted to Electricity</v>
      </c>
      <c r="D1080" s="6" t="s">
        <v>3028</v>
      </c>
      <c r="E1080" s="1" t="s">
        <v>3570</v>
      </c>
      <c r="F1080" t="s">
        <v>2547</v>
      </c>
      <c r="G1080" s="45" t="s">
        <v>3471</v>
      </c>
      <c r="H1080" s="47">
        <f t="shared" si="58"/>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59"/>
        <v>Fraction of Eligible Industrial Energy Use Shifted to Electricity</v>
      </c>
      <c r="D1081" s="6" t="s">
        <v>3028</v>
      </c>
      <c r="E1081" s="1" t="s">
        <v>3912</v>
      </c>
      <c r="F1081" t="s">
        <v>2547</v>
      </c>
      <c r="G1081" s="45" t="s">
        <v>3888</v>
      </c>
      <c r="H1081" s="47">
        <f t="shared" si="58"/>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59"/>
        <v>Fraction of Eligible Industrial Energy Use Shifted to Electricity</v>
      </c>
      <c r="D1082" s="6" t="s">
        <v>3028</v>
      </c>
      <c r="E1082" s="1" t="s">
        <v>3913</v>
      </c>
      <c r="F1082" t="s">
        <v>2547</v>
      </c>
      <c r="G1082" s="45" t="s">
        <v>3887</v>
      </c>
      <c r="H1082" s="47">
        <f t="shared" si="58"/>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59"/>
        <v>Fraction of Eligible Industrial Energy Use Shifted to Electricity</v>
      </c>
      <c r="D1083" s="6" t="s">
        <v>3028</v>
      </c>
      <c r="E1083" s="1" t="s">
        <v>3914</v>
      </c>
      <c r="F1083" t="s">
        <v>2547</v>
      </c>
      <c r="G1083" s="45" t="s">
        <v>3889</v>
      </c>
      <c r="H1083" s="47">
        <f t="shared" si="58"/>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59"/>
        <v>Fraction of Eligible Industrial Energy Use Shifted to Electricity</v>
      </c>
      <c r="D1084" s="6" t="s">
        <v>3029</v>
      </c>
      <c r="E1084" s="1" t="s">
        <v>3459</v>
      </c>
      <c r="F1084" t="s">
        <v>2991</v>
      </c>
      <c r="G1084" s="45" t="s">
        <v>3465</v>
      </c>
      <c r="H1084" s="47">
        <f t="shared" si="58"/>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59"/>
        <v>Fraction of Eligible Industrial Energy Use Shifted to Electricity</v>
      </c>
      <c r="D1085" s="6" t="s">
        <v>3029</v>
      </c>
      <c r="E1085" s="1" t="s">
        <v>3460</v>
      </c>
      <c r="F1085" t="s">
        <v>2991</v>
      </c>
      <c r="G1085" s="45" t="s">
        <v>3466</v>
      </c>
      <c r="H1085" s="47">
        <f t="shared" si="58"/>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59"/>
        <v>Fraction of Eligible Industrial Energy Use Shifted to Electricity</v>
      </c>
      <c r="D1086" s="6" t="s">
        <v>3029</v>
      </c>
      <c r="E1086" s="1" t="s">
        <v>3461</v>
      </c>
      <c r="F1086" t="s">
        <v>2991</v>
      </c>
      <c r="G1086" s="45" t="s">
        <v>3467</v>
      </c>
      <c r="H1086" s="47">
        <f t="shared" si="58"/>
        <v>1085</v>
      </c>
      <c r="I1086" s="324" t="s">
        <v>40</v>
      </c>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59"/>
        <v>Fraction of Eligible Industrial Energy Use Shifted to Electricity</v>
      </c>
      <c r="D1087" s="6" t="s">
        <v>3029</v>
      </c>
      <c r="E1087" s="1" t="s">
        <v>3462</v>
      </c>
      <c r="F1087" t="s">
        <v>2991</v>
      </c>
      <c r="G1087" s="45" t="s">
        <v>3468</v>
      </c>
      <c r="H1087" s="47">
        <f t="shared" si="58"/>
        <v>1086</v>
      </c>
      <c r="I1087" s="324" t="s">
        <v>40</v>
      </c>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59"/>
        <v>Fraction of Eligible Industrial Energy Use Shifted to Electricity</v>
      </c>
      <c r="D1088" s="6" t="s">
        <v>3029</v>
      </c>
      <c r="E1088" s="1" t="s">
        <v>3463</v>
      </c>
      <c r="F1088" t="s">
        <v>2991</v>
      </c>
      <c r="G1088" s="45" t="s">
        <v>3469</v>
      </c>
      <c r="H1088" s="47">
        <f t="shared" si="58"/>
        <v>1087</v>
      </c>
      <c r="I1088" s="324" t="s">
        <v>40</v>
      </c>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59"/>
        <v>Fraction of Eligible Industrial Energy Use Shifted to Electricity</v>
      </c>
      <c r="D1089" s="6" t="s">
        <v>3029</v>
      </c>
      <c r="E1089" s="1" t="s">
        <v>3464</v>
      </c>
      <c r="F1089" t="s">
        <v>2991</v>
      </c>
      <c r="G1089" s="45" t="s">
        <v>3470</v>
      </c>
      <c r="H1089" s="47">
        <f t="shared" si="58"/>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59"/>
        <v>Fraction of Eligible Industrial Energy Use Shifted to Electricity</v>
      </c>
      <c r="D1090" s="6" t="s">
        <v>3029</v>
      </c>
      <c r="E1090" s="1" t="s">
        <v>3570</v>
      </c>
      <c r="F1090" t="s">
        <v>2991</v>
      </c>
      <c r="G1090" s="45" t="s">
        <v>3471</v>
      </c>
      <c r="H1090" s="47">
        <f t="shared" si="58"/>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59"/>
        <v>Fraction of Eligible Industrial Energy Use Shifted to Electricity</v>
      </c>
      <c r="D1091" s="6" t="s">
        <v>3029</v>
      </c>
      <c r="E1091" s="1" t="s">
        <v>3912</v>
      </c>
      <c r="F1091" t="s">
        <v>2991</v>
      </c>
      <c r="G1091" s="45" t="s">
        <v>3888</v>
      </c>
      <c r="H1091" s="47">
        <f t="shared" ref="H1091:H1154" si="60">H1090+1</f>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59"/>
        <v>Fraction of Eligible Industrial Energy Use Shifted to Electricity</v>
      </c>
      <c r="D1092" s="6" t="s">
        <v>3029</v>
      </c>
      <c r="E1092" s="1" t="s">
        <v>3913</v>
      </c>
      <c r="F1092" t="s">
        <v>2991</v>
      </c>
      <c r="G1092" s="45" t="s">
        <v>3887</v>
      </c>
      <c r="H1092" s="47">
        <f t="shared" si="60"/>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59"/>
        <v>Fraction of Eligible Industrial Energy Use Shifted to Electricity</v>
      </c>
      <c r="D1093" s="6" t="s">
        <v>3029</v>
      </c>
      <c r="E1093" s="1" t="s">
        <v>3914</v>
      </c>
      <c r="F1093" t="s">
        <v>2991</v>
      </c>
      <c r="G1093" s="45" t="s">
        <v>3889</v>
      </c>
      <c r="H1093" s="47">
        <f t="shared" si="60"/>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59"/>
        <v>Fraction of Eligible Industrial Energy Use Shifted to Electricity</v>
      </c>
      <c r="D1094" s="6" t="s">
        <v>3030</v>
      </c>
      <c r="E1094" s="1" t="s">
        <v>3459</v>
      </c>
      <c r="F1094" t="s">
        <v>2992</v>
      </c>
      <c r="G1094" s="45" t="s">
        <v>3465</v>
      </c>
      <c r="H1094" s="47">
        <f t="shared" si="60"/>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59"/>
        <v>Fraction of Eligible Industrial Energy Use Shifted to Electricity</v>
      </c>
      <c r="D1095" s="6" t="s">
        <v>3030</v>
      </c>
      <c r="E1095" s="1" t="s">
        <v>3460</v>
      </c>
      <c r="F1095" t="s">
        <v>2992</v>
      </c>
      <c r="G1095" s="45" t="s">
        <v>3466</v>
      </c>
      <c r="H1095" s="47">
        <f t="shared" si="60"/>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59"/>
        <v>Fraction of Eligible Industrial Energy Use Shifted to Electricity</v>
      </c>
      <c r="D1096" s="6" t="s">
        <v>3030</v>
      </c>
      <c r="E1096" s="1" t="s">
        <v>3461</v>
      </c>
      <c r="F1096" t="s">
        <v>2992</v>
      </c>
      <c r="G1096" s="45" t="s">
        <v>3467</v>
      </c>
      <c r="H1096" s="47">
        <f t="shared" si="60"/>
        <v>1095</v>
      </c>
      <c r="I1096" s="324" t="s">
        <v>40</v>
      </c>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59"/>
        <v>Fraction of Eligible Industrial Energy Use Shifted to Electricity</v>
      </c>
      <c r="D1097" s="6" t="s">
        <v>3030</v>
      </c>
      <c r="E1097" s="1" t="s">
        <v>3462</v>
      </c>
      <c r="F1097" t="s">
        <v>2992</v>
      </c>
      <c r="G1097" s="45" t="s">
        <v>3468</v>
      </c>
      <c r="H1097" s="47">
        <f t="shared" si="60"/>
        <v>1096</v>
      </c>
      <c r="I1097" s="324" t="s">
        <v>40</v>
      </c>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59"/>
        <v>Fraction of Eligible Industrial Energy Use Shifted to Electricity</v>
      </c>
      <c r="D1098" s="6" t="s">
        <v>3030</v>
      </c>
      <c r="E1098" s="1" t="s">
        <v>3463</v>
      </c>
      <c r="F1098" t="s">
        <v>2992</v>
      </c>
      <c r="G1098" s="45" t="s">
        <v>3469</v>
      </c>
      <c r="H1098" s="47">
        <f t="shared" si="60"/>
        <v>1097</v>
      </c>
      <c r="I1098" s="324" t="s">
        <v>40</v>
      </c>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59"/>
        <v>Fraction of Eligible Industrial Energy Use Shifted to Electricity</v>
      </c>
      <c r="D1099" s="6" t="s">
        <v>3030</v>
      </c>
      <c r="E1099" s="1" t="s">
        <v>3464</v>
      </c>
      <c r="F1099" t="s">
        <v>2992</v>
      </c>
      <c r="G1099" s="45" t="s">
        <v>3470</v>
      </c>
      <c r="H1099" s="47">
        <f t="shared" si="60"/>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59"/>
        <v>Fraction of Eligible Industrial Energy Use Shifted to Electricity</v>
      </c>
      <c r="D1100" s="6" t="s">
        <v>3030</v>
      </c>
      <c r="E1100" s="1" t="s">
        <v>3570</v>
      </c>
      <c r="F1100" t="s">
        <v>2992</v>
      </c>
      <c r="G1100" s="45" t="s">
        <v>3471</v>
      </c>
      <c r="H1100" s="47">
        <f t="shared" si="60"/>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59"/>
        <v>Fraction of Eligible Industrial Energy Use Shifted to Electricity</v>
      </c>
      <c r="D1101" s="6" t="s">
        <v>3030</v>
      </c>
      <c r="E1101" s="1" t="s">
        <v>3912</v>
      </c>
      <c r="F1101" t="s">
        <v>2992</v>
      </c>
      <c r="G1101" s="45" t="s">
        <v>3888</v>
      </c>
      <c r="H1101" s="47">
        <f t="shared" si="60"/>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59"/>
        <v>Fraction of Eligible Industrial Energy Use Shifted to Electricity</v>
      </c>
      <c r="D1102" s="6" t="s">
        <v>3030</v>
      </c>
      <c r="E1102" s="1" t="s">
        <v>3913</v>
      </c>
      <c r="F1102" t="s">
        <v>2992</v>
      </c>
      <c r="G1102" s="45" t="s">
        <v>3887</v>
      </c>
      <c r="H1102" s="47">
        <f t="shared" si="60"/>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59"/>
        <v>Fraction of Eligible Industrial Energy Use Shifted to Electricity</v>
      </c>
      <c r="D1103" s="6" t="s">
        <v>3030</v>
      </c>
      <c r="E1103" s="1" t="s">
        <v>3914</v>
      </c>
      <c r="F1103" t="s">
        <v>2992</v>
      </c>
      <c r="G1103" s="45" t="s">
        <v>3889</v>
      </c>
      <c r="H1103" s="47">
        <f t="shared" si="60"/>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59"/>
        <v>Fraction of Eligible Industrial Energy Use Shifted to Electricity</v>
      </c>
      <c r="D1104" s="6" t="s">
        <v>3031</v>
      </c>
      <c r="E1104" s="1" t="s">
        <v>3459</v>
      </c>
      <c r="F1104" t="s">
        <v>2993</v>
      </c>
      <c r="G1104" s="45" t="s">
        <v>3465</v>
      </c>
      <c r="H1104" s="47">
        <f t="shared" si="60"/>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59"/>
        <v>Fraction of Eligible Industrial Energy Use Shifted to Electricity</v>
      </c>
      <c r="D1105" s="6" t="s">
        <v>3031</v>
      </c>
      <c r="E1105" s="1" t="s">
        <v>3460</v>
      </c>
      <c r="F1105" t="s">
        <v>2993</v>
      </c>
      <c r="G1105" s="45" t="s">
        <v>3466</v>
      </c>
      <c r="H1105" s="47">
        <f t="shared" si="60"/>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59"/>
        <v>Fraction of Eligible Industrial Energy Use Shifted to Electricity</v>
      </c>
      <c r="D1106" s="6" t="s">
        <v>3031</v>
      </c>
      <c r="E1106" s="1" t="s">
        <v>3461</v>
      </c>
      <c r="F1106" t="s">
        <v>2993</v>
      </c>
      <c r="G1106" s="45" t="s">
        <v>3467</v>
      </c>
      <c r="H1106" s="47">
        <f t="shared" si="60"/>
        <v>1105</v>
      </c>
      <c r="I1106" s="324" t="s">
        <v>40</v>
      </c>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59"/>
        <v>Fraction of Eligible Industrial Energy Use Shifted to Electricity</v>
      </c>
      <c r="D1107" s="6" t="s">
        <v>3031</v>
      </c>
      <c r="E1107" s="1" t="s">
        <v>3462</v>
      </c>
      <c r="F1107" t="s">
        <v>2993</v>
      </c>
      <c r="G1107" s="45" t="s">
        <v>3468</v>
      </c>
      <c r="H1107" s="47">
        <f t="shared" si="60"/>
        <v>1106</v>
      </c>
      <c r="I1107" s="324" t="s">
        <v>40</v>
      </c>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59"/>
        <v>Fraction of Eligible Industrial Energy Use Shifted to Electricity</v>
      </c>
      <c r="D1108" s="6" t="s">
        <v>3031</v>
      </c>
      <c r="E1108" s="1" t="s">
        <v>3463</v>
      </c>
      <c r="F1108" t="s">
        <v>2993</v>
      </c>
      <c r="G1108" s="45" t="s">
        <v>3469</v>
      </c>
      <c r="H1108" s="47">
        <f t="shared" si="60"/>
        <v>1107</v>
      </c>
      <c r="I1108" s="324" t="s">
        <v>40</v>
      </c>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59"/>
        <v>Fraction of Eligible Industrial Energy Use Shifted to Electricity</v>
      </c>
      <c r="D1109" s="6" t="s">
        <v>3031</v>
      </c>
      <c r="E1109" s="1" t="s">
        <v>3464</v>
      </c>
      <c r="F1109" t="s">
        <v>2993</v>
      </c>
      <c r="G1109" s="45" t="s">
        <v>3470</v>
      </c>
      <c r="H1109" s="47">
        <f t="shared" si="60"/>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59"/>
        <v>Fraction of Eligible Industrial Energy Use Shifted to Electricity</v>
      </c>
      <c r="D1110" s="6" t="s">
        <v>3031</v>
      </c>
      <c r="E1110" s="1" t="s">
        <v>3570</v>
      </c>
      <c r="F1110" t="s">
        <v>2993</v>
      </c>
      <c r="G1110" s="45" t="s">
        <v>3471</v>
      </c>
      <c r="H1110" s="47">
        <f t="shared" si="60"/>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59"/>
        <v>Fraction of Eligible Industrial Energy Use Shifted to Electricity</v>
      </c>
      <c r="D1111" s="6" t="s">
        <v>3031</v>
      </c>
      <c r="E1111" s="1" t="s">
        <v>3912</v>
      </c>
      <c r="F1111" t="s">
        <v>2993</v>
      </c>
      <c r="G1111" s="45" t="s">
        <v>3888</v>
      </c>
      <c r="H1111" s="47">
        <f t="shared" si="60"/>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si="59"/>
        <v>Fraction of Eligible Industrial Energy Use Shifted to Electricity</v>
      </c>
      <c r="D1112" s="6" t="s">
        <v>3031</v>
      </c>
      <c r="E1112" s="1" t="s">
        <v>3913</v>
      </c>
      <c r="F1112" t="s">
        <v>2993</v>
      </c>
      <c r="G1112" s="45" t="s">
        <v>3887</v>
      </c>
      <c r="H1112" s="47">
        <f t="shared" si="60"/>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59"/>
        <v>Fraction of Eligible Industrial Energy Use Shifted to Electricity</v>
      </c>
      <c r="D1113" s="6" t="s">
        <v>3031</v>
      </c>
      <c r="E1113" s="1" t="s">
        <v>3914</v>
      </c>
      <c r="F1113" t="s">
        <v>2993</v>
      </c>
      <c r="G1113" s="45" t="s">
        <v>3889</v>
      </c>
      <c r="H1113" s="47">
        <f t="shared" si="60"/>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59"/>
        <v>Fraction of Eligible Industrial Energy Use Shifted to Electricity</v>
      </c>
      <c r="D1114" s="6" t="s">
        <v>3032</v>
      </c>
      <c r="E1114" s="1" t="s">
        <v>3459</v>
      </c>
      <c r="F1114" t="s">
        <v>2994</v>
      </c>
      <c r="G1114" s="45" t="s">
        <v>3465</v>
      </c>
      <c r="H1114" s="47">
        <f t="shared" si="60"/>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59"/>
        <v>Fraction of Eligible Industrial Energy Use Shifted to Electricity</v>
      </c>
      <c r="D1115" s="6" t="s">
        <v>3032</v>
      </c>
      <c r="E1115" s="1" t="s">
        <v>3460</v>
      </c>
      <c r="F1115" t="s">
        <v>2994</v>
      </c>
      <c r="G1115" s="45" t="s">
        <v>3466</v>
      </c>
      <c r="H1115" s="47">
        <f t="shared" si="60"/>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59"/>
        <v>Fraction of Eligible Industrial Energy Use Shifted to Electricity</v>
      </c>
      <c r="D1116" s="6" t="s">
        <v>3032</v>
      </c>
      <c r="E1116" s="1" t="s">
        <v>3461</v>
      </c>
      <c r="F1116" t="s">
        <v>2994</v>
      </c>
      <c r="G1116" s="45" t="s">
        <v>3467</v>
      </c>
      <c r="H1116" s="47">
        <f t="shared" si="60"/>
        <v>1115</v>
      </c>
      <c r="I1116" s="324" t="s">
        <v>40</v>
      </c>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59"/>
        <v>Fraction of Eligible Industrial Energy Use Shifted to Electricity</v>
      </c>
      <c r="D1117" s="6" t="s">
        <v>3032</v>
      </c>
      <c r="E1117" s="1" t="s">
        <v>3462</v>
      </c>
      <c r="F1117" t="s">
        <v>2994</v>
      </c>
      <c r="G1117" s="45" t="s">
        <v>3468</v>
      </c>
      <c r="H1117" s="47">
        <f t="shared" si="60"/>
        <v>1116</v>
      </c>
      <c r="I1117" s="324" t="s">
        <v>40</v>
      </c>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59"/>
        <v>Fraction of Eligible Industrial Energy Use Shifted to Electricity</v>
      </c>
      <c r="D1118" s="6" t="s">
        <v>3032</v>
      </c>
      <c r="E1118" s="1" t="s">
        <v>3463</v>
      </c>
      <c r="F1118" t="s">
        <v>2994</v>
      </c>
      <c r="G1118" s="45" t="s">
        <v>3469</v>
      </c>
      <c r="H1118" s="47">
        <f t="shared" si="60"/>
        <v>1117</v>
      </c>
      <c r="I1118" s="324" t="s">
        <v>40</v>
      </c>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59"/>
        <v>Fraction of Eligible Industrial Energy Use Shifted to Electricity</v>
      </c>
      <c r="D1119" s="6" t="s">
        <v>3032</v>
      </c>
      <c r="E1119" s="1" t="s">
        <v>3464</v>
      </c>
      <c r="F1119" t="s">
        <v>2994</v>
      </c>
      <c r="G1119" s="45" t="s">
        <v>3470</v>
      </c>
      <c r="H1119" s="47">
        <f t="shared" si="60"/>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59"/>
        <v>Fraction of Eligible Industrial Energy Use Shifted to Electricity</v>
      </c>
      <c r="D1120" s="6" t="s">
        <v>3032</v>
      </c>
      <c r="E1120" s="1" t="s">
        <v>3570</v>
      </c>
      <c r="F1120" t="s">
        <v>2994</v>
      </c>
      <c r="G1120" s="45" t="s">
        <v>3471</v>
      </c>
      <c r="H1120" s="47">
        <f t="shared" si="60"/>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59"/>
        <v>Fraction of Eligible Industrial Energy Use Shifted to Electricity</v>
      </c>
      <c r="D1121" s="6" t="s">
        <v>3032</v>
      </c>
      <c r="E1121" s="1" t="s">
        <v>3912</v>
      </c>
      <c r="F1121" t="s">
        <v>2994</v>
      </c>
      <c r="G1121" s="45" t="s">
        <v>3888</v>
      </c>
      <c r="H1121" s="47">
        <f t="shared" si="60"/>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59"/>
        <v>Fraction of Eligible Industrial Energy Use Shifted to Electricity</v>
      </c>
      <c r="D1122" s="6" t="s">
        <v>3032</v>
      </c>
      <c r="E1122" s="1" t="s">
        <v>3913</v>
      </c>
      <c r="F1122" t="s">
        <v>2994</v>
      </c>
      <c r="G1122" s="45" t="s">
        <v>3887</v>
      </c>
      <c r="H1122" s="47">
        <f t="shared" si="60"/>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59"/>
        <v>Fraction of Eligible Industrial Energy Use Shifted to Electricity</v>
      </c>
      <c r="D1123" s="6" t="s">
        <v>3032</v>
      </c>
      <c r="E1123" s="1" t="s">
        <v>3914</v>
      </c>
      <c r="F1123" t="s">
        <v>2994</v>
      </c>
      <c r="G1123" s="45" t="s">
        <v>3889</v>
      </c>
      <c r="H1123" s="47">
        <f t="shared" si="60"/>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59"/>
        <v>Fraction of Eligible Industrial Energy Use Shifted to Electricity</v>
      </c>
      <c r="D1124" s="6" t="s">
        <v>3033</v>
      </c>
      <c r="E1124" s="1" t="s">
        <v>3459</v>
      </c>
      <c r="F1124" t="s">
        <v>2995</v>
      </c>
      <c r="G1124" s="45" t="s">
        <v>3465</v>
      </c>
      <c r="H1124" s="47">
        <f t="shared" si="60"/>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59"/>
        <v>Fraction of Eligible Industrial Energy Use Shifted to Electricity</v>
      </c>
      <c r="D1125" s="6" t="s">
        <v>3033</v>
      </c>
      <c r="E1125" s="1" t="s">
        <v>3460</v>
      </c>
      <c r="F1125" t="s">
        <v>2995</v>
      </c>
      <c r="G1125" s="45" t="s">
        <v>3466</v>
      </c>
      <c r="H1125" s="47">
        <f t="shared" si="60"/>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59"/>
        <v>Fraction of Eligible Industrial Energy Use Shifted to Electricity</v>
      </c>
      <c r="D1126" s="6" t="s">
        <v>3033</v>
      </c>
      <c r="E1126" s="1" t="s">
        <v>3461</v>
      </c>
      <c r="F1126" t="s">
        <v>2995</v>
      </c>
      <c r="G1126" s="45" t="s">
        <v>3467</v>
      </c>
      <c r="H1126" s="47">
        <f t="shared" si="60"/>
        <v>1125</v>
      </c>
      <c r="I1126" s="324" t="s">
        <v>40</v>
      </c>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59"/>
        <v>Fraction of Eligible Industrial Energy Use Shifted to Electricity</v>
      </c>
      <c r="D1127" s="6" t="s">
        <v>3033</v>
      </c>
      <c r="E1127" s="1" t="s">
        <v>3462</v>
      </c>
      <c r="F1127" t="s">
        <v>2995</v>
      </c>
      <c r="G1127" s="45" t="s">
        <v>3468</v>
      </c>
      <c r="H1127" s="47">
        <f t="shared" si="60"/>
        <v>1126</v>
      </c>
      <c r="I1127" s="324" t="s">
        <v>40</v>
      </c>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59"/>
        <v>Fraction of Eligible Industrial Energy Use Shifted to Electricity</v>
      </c>
      <c r="D1128" s="6" t="s">
        <v>3033</v>
      </c>
      <c r="E1128" s="1" t="s">
        <v>3463</v>
      </c>
      <c r="F1128" t="s">
        <v>2995</v>
      </c>
      <c r="G1128" s="45" t="s">
        <v>3469</v>
      </c>
      <c r="H1128" s="47">
        <f t="shared" si="60"/>
        <v>1127</v>
      </c>
      <c r="I1128" s="324" t="s">
        <v>40</v>
      </c>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59"/>
        <v>Fraction of Eligible Industrial Energy Use Shifted to Electricity</v>
      </c>
      <c r="D1129" s="6" t="s">
        <v>3033</v>
      </c>
      <c r="E1129" s="1" t="s">
        <v>3464</v>
      </c>
      <c r="F1129" t="s">
        <v>2995</v>
      </c>
      <c r="G1129" s="45" t="s">
        <v>3470</v>
      </c>
      <c r="H1129" s="47">
        <f t="shared" si="60"/>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59"/>
        <v>Fraction of Eligible Industrial Energy Use Shifted to Electricity</v>
      </c>
      <c r="D1130" s="6" t="s">
        <v>3033</v>
      </c>
      <c r="E1130" s="1" t="s">
        <v>3570</v>
      </c>
      <c r="F1130" t="s">
        <v>2995</v>
      </c>
      <c r="G1130" s="45" t="s">
        <v>3471</v>
      </c>
      <c r="H1130" s="47">
        <f t="shared" si="60"/>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59"/>
        <v>Fraction of Eligible Industrial Energy Use Shifted to Electricity</v>
      </c>
      <c r="D1131" s="6" t="s">
        <v>3033</v>
      </c>
      <c r="E1131" s="1" t="s">
        <v>3912</v>
      </c>
      <c r="F1131" t="s">
        <v>2995</v>
      </c>
      <c r="G1131" s="45" t="s">
        <v>3888</v>
      </c>
      <c r="H1131" s="47">
        <f t="shared" si="60"/>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59"/>
        <v>Fraction of Eligible Industrial Energy Use Shifted to Electricity</v>
      </c>
      <c r="D1132" s="6" t="s">
        <v>3033</v>
      </c>
      <c r="E1132" s="1" t="s">
        <v>3913</v>
      </c>
      <c r="F1132" t="s">
        <v>2995</v>
      </c>
      <c r="G1132" s="45" t="s">
        <v>3887</v>
      </c>
      <c r="H1132" s="47">
        <f t="shared" si="60"/>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59"/>
        <v>Fraction of Eligible Industrial Energy Use Shifted to Electricity</v>
      </c>
      <c r="D1133" s="6" t="s">
        <v>3033</v>
      </c>
      <c r="E1133" s="1" t="s">
        <v>3914</v>
      </c>
      <c r="F1133" t="s">
        <v>2995</v>
      </c>
      <c r="G1133" s="45" t="s">
        <v>3889</v>
      </c>
      <c r="H1133" s="47">
        <f t="shared" si="60"/>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59"/>
        <v>Fraction of Eligible Industrial Energy Use Shifted to Electricity</v>
      </c>
      <c r="D1134" s="6" t="s">
        <v>3034</v>
      </c>
      <c r="E1134" s="1" t="s">
        <v>3459</v>
      </c>
      <c r="F1134" t="s">
        <v>2996</v>
      </c>
      <c r="G1134" s="45" t="s">
        <v>3465</v>
      </c>
      <c r="H1134" s="47">
        <f t="shared" si="60"/>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59"/>
        <v>Fraction of Eligible Industrial Energy Use Shifted to Electricity</v>
      </c>
      <c r="D1135" s="6" t="s">
        <v>3034</v>
      </c>
      <c r="E1135" s="1" t="s">
        <v>3460</v>
      </c>
      <c r="F1135" t="s">
        <v>2996</v>
      </c>
      <c r="G1135" s="45" t="s">
        <v>3466</v>
      </c>
      <c r="H1135" s="47">
        <f t="shared" si="60"/>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59"/>
        <v>Fraction of Eligible Industrial Energy Use Shifted to Electricity</v>
      </c>
      <c r="D1136" s="6" t="s">
        <v>3034</v>
      </c>
      <c r="E1136" s="1" t="s">
        <v>3461</v>
      </c>
      <c r="F1136" t="s">
        <v>2996</v>
      </c>
      <c r="G1136" s="45" t="s">
        <v>3467</v>
      </c>
      <c r="H1136" s="47">
        <f t="shared" si="60"/>
        <v>1135</v>
      </c>
      <c r="I1136" s="324" t="s">
        <v>40</v>
      </c>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ref="C1137:C1193" si="61">C$944</f>
        <v>Fraction of Eligible Industrial Energy Use Shifted to Electricity</v>
      </c>
      <c r="D1137" s="6" t="s">
        <v>3034</v>
      </c>
      <c r="E1137" s="1" t="s">
        <v>3462</v>
      </c>
      <c r="F1137" t="s">
        <v>2996</v>
      </c>
      <c r="G1137" s="45" t="s">
        <v>3468</v>
      </c>
      <c r="H1137" s="47">
        <f t="shared" si="60"/>
        <v>1136</v>
      </c>
      <c r="I1137" s="324" t="s">
        <v>40</v>
      </c>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61"/>
        <v>Fraction of Eligible Industrial Energy Use Shifted to Electricity</v>
      </c>
      <c r="D1138" s="6" t="s">
        <v>3034</v>
      </c>
      <c r="E1138" s="1" t="s">
        <v>3463</v>
      </c>
      <c r="F1138" t="s">
        <v>2996</v>
      </c>
      <c r="G1138" s="45" t="s">
        <v>3469</v>
      </c>
      <c r="H1138" s="47">
        <f t="shared" si="60"/>
        <v>1137</v>
      </c>
      <c r="I1138" s="324" t="s">
        <v>40</v>
      </c>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61"/>
        <v>Fraction of Eligible Industrial Energy Use Shifted to Electricity</v>
      </c>
      <c r="D1139" s="6" t="s">
        <v>3034</v>
      </c>
      <c r="E1139" s="1" t="s">
        <v>3464</v>
      </c>
      <c r="F1139" t="s">
        <v>2996</v>
      </c>
      <c r="G1139" s="45" t="s">
        <v>3470</v>
      </c>
      <c r="H1139" s="47">
        <f t="shared" si="60"/>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61"/>
        <v>Fraction of Eligible Industrial Energy Use Shifted to Electricity</v>
      </c>
      <c r="D1140" s="6" t="s">
        <v>3034</v>
      </c>
      <c r="E1140" s="1" t="s">
        <v>3570</v>
      </c>
      <c r="F1140" t="s">
        <v>2996</v>
      </c>
      <c r="G1140" s="45" t="s">
        <v>3471</v>
      </c>
      <c r="H1140" s="47">
        <f t="shared" si="60"/>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61"/>
        <v>Fraction of Eligible Industrial Energy Use Shifted to Electricity</v>
      </c>
      <c r="D1141" s="6" t="s">
        <v>3034</v>
      </c>
      <c r="E1141" s="1" t="s">
        <v>3912</v>
      </c>
      <c r="F1141" t="s">
        <v>2996</v>
      </c>
      <c r="G1141" s="45" t="s">
        <v>3888</v>
      </c>
      <c r="H1141" s="47">
        <f t="shared" si="60"/>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61"/>
        <v>Fraction of Eligible Industrial Energy Use Shifted to Electricity</v>
      </c>
      <c r="D1142" s="6" t="s">
        <v>3034</v>
      </c>
      <c r="E1142" s="1" t="s">
        <v>3913</v>
      </c>
      <c r="F1142" t="s">
        <v>2996</v>
      </c>
      <c r="G1142" s="45" t="s">
        <v>3887</v>
      </c>
      <c r="H1142" s="47">
        <f t="shared" si="60"/>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61"/>
        <v>Fraction of Eligible Industrial Energy Use Shifted to Electricity</v>
      </c>
      <c r="D1143" s="6" t="s">
        <v>3034</v>
      </c>
      <c r="E1143" s="1" t="s">
        <v>3914</v>
      </c>
      <c r="F1143" t="s">
        <v>2996</v>
      </c>
      <c r="G1143" s="45" t="s">
        <v>3889</v>
      </c>
      <c r="H1143" s="47">
        <f t="shared" si="60"/>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61"/>
        <v>Fraction of Eligible Industrial Energy Use Shifted to Electricity</v>
      </c>
      <c r="D1144" s="6" t="s">
        <v>3035</v>
      </c>
      <c r="E1144" s="1" t="s">
        <v>3459</v>
      </c>
      <c r="F1144" t="s">
        <v>2997</v>
      </c>
      <c r="G1144" s="45" t="s">
        <v>3465</v>
      </c>
      <c r="H1144" s="47">
        <f t="shared" si="60"/>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61"/>
        <v>Fraction of Eligible Industrial Energy Use Shifted to Electricity</v>
      </c>
      <c r="D1145" s="6" t="s">
        <v>3035</v>
      </c>
      <c r="E1145" s="1" t="s">
        <v>3460</v>
      </c>
      <c r="F1145" t="s">
        <v>2997</v>
      </c>
      <c r="G1145" s="45" t="s">
        <v>3466</v>
      </c>
      <c r="H1145" s="47">
        <f t="shared" si="60"/>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61"/>
        <v>Fraction of Eligible Industrial Energy Use Shifted to Electricity</v>
      </c>
      <c r="D1146" s="6" t="s">
        <v>3035</v>
      </c>
      <c r="E1146" s="1" t="s">
        <v>3461</v>
      </c>
      <c r="F1146" t="s">
        <v>2997</v>
      </c>
      <c r="G1146" s="45" t="s">
        <v>3467</v>
      </c>
      <c r="H1146" s="47">
        <f t="shared" si="60"/>
        <v>1145</v>
      </c>
      <c r="I1146" s="324" t="s">
        <v>40</v>
      </c>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61"/>
        <v>Fraction of Eligible Industrial Energy Use Shifted to Electricity</v>
      </c>
      <c r="D1147" s="6" t="s">
        <v>3035</v>
      </c>
      <c r="E1147" s="1" t="s">
        <v>3462</v>
      </c>
      <c r="F1147" t="s">
        <v>2997</v>
      </c>
      <c r="G1147" s="45" t="s">
        <v>3468</v>
      </c>
      <c r="H1147" s="47">
        <f t="shared" si="60"/>
        <v>1146</v>
      </c>
      <c r="I1147" s="324" t="s">
        <v>40</v>
      </c>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61"/>
        <v>Fraction of Eligible Industrial Energy Use Shifted to Electricity</v>
      </c>
      <c r="D1148" s="6" t="s">
        <v>3035</v>
      </c>
      <c r="E1148" s="1" t="s">
        <v>3463</v>
      </c>
      <c r="F1148" t="s">
        <v>2997</v>
      </c>
      <c r="G1148" s="45" t="s">
        <v>3469</v>
      </c>
      <c r="H1148" s="47">
        <f t="shared" si="60"/>
        <v>1147</v>
      </c>
      <c r="I1148" s="324" t="s">
        <v>40</v>
      </c>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61"/>
        <v>Fraction of Eligible Industrial Energy Use Shifted to Electricity</v>
      </c>
      <c r="D1149" s="6" t="s">
        <v>3035</v>
      </c>
      <c r="E1149" s="1" t="s">
        <v>3464</v>
      </c>
      <c r="F1149" t="s">
        <v>2997</v>
      </c>
      <c r="G1149" s="45" t="s">
        <v>3470</v>
      </c>
      <c r="H1149" s="47">
        <f t="shared" si="60"/>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61"/>
        <v>Fraction of Eligible Industrial Energy Use Shifted to Electricity</v>
      </c>
      <c r="D1150" s="6" t="s">
        <v>3035</v>
      </c>
      <c r="E1150" s="1" t="s">
        <v>3570</v>
      </c>
      <c r="F1150" t="s">
        <v>2997</v>
      </c>
      <c r="G1150" s="45" t="s">
        <v>3471</v>
      </c>
      <c r="H1150" s="47">
        <f t="shared" si="60"/>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61"/>
        <v>Fraction of Eligible Industrial Energy Use Shifted to Electricity</v>
      </c>
      <c r="D1151" s="6" t="s">
        <v>3035</v>
      </c>
      <c r="E1151" s="1" t="s">
        <v>3912</v>
      </c>
      <c r="F1151" t="s">
        <v>2997</v>
      </c>
      <c r="G1151" s="45" t="s">
        <v>3888</v>
      </c>
      <c r="H1151" s="47">
        <f t="shared" si="60"/>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61"/>
        <v>Fraction of Eligible Industrial Energy Use Shifted to Electricity</v>
      </c>
      <c r="D1152" s="6" t="s">
        <v>3035</v>
      </c>
      <c r="E1152" s="1" t="s">
        <v>3913</v>
      </c>
      <c r="F1152" t="s">
        <v>2997</v>
      </c>
      <c r="G1152" s="45" t="s">
        <v>3887</v>
      </c>
      <c r="H1152" s="47">
        <f t="shared" si="60"/>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61"/>
        <v>Fraction of Eligible Industrial Energy Use Shifted to Electricity</v>
      </c>
      <c r="D1153" s="6" t="s">
        <v>3035</v>
      </c>
      <c r="E1153" s="1" t="s">
        <v>3914</v>
      </c>
      <c r="F1153" t="s">
        <v>2997</v>
      </c>
      <c r="G1153" s="45" t="s">
        <v>3889</v>
      </c>
      <c r="H1153" s="47">
        <f t="shared" si="60"/>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61"/>
        <v>Fraction of Eligible Industrial Energy Use Shifted to Electricity</v>
      </c>
      <c r="D1154" s="6" t="s">
        <v>3036</v>
      </c>
      <c r="E1154" s="1" t="s">
        <v>3459</v>
      </c>
      <c r="F1154" t="s">
        <v>2998</v>
      </c>
      <c r="G1154" s="45" t="s">
        <v>3465</v>
      </c>
      <c r="H1154" s="47">
        <f t="shared" si="60"/>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61"/>
        <v>Fraction of Eligible Industrial Energy Use Shifted to Electricity</v>
      </c>
      <c r="D1155" s="6" t="s">
        <v>3036</v>
      </c>
      <c r="E1155" s="1" t="s">
        <v>3460</v>
      </c>
      <c r="F1155" t="s">
        <v>2998</v>
      </c>
      <c r="G1155" s="45" t="s">
        <v>3466</v>
      </c>
      <c r="H1155" s="47">
        <f t="shared" ref="H1155:H1198" si="62">H1154+1</f>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61"/>
        <v>Fraction of Eligible Industrial Energy Use Shifted to Electricity</v>
      </c>
      <c r="D1156" s="6" t="s">
        <v>3036</v>
      </c>
      <c r="E1156" s="1" t="s">
        <v>3461</v>
      </c>
      <c r="F1156" t="s">
        <v>2998</v>
      </c>
      <c r="G1156" s="45" t="s">
        <v>3467</v>
      </c>
      <c r="H1156" s="47">
        <f t="shared" si="62"/>
        <v>1155</v>
      </c>
      <c r="I1156" s="324" t="s">
        <v>40</v>
      </c>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61"/>
        <v>Fraction of Eligible Industrial Energy Use Shifted to Electricity</v>
      </c>
      <c r="D1157" s="6" t="s">
        <v>3036</v>
      </c>
      <c r="E1157" s="1" t="s">
        <v>3462</v>
      </c>
      <c r="F1157" t="s">
        <v>2998</v>
      </c>
      <c r="G1157" s="45" t="s">
        <v>3468</v>
      </c>
      <c r="H1157" s="47">
        <f t="shared" si="62"/>
        <v>1156</v>
      </c>
      <c r="I1157" s="324" t="s">
        <v>40</v>
      </c>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61"/>
        <v>Fraction of Eligible Industrial Energy Use Shifted to Electricity</v>
      </c>
      <c r="D1158" s="6" t="s">
        <v>3036</v>
      </c>
      <c r="E1158" s="1" t="s">
        <v>3463</v>
      </c>
      <c r="F1158" t="s">
        <v>2998</v>
      </c>
      <c r="G1158" s="45" t="s">
        <v>3469</v>
      </c>
      <c r="H1158" s="47">
        <f t="shared" si="62"/>
        <v>1157</v>
      </c>
      <c r="I1158" s="324" t="s">
        <v>40</v>
      </c>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61"/>
        <v>Fraction of Eligible Industrial Energy Use Shifted to Electricity</v>
      </c>
      <c r="D1159" s="6" t="s">
        <v>3036</v>
      </c>
      <c r="E1159" s="1" t="s">
        <v>3464</v>
      </c>
      <c r="F1159" t="s">
        <v>2998</v>
      </c>
      <c r="G1159" s="45" t="s">
        <v>3470</v>
      </c>
      <c r="H1159" s="47">
        <f t="shared" si="62"/>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61"/>
        <v>Fraction of Eligible Industrial Energy Use Shifted to Electricity</v>
      </c>
      <c r="D1160" s="6" t="s">
        <v>3036</v>
      </c>
      <c r="E1160" s="1" t="s">
        <v>3570</v>
      </c>
      <c r="F1160" t="s">
        <v>2998</v>
      </c>
      <c r="G1160" s="45" t="s">
        <v>3471</v>
      </c>
      <c r="H1160" s="47">
        <f t="shared" si="62"/>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61"/>
        <v>Fraction of Eligible Industrial Energy Use Shifted to Electricity</v>
      </c>
      <c r="D1161" s="6" t="s">
        <v>3036</v>
      </c>
      <c r="E1161" s="1" t="s">
        <v>3912</v>
      </c>
      <c r="F1161" t="s">
        <v>2998</v>
      </c>
      <c r="G1161" s="45" t="s">
        <v>3888</v>
      </c>
      <c r="H1161" s="47">
        <f t="shared" si="62"/>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61"/>
        <v>Fraction of Eligible Industrial Energy Use Shifted to Electricity</v>
      </c>
      <c r="D1162" s="6" t="s">
        <v>3036</v>
      </c>
      <c r="E1162" s="1" t="s">
        <v>3913</v>
      </c>
      <c r="F1162" t="s">
        <v>2998</v>
      </c>
      <c r="G1162" s="45" t="s">
        <v>3887</v>
      </c>
      <c r="H1162" s="47">
        <f t="shared" si="62"/>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61"/>
        <v>Fraction of Eligible Industrial Energy Use Shifted to Electricity</v>
      </c>
      <c r="D1163" s="6" t="s">
        <v>3036</v>
      </c>
      <c r="E1163" s="1" t="s">
        <v>3914</v>
      </c>
      <c r="F1163" t="s">
        <v>2998</v>
      </c>
      <c r="G1163" s="45" t="s">
        <v>3889</v>
      </c>
      <c r="H1163" s="47">
        <f t="shared" si="62"/>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61"/>
        <v>Fraction of Eligible Industrial Energy Use Shifted to Electricity</v>
      </c>
      <c r="D1164" s="6" t="s">
        <v>3037</v>
      </c>
      <c r="E1164" s="1" t="s">
        <v>3459</v>
      </c>
      <c r="F1164" t="s">
        <v>2999</v>
      </c>
      <c r="G1164" s="45" t="s">
        <v>3465</v>
      </c>
      <c r="H1164" s="47">
        <f t="shared" si="62"/>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si="61"/>
        <v>Fraction of Eligible Industrial Energy Use Shifted to Electricity</v>
      </c>
      <c r="D1165" s="6" t="s">
        <v>3037</v>
      </c>
      <c r="E1165" s="1" t="s">
        <v>3460</v>
      </c>
      <c r="F1165" t="s">
        <v>2999</v>
      </c>
      <c r="G1165" s="45" t="s">
        <v>3466</v>
      </c>
      <c r="H1165" s="47">
        <f t="shared" si="62"/>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61"/>
        <v>Fraction of Eligible Industrial Energy Use Shifted to Electricity</v>
      </c>
      <c r="D1166" s="6" t="s">
        <v>3037</v>
      </c>
      <c r="E1166" s="1" t="s">
        <v>3461</v>
      </c>
      <c r="F1166" t="s">
        <v>2999</v>
      </c>
      <c r="G1166" s="45" t="s">
        <v>3467</v>
      </c>
      <c r="H1166" s="47">
        <f t="shared" si="62"/>
        <v>1165</v>
      </c>
      <c r="I1166" s="324" t="s">
        <v>40</v>
      </c>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61"/>
        <v>Fraction of Eligible Industrial Energy Use Shifted to Electricity</v>
      </c>
      <c r="D1167" s="6" t="s">
        <v>3037</v>
      </c>
      <c r="E1167" s="1" t="s">
        <v>3462</v>
      </c>
      <c r="F1167" t="s">
        <v>2999</v>
      </c>
      <c r="G1167" s="45" t="s">
        <v>3468</v>
      </c>
      <c r="H1167" s="47">
        <f t="shared" si="62"/>
        <v>1166</v>
      </c>
      <c r="I1167" s="324" t="s">
        <v>40</v>
      </c>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61"/>
        <v>Fraction of Eligible Industrial Energy Use Shifted to Electricity</v>
      </c>
      <c r="D1168" s="6" t="s">
        <v>3037</v>
      </c>
      <c r="E1168" s="1" t="s">
        <v>3463</v>
      </c>
      <c r="F1168" t="s">
        <v>2999</v>
      </c>
      <c r="G1168" s="45" t="s">
        <v>3469</v>
      </c>
      <c r="H1168" s="47">
        <f t="shared" si="62"/>
        <v>1167</v>
      </c>
      <c r="I1168" s="324" t="s">
        <v>40</v>
      </c>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Electrification</v>
      </c>
      <c r="C1169" s="254" t="str">
        <f t="shared" si="61"/>
        <v>Fraction of Eligible Industrial Energy Use Shifted to Electricity</v>
      </c>
      <c r="D1169" s="6" t="s">
        <v>3037</v>
      </c>
      <c r="E1169" s="1" t="s">
        <v>3464</v>
      </c>
      <c r="F1169" t="s">
        <v>2999</v>
      </c>
      <c r="G1169" s="45" t="s">
        <v>3470</v>
      </c>
      <c r="H1169" s="47">
        <f t="shared" si="62"/>
        <v>1168</v>
      </c>
      <c r="I1169" s="324" t="s">
        <v>40</v>
      </c>
      <c r="J1169" s="255" t="str">
        <f>IF(ISBLANK(INDEX('Policy Characteristics'!D:D,MATCH($C1169,'Policy Characteristics'!$C:$C,0))),"",INDEX('Policy Characteristics'!D:D,MATCH($C1169,'Policy Characteristics'!$C:$C,0)))</f>
        <v>Electrification</v>
      </c>
      <c r="K1169" s="254" t="str">
        <f>IF(ISBLANK(INDEX('Policy Characteristics'!E:E,MATCH($C1169,'Policy Characteristics'!$C:$C,0))),"",INDEX('Policy Characteristics'!E:E,MATCH($C1169,'Policy Characteristics'!$C:$C,0)))</f>
        <v>indst shift to electricity</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Electrification</v>
      </c>
      <c r="C1170" s="254" t="str">
        <f t="shared" si="61"/>
        <v>Fraction of Eligible Industrial Energy Use Shifted to Electricity</v>
      </c>
      <c r="D1170" s="6" t="s">
        <v>3037</v>
      </c>
      <c r="E1170" s="1" t="s">
        <v>3570</v>
      </c>
      <c r="F1170" t="s">
        <v>2999</v>
      </c>
      <c r="G1170" s="45" t="s">
        <v>3471</v>
      </c>
      <c r="H1170" s="47">
        <f t="shared" si="62"/>
        <v>1169</v>
      </c>
      <c r="I1170" s="324" t="s">
        <v>40</v>
      </c>
      <c r="J1170" s="255" t="str">
        <f>IF(ISBLANK(INDEX('Policy Characteristics'!D:D,MATCH($C1170,'Policy Characteristics'!$C:$C,0))),"",INDEX('Policy Characteristics'!D:D,MATCH($C1170,'Policy Characteristics'!$C:$C,0)))</f>
        <v>Electrification</v>
      </c>
      <c r="K1170" s="254" t="str">
        <f>IF(ISBLANK(INDEX('Policy Characteristics'!E:E,MATCH($C1170,'Policy Characteristics'!$C:$C,0))),"",INDEX('Policy Characteristics'!E:E,MATCH($C1170,'Policy Characteristics'!$C:$C,0)))</f>
        <v>indst shift to electricity</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Electrification</v>
      </c>
      <c r="C1171" s="254" t="str">
        <f t="shared" si="61"/>
        <v>Fraction of Eligible Industrial Energy Use Shifted to Electricity</v>
      </c>
      <c r="D1171" s="6" t="s">
        <v>3037</v>
      </c>
      <c r="E1171" s="1" t="s">
        <v>3912</v>
      </c>
      <c r="F1171" t="s">
        <v>2999</v>
      </c>
      <c r="G1171" s="45" t="s">
        <v>3888</v>
      </c>
      <c r="H1171" s="47">
        <f t="shared" si="62"/>
        <v>1170</v>
      </c>
      <c r="I1171" s="324" t="s">
        <v>40</v>
      </c>
      <c r="J1171" s="255" t="str">
        <f>IF(ISBLANK(INDEX('Policy Characteristics'!D:D,MATCH($C1171,'Policy Characteristics'!$C:$C,0))),"",INDEX('Policy Characteristics'!D:D,MATCH($C1171,'Policy Characteristics'!$C:$C,0)))</f>
        <v>Electrification</v>
      </c>
      <c r="K1171" s="254" t="str">
        <f>IF(ISBLANK(INDEX('Policy Characteristics'!E:E,MATCH($C1171,'Policy Characteristics'!$C:$C,0))),"",INDEX('Policy Characteristics'!E:E,MATCH($C1171,'Policy Characteristics'!$C:$C,0)))</f>
        <v>indst shift to electricity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Electrification</v>
      </c>
      <c r="C1172" s="254" t="str">
        <f t="shared" si="61"/>
        <v>Fraction of Eligible Industrial Energy Use Shifted to Electricity</v>
      </c>
      <c r="D1172" s="6" t="s">
        <v>3037</v>
      </c>
      <c r="E1172" s="1" t="s">
        <v>3913</v>
      </c>
      <c r="F1172" t="s">
        <v>2999</v>
      </c>
      <c r="G1172" s="45" t="s">
        <v>3887</v>
      </c>
      <c r="H1172" s="47">
        <f t="shared" si="62"/>
        <v>1171</v>
      </c>
      <c r="I1172" s="324" t="s">
        <v>40</v>
      </c>
      <c r="J1172" s="255" t="str">
        <f>IF(ISBLANK(INDEX('Policy Characteristics'!D:D,MATCH($C1172,'Policy Characteristics'!$C:$C,0))),"",INDEX('Policy Characteristics'!D:D,MATCH($C1172,'Policy Characteristics'!$C:$C,0)))</f>
        <v>Electrification</v>
      </c>
      <c r="K1172" s="254" t="str">
        <f>IF(ISBLANK(INDEX('Policy Characteristics'!E:E,MATCH($C1172,'Policy Characteristics'!$C:$C,0))),"",INDEX('Policy Characteristics'!E:E,MATCH($C1172,'Policy Characteristics'!$C:$C,0)))</f>
        <v>indst shift to electricity</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Electrification</v>
      </c>
      <c r="C1173" s="254" t="str">
        <f t="shared" si="61"/>
        <v>Fraction of Eligible Industrial Energy Use Shifted to Electricity</v>
      </c>
      <c r="D1173" s="6" t="s">
        <v>3037</v>
      </c>
      <c r="E1173" s="1" t="s">
        <v>3914</v>
      </c>
      <c r="F1173" t="s">
        <v>2999</v>
      </c>
      <c r="G1173" s="45" t="s">
        <v>3889</v>
      </c>
      <c r="H1173" s="47">
        <f t="shared" si="62"/>
        <v>1172</v>
      </c>
      <c r="I1173" s="324" t="s">
        <v>40</v>
      </c>
      <c r="J1173" s="255" t="str">
        <f>IF(ISBLANK(INDEX('Policy Characteristics'!D:D,MATCH($C1173,'Policy Characteristics'!$C:$C,0))),"",INDEX('Policy Characteristics'!D:D,MATCH($C1173,'Policy Characteristics'!$C:$C,0)))</f>
        <v>Electrification</v>
      </c>
      <c r="K1173" s="254" t="str">
        <f>IF(ISBLANK(INDEX('Policy Characteristics'!E:E,MATCH($C1173,'Policy Characteristics'!$C:$C,0))),"",INDEX('Policy Characteristics'!E:E,MATCH($C1173,'Policy Characteristics'!$C:$C,0)))</f>
        <v>indst shift to electricity</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Electrification</v>
      </c>
      <c r="C1174" s="254" t="str">
        <f t="shared" si="61"/>
        <v>Fraction of Eligible Industrial Energy Use Shifted to Electricity</v>
      </c>
      <c r="D1174" s="6" t="s">
        <v>3038</v>
      </c>
      <c r="E1174" s="1" t="s">
        <v>3459</v>
      </c>
      <c r="F1174" t="s">
        <v>3041</v>
      </c>
      <c r="G1174" s="45" t="s">
        <v>3465</v>
      </c>
      <c r="H1174" s="47">
        <f t="shared" si="62"/>
        <v>1173</v>
      </c>
      <c r="I1174" s="324" t="s">
        <v>40</v>
      </c>
      <c r="J1174" s="255" t="str">
        <f>IF(ISBLANK(INDEX('Policy Characteristics'!D:D,MATCH($C1174,'Policy Characteristics'!$C:$C,0))),"",INDEX('Policy Characteristics'!D:D,MATCH($C1174,'Policy Characteristics'!$C:$C,0)))</f>
        <v>Electrification</v>
      </c>
      <c r="K1174" s="254" t="str">
        <f>IF(ISBLANK(INDEX('Policy Characteristics'!E:E,MATCH($C1174,'Policy Characteristics'!$C:$C,0))),"",INDEX('Policy Characteristics'!E:E,MATCH($C1174,'Policy Characteristics'!$C:$C,0)))</f>
        <v>indst shift to electricity</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Electrification</v>
      </c>
      <c r="C1175" s="254" t="str">
        <f t="shared" si="61"/>
        <v>Fraction of Eligible Industrial Energy Use Shifted to Electricity</v>
      </c>
      <c r="D1175" s="6" t="s">
        <v>3038</v>
      </c>
      <c r="E1175" s="1" t="s">
        <v>3460</v>
      </c>
      <c r="F1175" t="s">
        <v>3041</v>
      </c>
      <c r="G1175" s="45" t="s">
        <v>3466</v>
      </c>
      <c r="H1175" s="47">
        <f t="shared" si="62"/>
        <v>1174</v>
      </c>
      <c r="I1175" s="324" t="s">
        <v>40</v>
      </c>
      <c r="J1175" s="255" t="str">
        <f>IF(ISBLANK(INDEX('Policy Characteristics'!D:D,MATCH($C1175,'Policy Characteristics'!$C:$C,0))),"",INDEX('Policy Characteristics'!D:D,MATCH($C1175,'Policy Characteristics'!$C:$C,0)))</f>
        <v>Electrification</v>
      </c>
      <c r="K1175" s="254" t="str">
        <f>IF(ISBLANK(INDEX('Policy Characteristics'!E:E,MATCH($C1175,'Policy Characteristics'!$C:$C,0))),"",INDEX('Policy Characteristics'!E:E,MATCH($C1175,'Policy Characteristics'!$C:$C,0)))</f>
        <v>indst shift to electricity</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Electrification</v>
      </c>
      <c r="C1176" s="254" t="str">
        <f t="shared" si="61"/>
        <v>Fraction of Eligible Industrial Energy Use Shifted to Electricity</v>
      </c>
      <c r="D1176" s="6" t="s">
        <v>3038</v>
      </c>
      <c r="E1176" s="1" t="s">
        <v>3461</v>
      </c>
      <c r="F1176" t="s">
        <v>3041</v>
      </c>
      <c r="G1176" s="45" t="s">
        <v>3467</v>
      </c>
      <c r="H1176" s="47">
        <f t="shared" si="62"/>
        <v>1175</v>
      </c>
      <c r="I1176" s="324" t="s">
        <v>40</v>
      </c>
      <c r="J1176" s="255" t="str">
        <f>IF(ISBLANK(INDEX('Policy Characteristics'!D:D,MATCH($C1176,'Policy Characteristics'!$C:$C,0))),"",INDEX('Policy Characteristics'!D:D,MATCH($C1176,'Policy Characteristics'!$C:$C,0)))</f>
        <v>Electrification</v>
      </c>
      <c r="K1176" s="254" t="str">
        <f>IF(ISBLANK(INDEX('Policy Characteristics'!E:E,MATCH($C1176,'Policy Characteristics'!$C:$C,0))),"",INDEX('Policy Characteristics'!E:E,MATCH($C1176,'Policy Characteristics'!$C:$C,0)))</f>
        <v>indst shift to electricity</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Electrification</v>
      </c>
      <c r="C1177" s="254" t="str">
        <f t="shared" si="61"/>
        <v>Fraction of Eligible Industrial Energy Use Shifted to Electricity</v>
      </c>
      <c r="D1177" s="6" t="s">
        <v>3038</v>
      </c>
      <c r="E1177" s="1" t="s">
        <v>3462</v>
      </c>
      <c r="F1177" t="s">
        <v>3041</v>
      </c>
      <c r="G1177" s="45" t="s">
        <v>3468</v>
      </c>
      <c r="H1177" s="47">
        <f t="shared" si="62"/>
        <v>1176</v>
      </c>
      <c r="I1177" s="324" t="s">
        <v>40</v>
      </c>
      <c r="J1177" s="255" t="str">
        <f>IF(ISBLANK(INDEX('Policy Characteristics'!D:D,MATCH($C1177,'Policy Characteristics'!$C:$C,0))),"",INDEX('Policy Characteristics'!D:D,MATCH($C1177,'Policy Characteristics'!$C:$C,0)))</f>
        <v>Electrification</v>
      </c>
      <c r="K1177" s="254" t="str">
        <f>IF(ISBLANK(INDEX('Policy Characteristics'!E:E,MATCH($C1177,'Policy Characteristics'!$C:$C,0))),"",INDEX('Policy Characteristics'!E:E,MATCH($C1177,'Policy Characteristics'!$C:$C,0)))</f>
        <v>indst shift to electricity</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Electrification</v>
      </c>
      <c r="C1178" s="254" t="str">
        <f t="shared" si="61"/>
        <v>Fraction of Eligible Industrial Energy Use Shifted to Electricity</v>
      </c>
      <c r="D1178" s="6" t="s">
        <v>3038</v>
      </c>
      <c r="E1178" s="1" t="s">
        <v>3463</v>
      </c>
      <c r="F1178" t="s">
        <v>3041</v>
      </c>
      <c r="G1178" s="45" t="s">
        <v>3469</v>
      </c>
      <c r="H1178" s="47">
        <f t="shared" si="62"/>
        <v>1177</v>
      </c>
      <c r="I1178" s="324" t="s">
        <v>40</v>
      </c>
      <c r="J1178" s="255" t="str">
        <f>IF(ISBLANK(INDEX('Policy Characteristics'!D:D,MATCH($C1178,'Policy Characteristics'!$C:$C,0))),"",INDEX('Policy Characteristics'!D:D,MATCH($C1178,'Policy Characteristics'!$C:$C,0)))</f>
        <v>Electrification</v>
      </c>
      <c r="K1178" s="254" t="str">
        <f>IF(ISBLANK(INDEX('Policy Characteristics'!E:E,MATCH($C1178,'Policy Characteristics'!$C:$C,0))),"",INDEX('Policy Characteristics'!E:E,MATCH($C1178,'Policy Characteristics'!$C:$C,0)))</f>
        <v>indst shift to electricity</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Electrification</v>
      </c>
      <c r="C1179" s="254" t="str">
        <f t="shared" si="61"/>
        <v>Fraction of Eligible Industrial Energy Use Shifted to Electricity</v>
      </c>
      <c r="D1179" s="6" t="s">
        <v>3038</v>
      </c>
      <c r="E1179" s="1" t="s">
        <v>3464</v>
      </c>
      <c r="F1179" t="s">
        <v>3041</v>
      </c>
      <c r="G1179" s="45" t="s">
        <v>3470</v>
      </c>
      <c r="H1179" s="47">
        <f t="shared" si="62"/>
        <v>1178</v>
      </c>
      <c r="I1179" s="324" t="s">
        <v>40</v>
      </c>
      <c r="J1179" s="255" t="str">
        <f>IF(ISBLANK(INDEX('Policy Characteristics'!D:D,MATCH($C1179,'Policy Characteristics'!$C:$C,0))),"",INDEX('Policy Characteristics'!D:D,MATCH($C1179,'Policy Characteristics'!$C:$C,0)))</f>
        <v>Electrification</v>
      </c>
      <c r="K1179" s="254" t="str">
        <f>IF(ISBLANK(INDEX('Policy Characteristics'!E:E,MATCH($C1179,'Policy Characteristics'!$C:$C,0))),"",INDEX('Policy Characteristics'!E:E,MATCH($C1179,'Policy Characteristics'!$C:$C,0)))</f>
        <v>indst shift to electricity</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Electrification</v>
      </c>
      <c r="C1180" s="254" t="str">
        <f t="shared" si="61"/>
        <v>Fraction of Eligible Industrial Energy Use Shifted to Electricity</v>
      </c>
      <c r="D1180" s="6" t="s">
        <v>3038</v>
      </c>
      <c r="E1180" s="1" t="s">
        <v>3570</v>
      </c>
      <c r="F1180" t="s">
        <v>3041</v>
      </c>
      <c r="G1180" s="45" t="s">
        <v>3471</v>
      </c>
      <c r="H1180" s="47">
        <f t="shared" si="62"/>
        <v>1179</v>
      </c>
      <c r="I1180" s="324" t="s">
        <v>40</v>
      </c>
      <c r="J1180" s="255" t="str">
        <f>IF(ISBLANK(INDEX('Policy Characteristics'!D:D,MATCH($C1180,'Policy Characteristics'!$C:$C,0))),"",INDEX('Policy Characteristics'!D:D,MATCH($C1180,'Policy Characteristics'!$C:$C,0)))</f>
        <v>Electrification</v>
      </c>
      <c r="K1180" s="254" t="str">
        <f>IF(ISBLANK(INDEX('Policy Characteristics'!E:E,MATCH($C1180,'Policy Characteristics'!$C:$C,0))),"",INDEX('Policy Characteristics'!E:E,MATCH($C1180,'Policy Characteristics'!$C:$C,0)))</f>
        <v>indst shift to electricity</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Electrification</v>
      </c>
      <c r="C1181" s="254" t="str">
        <f t="shared" si="61"/>
        <v>Fraction of Eligible Industrial Energy Use Shifted to Electricity</v>
      </c>
      <c r="D1181" s="6" t="s">
        <v>3038</v>
      </c>
      <c r="E1181" s="1" t="s">
        <v>3912</v>
      </c>
      <c r="F1181" t="s">
        <v>3041</v>
      </c>
      <c r="G1181" s="45" t="s">
        <v>3888</v>
      </c>
      <c r="H1181" s="47">
        <f t="shared" si="62"/>
        <v>1180</v>
      </c>
      <c r="I1181" s="324" t="s">
        <v>40</v>
      </c>
      <c r="J1181" s="255" t="str">
        <f>IF(ISBLANK(INDEX('Policy Characteristics'!D:D,MATCH($C1181,'Policy Characteristics'!$C:$C,0))),"",INDEX('Policy Characteristics'!D:D,MATCH($C1181,'Policy Characteristics'!$C:$C,0)))</f>
        <v>Electrification</v>
      </c>
      <c r="K1181" s="254" t="str">
        <f>IF(ISBLANK(INDEX('Policy Characteristics'!E:E,MATCH($C1181,'Policy Characteristics'!$C:$C,0))),"",INDEX('Policy Characteristics'!E:E,MATCH($C1181,'Policy Characteristics'!$C:$C,0)))</f>
        <v>indst shift to electricity</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Electrification</v>
      </c>
      <c r="C1182" s="254" t="str">
        <f t="shared" si="61"/>
        <v>Fraction of Eligible Industrial Energy Use Shifted to Electricity</v>
      </c>
      <c r="D1182" s="6" t="s">
        <v>3038</v>
      </c>
      <c r="E1182" s="1" t="s">
        <v>3913</v>
      </c>
      <c r="F1182" t="s">
        <v>3041</v>
      </c>
      <c r="G1182" s="45" t="s">
        <v>3887</v>
      </c>
      <c r="H1182" s="47">
        <f t="shared" si="62"/>
        <v>1181</v>
      </c>
      <c r="I1182" s="324" t="s">
        <v>40</v>
      </c>
      <c r="J1182" s="255" t="str">
        <f>IF(ISBLANK(INDEX('Policy Characteristics'!D:D,MATCH($C1182,'Policy Characteristics'!$C:$C,0))),"",INDEX('Policy Characteristics'!D:D,MATCH($C1182,'Policy Characteristics'!$C:$C,0)))</f>
        <v>Electrification</v>
      </c>
      <c r="K1182" s="254" t="str">
        <f>IF(ISBLANK(INDEX('Policy Characteristics'!E:E,MATCH($C1182,'Policy Characteristics'!$C:$C,0))),"",INDEX('Policy Characteristics'!E:E,MATCH($C1182,'Policy Characteristics'!$C:$C,0)))</f>
        <v>indst shift to electricity</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Electrification</v>
      </c>
      <c r="C1183" s="254" t="str">
        <f t="shared" si="61"/>
        <v>Fraction of Eligible Industrial Energy Use Shifted to Electricity</v>
      </c>
      <c r="D1183" s="6" t="s">
        <v>3038</v>
      </c>
      <c r="E1183" s="1" t="s">
        <v>3914</v>
      </c>
      <c r="F1183" t="s">
        <v>3041</v>
      </c>
      <c r="G1183" s="45" t="s">
        <v>3889</v>
      </c>
      <c r="H1183" s="47">
        <f t="shared" si="62"/>
        <v>1182</v>
      </c>
      <c r="I1183" s="324" t="s">
        <v>40</v>
      </c>
      <c r="J1183" s="255" t="str">
        <f>IF(ISBLANK(INDEX('Policy Characteristics'!D:D,MATCH($C1183,'Policy Characteristics'!$C:$C,0))),"",INDEX('Policy Characteristics'!D:D,MATCH($C1183,'Policy Characteristics'!$C:$C,0)))</f>
        <v>Electrification</v>
      </c>
      <c r="K1183" s="254" t="str">
        <f>IF(ISBLANK(INDEX('Policy Characteristics'!E:E,MATCH($C1183,'Policy Characteristics'!$C:$C,0))),"",INDEX('Policy Characteristics'!E:E,MATCH($C1183,'Policy Characteristics'!$C:$C,0)))</f>
        <v>indst shift to electricity</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Electrification</v>
      </c>
      <c r="C1184" s="254" t="str">
        <f t="shared" si="61"/>
        <v>Fraction of Eligible Industrial Energy Use Shifted to Electricity</v>
      </c>
      <c r="D1184" s="6" t="s">
        <v>3039</v>
      </c>
      <c r="E1184" s="1" t="s">
        <v>3459</v>
      </c>
      <c r="F1184" t="s">
        <v>3000</v>
      </c>
      <c r="G1184" s="45" t="s">
        <v>3465</v>
      </c>
      <c r="H1184" s="47">
        <f t="shared" si="62"/>
        <v>1183</v>
      </c>
      <c r="I1184" s="324" t="s">
        <v>40</v>
      </c>
      <c r="J1184" s="255" t="str">
        <f>IF(ISBLANK(INDEX('Policy Characteristics'!D:D,MATCH($C1184,'Policy Characteristics'!$C:$C,0))),"",INDEX('Policy Characteristics'!D:D,MATCH($C1184,'Policy Characteristics'!$C:$C,0)))</f>
        <v>Electrification</v>
      </c>
      <c r="K1184" s="254" t="str">
        <f>IF(ISBLANK(INDEX('Policy Characteristics'!E:E,MATCH($C1184,'Policy Characteristics'!$C:$C,0))),"",INDEX('Policy Characteristics'!E:E,MATCH($C1184,'Policy Characteristics'!$C:$C,0)))</f>
        <v>indst shift to electricity</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Electrification</v>
      </c>
      <c r="C1185" s="254" t="str">
        <f t="shared" si="61"/>
        <v>Fraction of Eligible Industrial Energy Use Shifted to Electricity</v>
      </c>
      <c r="D1185" s="6" t="s">
        <v>3039</v>
      </c>
      <c r="E1185" s="1" t="s">
        <v>3460</v>
      </c>
      <c r="F1185" t="s">
        <v>3000</v>
      </c>
      <c r="G1185" s="45" t="s">
        <v>3466</v>
      </c>
      <c r="H1185" s="47">
        <f t="shared" si="62"/>
        <v>1184</v>
      </c>
      <c r="I1185" s="324" t="s">
        <v>40</v>
      </c>
      <c r="J1185" s="255" t="str">
        <f>IF(ISBLANK(INDEX('Policy Characteristics'!D:D,MATCH($C1185,'Policy Characteristics'!$C:$C,0))),"",INDEX('Policy Characteristics'!D:D,MATCH($C1185,'Policy Characteristics'!$C:$C,0)))</f>
        <v>Electrification</v>
      </c>
      <c r="K1185" s="254" t="str">
        <f>IF(ISBLANK(INDEX('Policy Characteristics'!E:E,MATCH($C1185,'Policy Characteristics'!$C:$C,0))),"",INDEX('Policy Characteristics'!E:E,MATCH($C1185,'Policy Characteristics'!$C:$C,0)))</f>
        <v>indst shift to electricity</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Electrification</v>
      </c>
      <c r="C1186" s="254" t="str">
        <f t="shared" si="61"/>
        <v>Fraction of Eligible Industrial Energy Use Shifted to Electricity</v>
      </c>
      <c r="D1186" s="6" t="s">
        <v>3039</v>
      </c>
      <c r="E1186" s="1" t="s">
        <v>3461</v>
      </c>
      <c r="F1186" t="s">
        <v>3000</v>
      </c>
      <c r="G1186" s="45" t="s">
        <v>3467</v>
      </c>
      <c r="H1186" s="47">
        <f t="shared" si="62"/>
        <v>1185</v>
      </c>
      <c r="I1186" s="324" t="s">
        <v>40</v>
      </c>
      <c r="J1186" s="255" t="str">
        <f>IF(ISBLANK(INDEX('Policy Characteristics'!D:D,MATCH($C1186,'Policy Characteristics'!$C:$C,0))),"",INDEX('Policy Characteristics'!D:D,MATCH($C1186,'Policy Characteristics'!$C:$C,0)))</f>
        <v>Electrification</v>
      </c>
      <c r="K1186" s="254" t="str">
        <f>IF(ISBLANK(INDEX('Policy Characteristics'!E:E,MATCH($C1186,'Policy Characteristics'!$C:$C,0))),"",INDEX('Policy Characteristics'!E:E,MATCH($C1186,'Policy Characteristics'!$C:$C,0)))</f>
        <v>indst shift to electricity</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Electrification</v>
      </c>
      <c r="C1187" s="254" t="str">
        <f t="shared" si="61"/>
        <v>Fraction of Eligible Industrial Energy Use Shifted to Electricity</v>
      </c>
      <c r="D1187" s="6" t="s">
        <v>3039</v>
      </c>
      <c r="E1187" s="1" t="s">
        <v>3462</v>
      </c>
      <c r="F1187" t="s">
        <v>3000</v>
      </c>
      <c r="G1187" s="45" t="s">
        <v>3468</v>
      </c>
      <c r="H1187" s="47">
        <f t="shared" si="62"/>
        <v>1186</v>
      </c>
      <c r="I1187" s="324" t="s">
        <v>40</v>
      </c>
      <c r="J1187" s="255" t="str">
        <f>IF(ISBLANK(INDEX('Policy Characteristics'!D:D,MATCH($C1187,'Policy Characteristics'!$C:$C,0))),"",INDEX('Policy Characteristics'!D:D,MATCH($C1187,'Policy Characteristics'!$C:$C,0)))</f>
        <v>Electrification</v>
      </c>
      <c r="K1187" s="254" t="str">
        <f>IF(ISBLANK(INDEX('Policy Characteristics'!E:E,MATCH($C1187,'Policy Characteristics'!$C:$C,0))),"",INDEX('Policy Characteristics'!E:E,MATCH($C1187,'Policy Characteristics'!$C:$C,0)))</f>
        <v>indst shift to electricity</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Electrification</v>
      </c>
      <c r="C1188" s="254" t="str">
        <f t="shared" si="61"/>
        <v>Fraction of Eligible Industrial Energy Use Shifted to Electricity</v>
      </c>
      <c r="D1188" s="6" t="s">
        <v>3039</v>
      </c>
      <c r="E1188" s="1" t="s">
        <v>3463</v>
      </c>
      <c r="F1188" t="s">
        <v>3000</v>
      </c>
      <c r="G1188" s="45" t="s">
        <v>3469</v>
      </c>
      <c r="H1188" s="47">
        <f t="shared" si="62"/>
        <v>1187</v>
      </c>
      <c r="I1188" s="324" t="s">
        <v>40</v>
      </c>
      <c r="J1188" s="255" t="str">
        <f>IF(ISBLANK(INDEX('Policy Characteristics'!D:D,MATCH($C1188,'Policy Characteristics'!$C:$C,0))),"",INDEX('Policy Characteristics'!D:D,MATCH($C1188,'Policy Characteristics'!$C:$C,0)))</f>
        <v>Electrification</v>
      </c>
      <c r="K1188" s="254" t="str">
        <f>IF(ISBLANK(INDEX('Policy Characteristics'!E:E,MATCH($C1188,'Policy Characteristics'!$C:$C,0))),"",INDEX('Policy Characteristics'!E:E,MATCH($C1188,'Policy Characteristics'!$C:$C,0)))</f>
        <v>indst shift to electricity</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Electrification</v>
      </c>
      <c r="C1189" s="254" t="str">
        <f t="shared" si="61"/>
        <v>Fraction of Eligible Industrial Energy Use Shifted to Electricity</v>
      </c>
      <c r="D1189" s="6" t="s">
        <v>3039</v>
      </c>
      <c r="E1189" s="1" t="s">
        <v>3464</v>
      </c>
      <c r="F1189" t="s">
        <v>3000</v>
      </c>
      <c r="G1189" s="45" t="s">
        <v>3470</v>
      </c>
      <c r="H1189" s="47">
        <f t="shared" si="62"/>
        <v>1188</v>
      </c>
      <c r="I1189" s="324" t="s">
        <v>40</v>
      </c>
      <c r="J1189" s="255" t="str">
        <f>IF(ISBLANK(INDEX('Policy Characteristics'!D:D,MATCH($C1189,'Policy Characteristics'!$C:$C,0))),"",INDEX('Policy Characteristics'!D:D,MATCH($C1189,'Policy Characteristics'!$C:$C,0)))</f>
        <v>Electrification</v>
      </c>
      <c r="K1189" s="254" t="str">
        <f>IF(ISBLANK(INDEX('Policy Characteristics'!E:E,MATCH($C1189,'Policy Characteristics'!$C:$C,0))),"",INDEX('Policy Characteristics'!E:E,MATCH($C1189,'Policy Characteristics'!$C:$C,0)))</f>
        <v>indst shift to electricity</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Electrification</v>
      </c>
      <c r="C1190" s="254" t="str">
        <f t="shared" ref="C1190" si="63">C$944</f>
        <v>Fraction of Eligible Industrial Energy Use Shifted to Electricity</v>
      </c>
      <c r="D1190" s="6" t="s">
        <v>3039</v>
      </c>
      <c r="E1190" s="1" t="s">
        <v>3570</v>
      </c>
      <c r="F1190" t="s">
        <v>3000</v>
      </c>
      <c r="G1190" s="45" t="s">
        <v>3471</v>
      </c>
      <c r="H1190" s="47">
        <f t="shared" si="62"/>
        <v>1189</v>
      </c>
      <c r="I1190" s="324" t="s">
        <v>40</v>
      </c>
      <c r="J1190" s="255" t="str">
        <f>IF(ISBLANK(INDEX('Policy Characteristics'!D:D,MATCH($C1190,'Policy Characteristics'!$C:$C,0))),"",INDEX('Policy Characteristics'!D:D,MATCH($C1190,'Policy Characteristics'!$C:$C,0)))</f>
        <v>Electrification</v>
      </c>
      <c r="K1190" s="254" t="str">
        <f>IF(ISBLANK(INDEX('Policy Characteristics'!E:E,MATCH($C1190,'Policy Characteristics'!$C:$C,0))),"",INDEX('Policy Characteristics'!E:E,MATCH($C1190,'Policy Characteristics'!$C:$C,0)))</f>
        <v>indst shift to electricity</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Electrification</v>
      </c>
      <c r="C1191" s="254" t="str">
        <f t="shared" si="61"/>
        <v>Fraction of Eligible Industrial Energy Use Shifted to Electricity</v>
      </c>
      <c r="D1191" s="6" t="s">
        <v>3039</v>
      </c>
      <c r="E1191" s="1" t="s">
        <v>3912</v>
      </c>
      <c r="F1191" t="s">
        <v>3000</v>
      </c>
      <c r="G1191" s="45" t="s">
        <v>3888</v>
      </c>
      <c r="H1191" s="47">
        <f t="shared" si="62"/>
        <v>1190</v>
      </c>
      <c r="I1191" s="324" t="s">
        <v>40</v>
      </c>
      <c r="J1191" s="255" t="str">
        <f>IF(ISBLANK(INDEX('Policy Characteristics'!D:D,MATCH($C1191,'Policy Characteristics'!$C:$C,0))),"",INDEX('Policy Characteristics'!D:D,MATCH($C1191,'Policy Characteristics'!$C:$C,0)))</f>
        <v>Electrification</v>
      </c>
      <c r="K1191" s="254" t="str">
        <f>IF(ISBLANK(INDEX('Policy Characteristics'!E:E,MATCH($C1191,'Policy Characteristics'!$C:$C,0))),"",INDEX('Policy Characteristics'!E:E,MATCH($C1191,'Policy Characteristics'!$C:$C,0)))</f>
        <v>indst shift to electricity</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Electrification</v>
      </c>
      <c r="C1192" s="254" t="str">
        <f t="shared" si="61"/>
        <v>Fraction of Eligible Industrial Energy Use Shifted to Electricity</v>
      </c>
      <c r="D1192" s="6" t="s">
        <v>3039</v>
      </c>
      <c r="E1192" s="1" t="s">
        <v>3913</v>
      </c>
      <c r="F1192" t="s">
        <v>3000</v>
      </c>
      <c r="G1192" s="45" t="s">
        <v>3887</v>
      </c>
      <c r="H1192" s="47">
        <f t="shared" si="62"/>
        <v>1191</v>
      </c>
      <c r="I1192" s="324" t="s">
        <v>40</v>
      </c>
      <c r="J1192" s="255" t="str">
        <f>IF(ISBLANK(INDEX('Policy Characteristics'!D:D,MATCH($C1192,'Policy Characteristics'!$C:$C,0))),"",INDEX('Policy Characteristics'!D:D,MATCH($C1192,'Policy Characteristics'!$C:$C,0)))</f>
        <v>Electrification</v>
      </c>
      <c r="K1192" s="254" t="str">
        <f>IF(ISBLANK(INDEX('Policy Characteristics'!E:E,MATCH($C1192,'Policy Characteristics'!$C:$C,0))),"",INDEX('Policy Characteristics'!E:E,MATCH($C1192,'Policy Characteristics'!$C:$C,0)))</f>
        <v>indst shift to electricity</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Electrification</v>
      </c>
      <c r="C1193" s="254" t="str">
        <f t="shared" si="61"/>
        <v>Fraction of Eligible Industrial Energy Use Shifted to Electricity</v>
      </c>
      <c r="D1193" s="6" t="s">
        <v>3039</v>
      </c>
      <c r="E1193" s="1" t="s">
        <v>3914</v>
      </c>
      <c r="F1193" t="s">
        <v>3000</v>
      </c>
      <c r="G1193" s="45" t="s">
        <v>3889</v>
      </c>
      <c r="H1193" s="47">
        <f t="shared" si="62"/>
        <v>1192</v>
      </c>
      <c r="I1193" s="324" t="s">
        <v>40</v>
      </c>
      <c r="J1193" s="255" t="str">
        <f>IF(ISBLANK(INDEX('Policy Characteristics'!D:D,MATCH($C1193,'Policy Characteristics'!$C:$C,0))),"",INDEX('Policy Characteristics'!D:D,MATCH($C1193,'Policy Characteristics'!$C:$C,0)))</f>
        <v>Electrification</v>
      </c>
      <c r="K1193" s="254" t="str">
        <f>IF(ISBLANK(INDEX('Policy Characteristics'!E:E,MATCH($C1193,'Policy Characteristics'!$C:$C,0))),"",INDEX('Policy Characteristics'!E:E,MATCH($C1193,'Policy Characteristics'!$C:$C,0)))</f>
        <v>indst shift to electricity</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F-Gas Substitution</v>
      </c>
      <c r="C1194" s="317" t="s">
        <v>2742</v>
      </c>
      <c r="D1194" s="6"/>
      <c r="E1194" s="6"/>
      <c r="F1194" s="6"/>
      <c r="G1194" s="6"/>
      <c r="H1194" s="47">
        <f t="shared" si="62"/>
        <v>1193</v>
      </c>
      <c r="I1194" s="324" t="s">
        <v>40</v>
      </c>
      <c r="J1194" s="255" t="str">
        <f>IF(ISBLANK(INDEX('Policy Characteristics'!D:D,MATCH($C1194,'Policy Characteristics'!$C:$C,0))),"",INDEX('Policy Characteristics'!D:D,MATCH($C1194,'Policy Characteristics'!$C:$C,0)))</f>
        <v>F-gas Measures</v>
      </c>
      <c r="K1194" s="254" t="str">
        <f>IF(ISBLANK(INDEX('Policy Characteristics'!E:E,MATCH($C1194,'Policy Characteristics'!$C:$C,0))),"",INDEX('Policy Characteristics'!E:E,MATCH($C1194,'Policy Characteristics'!$C:$C,0)))</f>
        <v>indst f gas substitution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94" s="254" t="str">
        <f>IF(ISBLANK(INDEX('Policy Characteristics'!K:K,MATCH($C1194,'Policy Characteristics'!$C:$C,0))),"",INDEX('Policy Characteristics'!K:K,MATCH($C1194,'Policy Characteristics'!$C:$C,0)))</f>
        <v>industry-ag-main.html#avoid-f-gases</v>
      </c>
      <c r="R1194" s="254" t="str">
        <f>IF(ISBLANK(INDEX('Policy Characteristics'!L:L,MATCH($C1194,'Policy Characteristics'!$C:$C,0))),"",INDEX('Policy Characteristics'!L:L,MATCH($C1194,'Policy Characteristics'!$C:$C,0)))</f>
        <v>avoid-f-gases.html</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F-Gas Destruction</v>
      </c>
      <c r="C1195" s="317" t="s">
        <v>2743</v>
      </c>
      <c r="D1195" s="6"/>
      <c r="E1195" s="6"/>
      <c r="F1195" s="6"/>
      <c r="G1195" s="6"/>
      <c r="H1195" s="47">
        <f t="shared" si="62"/>
        <v>1194</v>
      </c>
      <c r="I1195" s="324" t="s">
        <v>40</v>
      </c>
      <c r="J1195" s="255" t="str">
        <f>IF(ISBLANK(INDEX('Policy Characteristics'!D:D,MATCH($C1195,'Policy Characteristics'!$C:$C,0))),"",INDEX('Policy Characteristics'!D:D,MATCH($C1195,'Policy Characteristics'!$C:$C,0)))</f>
        <v>F-gas Measures</v>
      </c>
      <c r="K1195" s="254" t="str">
        <f>IF(ISBLANK(INDEX('Policy Characteristics'!E:E,MATCH($C1195,'Policy Characteristics'!$C:$C,0))),"",INDEX('Policy Characteristics'!E:E,MATCH($C1195,'Policy Characteristics'!$C:$C,0)))</f>
        <v>indst f gas destruction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95" s="254" t="str">
        <f>IF(ISBLANK(INDEX('Policy Characteristics'!K:K,MATCH($C1195,'Policy Characteristics'!$C:$C,0))),"",INDEX('Policy Characteristics'!K:K,MATCH($C1195,'Policy Characteristics'!$C:$C,0)))</f>
        <v>industry-ag-main.html#avoid-f-gases</v>
      </c>
      <c r="R1195" s="254" t="str">
        <f>IF(ISBLANK(INDEX('Policy Characteristics'!L:L,MATCH($C1195,'Policy Characteristics'!$C:$C,0))),"",INDEX('Policy Characteristics'!L:L,MATCH($C1195,'Policy Characteristics'!$C:$C,0)))</f>
        <v>avoid-f-gases.html</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F-Gas Recovery</v>
      </c>
      <c r="C1196" s="317" t="s">
        <v>2744</v>
      </c>
      <c r="D1196" s="6"/>
      <c r="E1196" s="6"/>
      <c r="F1196" s="6"/>
      <c r="G1196" s="6"/>
      <c r="H1196" s="47">
        <f t="shared" si="62"/>
        <v>1195</v>
      </c>
      <c r="I1196" s="324" t="s">
        <v>40</v>
      </c>
      <c r="J1196" s="255" t="str">
        <f>IF(ISBLANK(INDEX('Policy Characteristics'!D:D,MATCH($C1196,'Policy Characteristics'!$C:$C,0))),"",INDEX('Policy Characteristics'!D:D,MATCH($C1196,'Policy Characteristics'!$C:$C,0)))</f>
        <v>F-gas Measures</v>
      </c>
      <c r="K1196" s="254" t="str">
        <f>IF(ISBLANK(INDEX('Policy Characteristics'!E:E,MATCH($C1196,'Policy Characteristics'!$C:$C,0))),"",INDEX('Policy Characteristics'!E:E,MATCH($C1196,'Policy Characteristics'!$C:$C,0)))</f>
        <v>indst f gas recovery</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96" s="254" t="str">
        <f>IF(ISBLANK(INDEX('Policy Characteristics'!K:K,MATCH($C1196,'Policy Characteristics'!$C:$C,0))),"",INDEX('Policy Characteristics'!K:K,MATCH($C1196,'Policy Characteristics'!$C:$C,0)))</f>
        <v>industry-ag-main.html#avoid-f-gases</v>
      </c>
      <c r="R1196" s="254" t="str">
        <f>IF(ISBLANK(INDEX('Policy Characteristics'!L:L,MATCH($C1196,'Policy Characteristics'!$C:$C,0))),"",INDEX('Policy Characteristics'!L:L,MATCH($C1196,'Policy Characteristics'!$C:$C,0)))</f>
        <v>avoid-f-gases.html</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F-Gas Eqpt. Maintenance &amp; Retrofits</v>
      </c>
      <c r="C1197" s="317" t="s">
        <v>2745</v>
      </c>
      <c r="D1197" s="6" t="s">
        <v>3024</v>
      </c>
      <c r="E1197" s="6"/>
      <c r="F1197" t="s">
        <v>2546</v>
      </c>
      <c r="G1197" s="6"/>
      <c r="H1197" s="47">
        <f t="shared" si="62"/>
        <v>1196</v>
      </c>
      <c r="I1197" s="324" t="s">
        <v>40</v>
      </c>
      <c r="J1197" s="255" t="str">
        <f>IF(ISBLANK(INDEX('Policy Characteristics'!D:D,MATCH($C1197,'Policy Characteristics'!$C:$C,0))),"",INDEX('Policy Characteristics'!D:D,MATCH($C1197,'Policy Characteristics'!$C:$C,0)))</f>
        <v>F-gas Measures</v>
      </c>
      <c r="K1197" s="254" t="str">
        <f>IF(ISBLANK(INDEX('Policy Characteristics'!E:E,MATCH($C1197,'Policy Characteristics'!$C:$C,0))),"",INDEX('Policy Characteristics'!E:E,MATCH($C1197,'Policy Characteristics'!$C:$C,0)))</f>
        <v>indst f gas inspct maint retrofit</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7" s="254" t="str">
        <f>IF(ISBLANK(INDEX('Policy Characteristics'!K:K,MATCH($C1197,'Policy Characteristics'!$C:$C,0))),"",INDEX('Policy Characteristics'!K:K,MATCH($C1197,'Policy Characteristics'!$C:$C,0)))</f>
        <v>industry-ag-main.html#avoid-f-gases</v>
      </c>
      <c r="R1197" s="254" t="str">
        <f>IF(ISBLANK(INDEX('Policy Characteristics'!L:L,MATCH($C1197,'Policy Characteristics'!$C:$C,0))),"",INDEX('Policy Characteristics'!L:L,MATCH($C1197,'Policy Characteristics'!$C:$C,0)))</f>
        <v>avoid-f-gases.html</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F-Gas Eqpt. Maintenance &amp; Retrofits</v>
      </c>
      <c r="C1198" s="317" t="s">
        <v>2745</v>
      </c>
      <c r="D1198" s="6" t="s">
        <v>3029</v>
      </c>
      <c r="E1198" s="6"/>
      <c r="F1198" t="s">
        <v>2991</v>
      </c>
      <c r="G1198" s="6"/>
      <c r="H1198" s="47">
        <f t="shared" si="62"/>
        <v>1197</v>
      </c>
      <c r="I1198" s="324" t="s">
        <v>40</v>
      </c>
      <c r="J1198" s="255" t="str">
        <f>IF(ISBLANK(INDEX('Policy Characteristics'!D:D,MATCH($C1198,'Policy Characteristics'!$C:$C,0))),"",INDEX('Policy Characteristics'!D:D,MATCH($C1198,'Policy Characteristics'!$C:$C,0)))</f>
        <v>F-gas Measures</v>
      </c>
      <c r="K1198" s="254" t="str">
        <f>IF(ISBLANK(INDEX('Policy Characteristics'!E:E,MATCH($C1198,'Policy Characteristics'!$C:$C,0))),"",INDEX('Policy Characteristics'!E:E,MATCH($C1198,'Policy Characteristics'!$C:$C,0)))</f>
        <v>indst f gas inspct maint retrofit</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98" s="254" t="str">
        <f>IF(ISBLANK(INDEX('Policy Characteristics'!K:K,MATCH($C1198,'Policy Characteristics'!$C:$C,0))),"",INDEX('Policy Characteristics'!K:K,MATCH($C1198,'Policy Characteristics'!$C:$C,0)))</f>
        <v>industry-ag-main.html#avoid-f-gases</v>
      </c>
      <c r="R1198" s="254" t="str">
        <f>IF(ISBLANK(INDEX('Policy Characteristics'!L:L,MATCH($C1198,'Policy Characteristics'!$C:$C,0))),"",INDEX('Policy Characteristics'!L:L,MATCH($C1198,'Policy Characteristics'!$C:$C,0)))</f>
        <v>avoid-f-gases.html</v>
      </c>
    </row>
    <row r="1199" spans="1:18" s="2" customFormat="1" ht="30"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Chemicals Hydrogen Injection</v>
      </c>
      <c r="C1199" s="1" t="s">
        <v>4198</v>
      </c>
      <c r="H1199" s="47">
        <f>H1198+1</f>
        <v>1198</v>
      </c>
      <c r="I1199" s="325" t="s">
        <v>40</v>
      </c>
      <c r="J1199" s="255" t="str">
        <f>IF(ISBLANK(INDEX('Policy Characteristics'!D:D,MATCH($C1199,'Policy Characteristics'!$C:$C,0))),"",INDEX('Policy Characteristics'!D:D,MATCH($C1199,'Policy Characteristics'!$C:$C,0)))</f>
        <v>Chemicals Hydrogen Injection</v>
      </c>
      <c r="K1199" s="254" t="str">
        <f>IF(ISBLANK(INDEX('Policy Characteristics'!E:E,MATCH($C1199,'Policy Characteristics'!$C:$C,0))),"",INDEX('Policy Characteristics'!E:E,MATCH($C1199,'Policy Characteristics'!$C:$C,0)))</f>
        <v>indst chemicals hydrogen injection</v>
      </c>
      <c r="L1199" s="254">
        <f>IF(ISBLANK(INDEX('Policy Characteristics'!F:F,MATCH($C1199,'Policy Characteristics'!$C:$C,0))),"",INDEX('Policy Characteristics'!F:F,MATCH($C1199,'Policy Characteristics'!$C:$C,0)))</f>
        <v>0</v>
      </c>
      <c r="M1199" s="254">
        <f>IF(ISBLANK(INDEX('Policy Characteristics'!G:G,MATCH($C1199,'Policy Characteristics'!$C:$C,0))),"",INDEX('Policy Characteristics'!G:G,MATCH($C1199,'Policy Characteristics'!$C:$C,0)))</f>
        <v>1</v>
      </c>
      <c r="N1199" s="254">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syngas-vent CO2 avoided</v>
      </c>
      <c r="P1199" s="254" t="str">
        <f>IF(ISBLANK(INDEX('Policy Characteristics'!J:J,MATCH($C1199,'Policy Characteristics'!$C:$C,0))),"",INDEX('Policy Characteristics'!J:J,MATCH($C1199,'Policy Characteristics'!$C:$C,0)))</f>
        <v>**Description:** This policy injects clean hydrogen into the chemical processes that make hydrogen-rich syngas from coal or natural gas (ammonia, methanol and coal-to-chemicals routes). With enough hydrogen added, the carbon in the feedstock goes into the product instead of being vented as CO2 by the water-gas shift, so less fossil feedstock is needed and the avoided CO2 falls out of the chemical industry's process emissions. The lever is the share of that syngas-vent CO2 avoided. The added hydrogen is demanded from the hydrogen sector, whose own levers decide how it is made.</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ht="30"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Chemicals Electrified Heat</v>
      </c>
      <c r="C1200" s="1" t="s">
        <v>4203</v>
      </c>
      <c r="H1200" s="47">
        <f>H1199+1</f>
        <v>1199</v>
      </c>
      <c r="I1200" s="325" t="s">
        <v>40</v>
      </c>
      <c r="J1200" s="255" t="str">
        <f>IF(ISBLANK(INDEX('Policy Characteristics'!D:D,MATCH($C1200,'Policy Characteristics'!$C:$C,0))),"",INDEX('Policy Characteristics'!D:D,MATCH($C1200,'Policy Characteristics'!$C:$C,0)))</f>
        <v>Chemicals Electrified Heat</v>
      </c>
      <c r="K1200" s="254" t="str">
        <f>IF(ISBLANK(INDEX('Policy Characteristics'!E:E,MATCH($C1200,'Policy Characteristics'!$C:$C,0))),"",INDEX('Policy Characteristics'!E:E,MATCH($C1200,'Policy Characteristics'!$C:$C,0)))</f>
        <v>indst chemicals electrified heat</v>
      </c>
      <c r="L1200" s="254">
        <f>IF(ISBLANK(INDEX('Policy Characteristics'!F:F,MATCH($C1200,'Policy Characteristics'!$C:$C,0))),"",INDEX('Policy Characteristics'!F:F,MATCH($C1200,'Policy Characteristics'!$C:$C,0)))</f>
        <v>0</v>
      </c>
      <c r="M1200" s="254">
        <f>IF(ISBLANK(INDEX('Policy Characteristics'!G:G,MATCH($C1200,'Policy Characteristics'!$C:$C,0))),"",INDEX('Policy Characteristics'!G:G,MATCH($C1200,'Policy Characteristics'!$C:$C,0)))</f>
        <v>1</v>
      </c>
      <c r="N1200" s="254">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stack CO2 abated</v>
      </c>
      <c r="P1200" s="254" t="str">
        <f>IF(ISBLANK(INDEX('Policy Characteristics'!J:J,MATCH($C1200,'Policy Characteristics'!$C:$C,0))),"",INDEX('Policy Characteristics'!J:J,MATCH($C1200,'Policy Characteristics'!$C:$C,0)))</f>
        <v>**Description:** This policy electrifies the high-temperature process heat of steam crackers and similar chemical process units that burn their own off-gas, which inventories count as process CO2 rather than fuel combustion. The lever is the share of that stack CO2 abated; electricity use and capital spending rise accordingly.</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Alternative Fuel Shifting</v>
      </c>
      <c r="C1201" t="s">
        <v>3883</v>
      </c>
      <c r="D1201" s="45" t="s">
        <v>3015</v>
      </c>
      <c r="E1201" s="1" t="s">
        <v>3459</v>
      </c>
      <c r="F1201" t="s">
        <v>3040</v>
      </c>
      <c r="G1201" s="45" t="s">
        <v>3465</v>
      </c>
      <c r="H1201" s="47">
        <f>H1200+1</f>
        <v>1200</v>
      </c>
      <c r="I1201" s="324" t="s">
        <v>41</v>
      </c>
      <c r="J1201" s="255" t="str">
        <f>IF(ISBLANK(INDEX('Policy Characteristics'!D:D,MATCH($C1201,'Policy Characteristics'!$C:$C,0))),"",INDEX('Policy Characteristics'!D:D,MATCH($C1201,'Policy Characteristics'!$C:$C,0)))</f>
        <v>Alternate Fuel Shifting</v>
      </c>
      <c r="K1201" s="254" t="str">
        <f>IF(ISBLANK(INDEX('Policy Characteristics'!E:E,MATCH($C1201,'Policy Characteristics'!$C:$C,0))),"",INDEX('Policy Characteristics'!E:E,MATCH($C1201,'Policy Characteristics'!$C:$C,0)))</f>
        <v>indst shift to alt fuel</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Alternative Fuel Shifting</v>
      </c>
      <c r="C1202" s="254" t="str">
        <f>C$1201</f>
        <v>Fraction of Eligible Industrial Energy Use Shifted to Alternate Fuel</v>
      </c>
      <c r="D1202" s="45" t="s">
        <v>3015</v>
      </c>
      <c r="E1202" s="1" t="s">
        <v>3460</v>
      </c>
      <c r="F1202" t="s">
        <v>3040</v>
      </c>
      <c r="G1202" s="45" t="s">
        <v>3466</v>
      </c>
      <c r="H1202" s="47">
        <f t="shared" ref="H1202:H1226" si="64">H1201+1</f>
        <v>1201</v>
      </c>
      <c r="I1202" s="324" t="s">
        <v>41</v>
      </c>
      <c r="J1202" s="255" t="str">
        <f>IF(ISBLANK(INDEX('Policy Characteristics'!D:D,MATCH($C1202,'Policy Characteristics'!$C:$C,0))),"",INDEX('Policy Characteristics'!D:D,MATCH($C1202,'Policy Characteristics'!$C:$C,0)))</f>
        <v>Alternate Fuel Shifting</v>
      </c>
      <c r="K1202" s="254" t="str">
        <f>IF(ISBLANK(INDEX('Policy Characteristics'!E:E,MATCH($C1202,'Policy Characteristics'!$C:$C,0))),"",INDEX('Policy Characteristics'!E:E,MATCH($C1202,'Policy Characteristics'!$C:$C,0)))</f>
        <v>indst shift to alt fuel</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Alternative Fuel Shifting</v>
      </c>
      <c r="C1203" s="254" t="str">
        <f t="shared" ref="C1203:C1266" si="65">C$1201</f>
        <v>Fraction of Eligible Industrial Energy Use Shifted to Alternate Fuel</v>
      </c>
      <c r="D1203" s="45" t="s">
        <v>3015</v>
      </c>
      <c r="E1203" s="1" t="s">
        <v>3461</v>
      </c>
      <c r="F1203" t="s">
        <v>3040</v>
      </c>
      <c r="G1203" s="45" t="s">
        <v>3467</v>
      </c>
      <c r="H1203" s="47">
        <f t="shared" si="64"/>
        <v>1202</v>
      </c>
      <c r="I1203" s="324" t="s">
        <v>41</v>
      </c>
      <c r="J1203" s="255" t="str">
        <f>IF(ISBLANK(INDEX('Policy Characteristics'!D:D,MATCH($C1203,'Policy Characteristics'!$C:$C,0))),"",INDEX('Policy Characteristics'!D:D,MATCH($C1203,'Policy Characteristics'!$C:$C,0)))</f>
        <v>Alternate Fuel Shifting</v>
      </c>
      <c r="K1203" s="254" t="str">
        <f>IF(ISBLANK(INDEX('Policy Characteristics'!E:E,MATCH($C1203,'Policy Characteristics'!$C:$C,0))),"",INDEX('Policy Characteristics'!E:E,MATCH($C1203,'Policy Characteristics'!$C:$C,0)))</f>
        <v>indst shift to alt fuel</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Alternative Fuel Shifting</v>
      </c>
      <c r="C1204" s="254" t="str">
        <f t="shared" si="65"/>
        <v>Fraction of Eligible Industrial Energy Use Shifted to Alternate Fuel</v>
      </c>
      <c r="D1204" s="45" t="s">
        <v>3015</v>
      </c>
      <c r="E1204" s="1" t="s">
        <v>3462</v>
      </c>
      <c r="F1204" t="s">
        <v>3040</v>
      </c>
      <c r="G1204" s="45" t="s">
        <v>3468</v>
      </c>
      <c r="H1204" s="47">
        <f t="shared" si="64"/>
        <v>1203</v>
      </c>
      <c r="I1204" s="324" t="s">
        <v>40</v>
      </c>
      <c r="J1204" s="255" t="str">
        <f>IF(ISBLANK(INDEX('Policy Characteristics'!D:D,MATCH($C1204,'Policy Characteristics'!$C:$C,0))),"",INDEX('Policy Characteristics'!D:D,MATCH($C1204,'Policy Characteristics'!$C:$C,0)))</f>
        <v>Alternate Fuel Shifting</v>
      </c>
      <c r="K1204" s="254" t="str">
        <f>IF(ISBLANK(INDEX('Policy Characteristics'!E:E,MATCH($C1204,'Policy Characteristics'!$C:$C,0))),"",INDEX('Policy Characteristics'!E:E,MATCH($C1204,'Policy Characteristics'!$C:$C,0)))</f>
        <v>indst shift to alt fuel</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Alternative Fuel Shifting</v>
      </c>
      <c r="C1205" s="254" t="str">
        <f t="shared" si="65"/>
        <v>Fraction of Eligible Industrial Energy Use Shifted to Alternate Fuel</v>
      </c>
      <c r="D1205" s="45" t="s">
        <v>3015</v>
      </c>
      <c r="E1205" s="1" t="s">
        <v>3463</v>
      </c>
      <c r="F1205" t="s">
        <v>3040</v>
      </c>
      <c r="G1205" s="45" t="s">
        <v>3469</v>
      </c>
      <c r="H1205" s="47">
        <f t="shared" si="64"/>
        <v>1204</v>
      </c>
      <c r="I1205" s="324" t="s">
        <v>41</v>
      </c>
      <c r="J1205" s="255" t="str">
        <f>IF(ISBLANK(INDEX('Policy Characteristics'!D:D,MATCH($C1205,'Policy Characteristics'!$C:$C,0))),"",INDEX('Policy Characteristics'!D:D,MATCH($C1205,'Policy Characteristics'!$C:$C,0)))</f>
        <v>Alternate Fuel Shifting</v>
      </c>
      <c r="K1205" s="254" t="str">
        <f>IF(ISBLANK(INDEX('Policy Characteristics'!E:E,MATCH($C1205,'Policy Characteristics'!$C:$C,0))),"",INDEX('Policy Characteristics'!E:E,MATCH($C1205,'Policy Characteristics'!$C:$C,0)))</f>
        <v>indst shift to alt fuel</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Alternative Fuel Shifting</v>
      </c>
      <c r="C1206" s="254" t="str">
        <f t="shared" si="65"/>
        <v>Fraction of Eligible Industrial Energy Use Shifted to Alternate Fuel</v>
      </c>
      <c r="D1206" s="45" t="s">
        <v>3015</v>
      </c>
      <c r="E1206" s="1" t="s">
        <v>3464</v>
      </c>
      <c r="F1206" t="s">
        <v>3040</v>
      </c>
      <c r="G1206" s="45" t="s">
        <v>3470</v>
      </c>
      <c r="H1206" s="47">
        <f t="shared" si="64"/>
        <v>1205</v>
      </c>
      <c r="I1206" s="324" t="s">
        <v>41</v>
      </c>
      <c r="J1206" s="255" t="str">
        <f>IF(ISBLANK(INDEX('Policy Characteristics'!D:D,MATCH($C1206,'Policy Characteristics'!$C:$C,0))),"",INDEX('Policy Characteristics'!D:D,MATCH($C1206,'Policy Characteristics'!$C:$C,0)))</f>
        <v>Alternate Fuel Shifting</v>
      </c>
      <c r="K1206" s="254" t="str">
        <f>IF(ISBLANK(INDEX('Policy Characteristics'!E:E,MATCH($C1206,'Policy Characteristics'!$C:$C,0))),"",INDEX('Policy Characteristics'!E:E,MATCH($C1206,'Policy Characteristics'!$C:$C,0)))</f>
        <v>indst shift to alt fuel</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Alternative Fuel Shifting</v>
      </c>
      <c r="C1207" s="254" t="str">
        <f t="shared" si="65"/>
        <v>Fraction of Eligible Industrial Energy Use Shifted to Alternate Fuel</v>
      </c>
      <c r="D1207" s="45" t="s">
        <v>3015</v>
      </c>
      <c r="E1207" s="1" t="s">
        <v>3570</v>
      </c>
      <c r="F1207" t="s">
        <v>3040</v>
      </c>
      <c r="G1207" s="45" t="s">
        <v>3471</v>
      </c>
      <c r="H1207" s="47">
        <f t="shared" si="64"/>
        <v>1206</v>
      </c>
      <c r="I1207" s="324" t="s">
        <v>41</v>
      </c>
      <c r="J1207" s="255" t="str">
        <f>IF(ISBLANK(INDEX('Policy Characteristics'!D:D,MATCH($C1207,'Policy Characteristics'!$C:$C,0))),"",INDEX('Policy Characteristics'!D:D,MATCH($C1207,'Policy Characteristics'!$C:$C,0)))</f>
        <v>Alternate Fuel Shifting</v>
      </c>
      <c r="K1207" s="254" t="str">
        <f>IF(ISBLANK(INDEX('Policy Characteristics'!E:E,MATCH($C1207,'Policy Characteristics'!$C:$C,0))),"",INDEX('Policy Characteristics'!E:E,MATCH($C1207,'Policy Characteristics'!$C:$C,0)))</f>
        <v>indst shift to alt fuel</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Alternative Fuel Shifting</v>
      </c>
      <c r="C1208" s="254" t="str">
        <f t="shared" si="65"/>
        <v>Fraction of Eligible Industrial Energy Use Shifted to Alternate Fuel</v>
      </c>
      <c r="D1208" s="45" t="s">
        <v>3015</v>
      </c>
      <c r="E1208" s="1" t="s">
        <v>3912</v>
      </c>
      <c r="F1208" t="s">
        <v>3040</v>
      </c>
      <c r="G1208" s="45" t="s">
        <v>3888</v>
      </c>
      <c r="H1208" s="47">
        <f t="shared" si="64"/>
        <v>1207</v>
      </c>
      <c r="I1208" s="324" t="s">
        <v>41</v>
      </c>
      <c r="J1208" s="255" t="str">
        <f>IF(ISBLANK(INDEX('Policy Characteristics'!D:D,MATCH($C1208,'Policy Characteristics'!$C:$C,0))),"",INDEX('Policy Characteristics'!D:D,MATCH($C1208,'Policy Characteristics'!$C:$C,0)))</f>
        <v>Alternate Fuel Shifting</v>
      </c>
      <c r="K1208" s="254" t="str">
        <f>IF(ISBLANK(INDEX('Policy Characteristics'!E:E,MATCH($C1208,'Policy Characteristics'!$C:$C,0))),"",INDEX('Policy Characteristics'!E:E,MATCH($C1208,'Policy Characteristics'!$C:$C,0)))</f>
        <v>indst shift to alt fuel</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Alternative Fuel Shifting</v>
      </c>
      <c r="C1209" s="254" t="str">
        <f t="shared" si="65"/>
        <v>Fraction of Eligible Industrial Energy Use Shifted to Alternate Fuel</v>
      </c>
      <c r="D1209" s="45" t="s">
        <v>3015</v>
      </c>
      <c r="E1209" s="1" t="s">
        <v>3913</v>
      </c>
      <c r="F1209" t="s">
        <v>3040</v>
      </c>
      <c r="G1209" s="45" t="s">
        <v>3887</v>
      </c>
      <c r="H1209" s="47">
        <f t="shared" si="64"/>
        <v>1208</v>
      </c>
      <c r="I1209" s="324" t="s">
        <v>41</v>
      </c>
      <c r="J1209" s="255" t="str">
        <f>IF(ISBLANK(INDEX('Policy Characteristics'!D:D,MATCH($C1209,'Policy Characteristics'!$C:$C,0))),"",INDEX('Policy Characteristics'!D:D,MATCH($C1209,'Policy Characteristics'!$C:$C,0)))</f>
        <v>Alternate Fuel Shifting</v>
      </c>
      <c r="K1209" s="254" t="str">
        <f>IF(ISBLANK(INDEX('Policy Characteristics'!E:E,MATCH($C1209,'Policy Characteristics'!$C:$C,0))),"",INDEX('Policy Characteristics'!E:E,MATCH($C1209,'Policy Characteristics'!$C:$C,0)))</f>
        <v>indst shift to alt fuel</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Alternative Fuel Shifting</v>
      </c>
      <c r="C1210" s="254" t="str">
        <f t="shared" si="65"/>
        <v>Fraction of Eligible Industrial Energy Use Shifted to Alternate Fuel</v>
      </c>
      <c r="D1210" s="45" t="s">
        <v>3015</v>
      </c>
      <c r="E1210" s="1" t="s">
        <v>3914</v>
      </c>
      <c r="F1210" t="s">
        <v>3040</v>
      </c>
      <c r="G1210" s="45" t="s">
        <v>3889</v>
      </c>
      <c r="H1210" s="47">
        <f t="shared" si="64"/>
        <v>1209</v>
      </c>
      <c r="I1210" s="324" t="s">
        <v>41</v>
      </c>
      <c r="J1210" s="255" t="str">
        <f>IF(ISBLANK(INDEX('Policy Characteristics'!D:D,MATCH($C1210,'Policy Characteristics'!$C:$C,0))),"",INDEX('Policy Characteristics'!D:D,MATCH($C1210,'Policy Characteristics'!$C:$C,0)))</f>
        <v>Alternate Fuel Shifting</v>
      </c>
      <c r="K1210" s="254" t="str">
        <f>IF(ISBLANK(INDEX('Policy Characteristics'!E:E,MATCH($C1210,'Policy Characteristics'!$C:$C,0))),"",INDEX('Policy Characteristics'!E:E,MATCH($C1210,'Policy Characteristics'!$C:$C,0)))</f>
        <v>indst shift to alt fuel</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Alternative Fuel Shifting</v>
      </c>
      <c r="C1211" s="254" t="str">
        <f t="shared" si="65"/>
        <v>Fraction of Eligible Industrial Energy Use Shifted to Alternate Fuel</v>
      </c>
      <c r="D1211" s="6" t="s">
        <v>3016</v>
      </c>
      <c r="E1211" s="1" t="s">
        <v>3459</v>
      </c>
      <c r="F1211" t="s">
        <v>2725</v>
      </c>
      <c r="G1211" s="45" t="s">
        <v>3465</v>
      </c>
      <c r="H1211" s="47">
        <f t="shared" si="64"/>
        <v>1210</v>
      </c>
      <c r="I1211" s="324" t="s">
        <v>41</v>
      </c>
      <c r="J1211" s="255" t="str">
        <f>IF(ISBLANK(INDEX('Policy Characteristics'!D:D,MATCH($C1211,'Policy Characteristics'!$C:$C,0))),"",INDEX('Policy Characteristics'!D:D,MATCH($C1211,'Policy Characteristics'!$C:$C,0)))</f>
        <v>Alternate Fuel Shifting</v>
      </c>
      <c r="K1211" s="254" t="str">
        <f>IF(ISBLANK(INDEX('Policy Characteristics'!E:E,MATCH($C1211,'Policy Characteristics'!$C:$C,0))),"",INDEX('Policy Characteristics'!E:E,MATCH($C1211,'Policy Characteristics'!$C:$C,0)))</f>
        <v>indst shift to alt fuel</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Alternative Fuel Shifting</v>
      </c>
      <c r="C1212" s="254" t="str">
        <f t="shared" si="65"/>
        <v>Fraction of Eligible Industrial Energy Use Shifted to Alternate Fuel</v>
      </c>
      <c r="D1212" s="6" t="s">
        <v>3016</v>
      </c>
      <c r="E1212" s="1" t="s">
        <v>3460</v>
      </c>
      <c r="F1212" t="s">
        <v>2725</v>
      </c>
      <c r="G1212" s="45" t="s">
        <v>3466</v>
      </c>
      <c r="H1212" s="47">
        <f t="shared" si="64"/>
        <v>1211</v>
      </c>
      <c r="I1212" s="324" t="s">
        <v>41</v>
      </c>
      <c r="J1212" s="255" t="str">
        <f>IF(ISBLANK(INDEX('Policy Characteristics'!D:D,MATCH($C1212,'Policy Characteristics'!$C:$C,0))),"",INDEX('Policy Characteristics'!D:D,MATCH($C1212,'Policy Characteristics'!$C:$C,0)))</f>
        <v>Alternate Fuel Shifting</v>
      </c>
      <c r="K1212" s="254" t="str">
        <f>IF(ISBLANK(INDEX('Policy Characteristics'!E:E,MATCH($C1212,'Policy Characteristics'!$C:$C,0))),"",INDEX('Policy Characteristics'!E:E,MATCH($C1212,'Policy Characteristics'!$C:$C,0)))</f>
        <v>indst shift to alt fuel</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Alternative Fuel Shifting</v>
      </c>
      <c r="C1213" s="254" t="str">
        <f t="shared" si="65"/>
        <v>Fraction of Eligible Industrial Energy Use Shifted to Alternate Fuel</v>
      </c>
      <c r="D1213" s="6" t="s">
        <v>3016</v>
      </c>
      <c r="E1213" s="1" t="s">
        <v>3461</v>
      </c>
      <c r="F1213" t="s">
        <v>2725</v>
      </c>
      <c r="G1213" s="45" t="s">
        <v>3467</v>
      </c>
      <c r="H1213" s="47">
        <f t="shared" si="64"/>
        <v>1212</v>
      </c>
      <c r="I1213" s="324" t="s">
        <v>41</v>
      </c>
      <c r="J1213" s="255" t="str">
        <f>IF(ISBLANK(INDEX('Policy Characteristics'!D:D,MATCH($C1213,'Policy Characteristics'!$C:$C,0))),"",INDEX('Policy Characteristics'!D:D,MATCH($C1213,'Policy Characteristics'!$C:$C,0)))</f>
        <v>Alternate Fuel Shifting</v>
      </c>
      <c r="K1213" s="254" t="str">
        <f>IF(ISBLANK(INDEX('Policy Characteristics'!E:E,MATCH($C1213,'Policy Characteristics'!$C:$C,0))),"",INDEX('Policy Characteristics'!E:E,MATCH($C1213,'Policy Characteristics'!$C:$C,0)))</f>
        <v>indst shift to alt fuel</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Alternative Fuel Shifting</v>
      </c>
      <c r="C1214" s="254" t="str">
        <f t="shared" si="65"/>
        <v>Fraction of Eligible Industrial Energy Use Shifted to Alternate Fuel</v>
      </c>
      <c r="D1214" s="6" t="s">
        <v>3016</v>
      </c>
      <c r="E1214" s="1" t="s">
        <v>3462</v>
      </c>
      <c r="F1214" t="s">
        <v>2725</v>
      </c>
      <c r="G1214" s="45" t="s">
        <v>3468</v>
      </c>
      <c r="H1214" s="47">
        <f t="shared" si="64"/>
        <v>1213</v>
      </c>
      <c r="I1214" s="324" t="s">
        <v>40</v>
      </c>
      <c r="J1214" s="255" t="str">
        <f>IF(ISBLANK(INDEX('Policy Characteristics'!D:D,MATCH($C1214,'Policy Characteristics'!$C:$C,0))),"",INDEX('Policy Characteristics'!D:D,MATCH($C1214,'Policy Characteristics'!$C:$C,0)))</f>
        <v>Alternate Fuel Shifting</v>
      </c>
      <c r="K1214" s="254" t="str">
        <f>IF(ISBLANK(INDEX('Policy Characteristics'!E:E,MATCH($C1214,'Policy Characteristics'!$C:$C,0))),"",INDEX('Policy Characteristics'!E:E,MATCH($C1214,'Policy Characteristics'!$C:$C,0)))</f>
        <v>indst shift to alt fuel</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Alternative Fuel Shifting</v>
      </c>
      <c r="C1215" s="254" t="str">
        <f t="shared" si="65"/>
        <v>Fraction of Eligible Industrial Energy Use Shifted to Alternate Fuel</v>
      </c>
      <c r="D1215" s="6" t="s">
        <v>3016</v>
      </c>
      <c r="E1215" s="1" t="s">
        <v>3463</v>
      </c>
      <c r="F1215" t="s">
        <v>2725</v>
      </c>
      <c r="G1215" s="45" t="s">
        <v>3469</v>
      </c>
      <c r="H1215" s="47">
        <f t="shared" si="64"/>
        <v>1214</v>
      </c>
      <c r="I1215" s="324" t="s">
        <v>41</v>
      </c>
      <c r="J1215" s="255" t="str">
        <f>IF(ISBLANK(INDEX('Policy Characteristics'!D:D,MATCH($C1215,'Policy Characteristics'!$C:$C,0))),"",INDEX('Policy Characteristics'!D:D,MATCH($C1215,'Policy Characteristics'!$C:$C,0)))</f>
        <v>Alternate Fuel Shifting</v>
      </c>
      <c r="K1215" s="254" t="str">
        <f>IF(ISBLANK(INDEX('Policy Characteristics'!E:E,MATCH($C1215,'Policy Characteristics'!$C:$C,0))),"",INDEX('Policy Characteristics'!E:E,MATCH($C1215,'Policy Characteristics'!$C:$C,0)))</f>
        <v>indst shift to alt fuel</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Alternative Fuel Shifting</v>
      </c>
      <c r="C1216" s="254" t="str">
        <f t="shared" si="65"/>
        <v>Fraction of Eligible Industrial Energy Use Shifted to Alternate Fuel</v>
      </c>
      <c r="D1216" s="6" t="s">
        <v>3016</v>
      </c>
      <c r="E1216" s="1" t="s">
        <v>3464</v>
      </c>
      <c r="F1216" t="s">
        <v>2725</v>
      </c>
      <c r="G1216" s="45" t="s">
        <v>3470</v>
      </c>
      <c r="H1216" s="47">
        <f t="shared" si="64"/>
        <v>1215</v>
      </c>
      <c r="I1216" s="324" t="s">
        <v>41</v>
      </c>
      <c r="J1216" s="255" t="str">
        <f>IF(ISBLANK(INDEX('Policy Characteristics'!D:D,MATCH($C1216,'Policy Characteristics'!$C:$C,0))),"",INDEX('Policy Characteristics'!D:D,MATCH($C1216,'Policy Characteristics'!$C:$C,0)))</f>
        <v>Alternate Fuel Shifting</v>
      </c>
      <c r="K1216" s="254" t="str">
        <f>IF(ISBLANK(INDEX('Policy Characteristics'!E:E,MATCH($C1216,'Policy Characteristics'!$C:$C,0))),"",INDEX('Policy Characteristics'!E:E,MATCH($C1216,'Policy Characteristics'!$C:$C,0)))</f>
        <v>indst shift to alt fuel</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Alternative Fuel Shifting</v>
      </c>
      <c r="C1217" s="254" t="str">
        <f t="shared" si="65"/>
        <v>Fraction of Eligible Industrial Energy Use Shifted to Alternate Fuel</v>
      </c>
      <c r="D1217" s="6" t="s">
        <v>3016</v>
      </c>
      <c r="E1217" s="1" t="s">
        <v>3570</v>
      </c>
      <c r="F1217" t="s">
        <v>2725</v>
      </c>
      <c r="G1217" s="45" t="s">
        <v>3471</v>
      </c>
      <c r="H1217" s="47">
        <f t="shared" si="64"/>
        <v>1216</v>
      </c>
      <c r="I1217" s="324" t="s">
        <v>41</v>
      </c>
      <c r="J1217" s="255" t="str">
        <f>IF(ISBLANK(INDEX('Policy Characteristics'!D:D,MATCH($C1217,'Policy Characteristics'!$C:$C,0))),"",INDEX('Policy Characteristics'!D:D,MATCH($C1217,'Policy Characteristics'!$C:$C,0)))</f>
        <v>Alternate Fuel Shifting</v>
      </c>
      <c r="K1217" s="254" t="str">
        <f>IF(ISBLANK(INDEX('Policy Characteristics'!E:E,MATCH($C1217,'Policy Characteristics'!$C:$C,0))),"",INDEX('Policy Characteristics'!E:E,MATCH($C1217,'Policy Characteristics'!$C:$C,0)))</f>
        <v>indst shift to alt fuel</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Alternative Fuel Shifting</v>
      </c>
      <c r="C1218" s="254" t="str">
        <f t="shared" si="65"/>
        <v>Fraction of Eligible Industrial Energy Use Shifted to Alternate Fuel</v>
      </c>
      <c r="D1218" s="6" t="s">
        <v>3016</v>
      </c>
      <c r="E1218" s="1" t="s">
        <v>3912</v>
      </c>
      <c r="F1218" t="s">
        <v>2725</v>
      </c>
      <c r="G1218" s="45" t="s">
        <v>3888</v>
      </c>
      <c r="H1218" s="47">
        <f t="shared" si="64"/>
        <v>1217</v>
      </c>
      <c r="I1218" s="324" t="s">
        <v>41</v>
      </c>
      <c r="J1218" s="255" t="str">
        <f>IF(ISBLANK(INDEX('Policy Characteristics'!D:D,MATCH($C1218,'Policy Characteristics'!$C:$C,0))),"",INDEX('Policy Characteristics'!D:D,MATCH($C1218,'Policy Characteristics'!$C:$C,0)))</f>
        <v>Alternate Fuel Shifting</v>
      </c>
      <c r="K1218" s="254" t="str">
        <f>IF(ISBLANK(INDEX('Policy Characteristics'!E:E,MATCH($C1218,'Policy Characteristics'!$C:$C,0))),"",INDEX('Policy Characteristics'!E:E,MATCH($C1218,'Policy Characteristics'!$C:$C,0)))</f>
        <v>indst shift to alt fuel</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Alternative Fuel Shifting</v>
      </c>
      <c r="C1219" s="254" t="str">
        <f t="shared" si="65"/>
        <v>Fraction of Eligible Industrial Energy Use Shifted to Alternate Fuel</v>
      </c>
      <c r="D1219" s="6" t="s">
        <v>3016</v>
      </c>
      <c r="E1219" s="1" t="s">
        <v>3913</v>
      </c>
      <c r="F1219" t="s">
        <v>2725</v>
      </c>
      <c r="G1219" s="45" t="s">
        <v>3887</v>
      </c>
      <c r="H1219" s="47">
        <f t="shared" si="64"/>
        <v>1218</v>
      </c>
      <c r="I1219" s="324" t="s">
        <v>41</v>
      </c>
      <c r="J1219" s="255" t="str">
        <f>IF(ISBLANK(INDEX('Policy Characteristics'!D:D,MATCH($C1219,'Policy Characteristics'!$C:$C,0))),"",INDEX('Policy Characteristics'!D:D,MATCH($C1219,'Policy Characteristics'!$C:$C,0)))</f>
        <v>Alternate Fuel Shifting</v>
      </c>
      <c r="K1219" s="254" t="str">
        <f>IF(ISBLANK(INDEX('Policy Characteristics'!E:E,MATCH($C1219,'Policy Characteristics'!$C:$C,0))),"",INDEX('Policy Characteristics'!E:E,MATCH($C1219,'Policy Characteristics'!$C:$C,0)))</f>
        <v>indst shift to alt fuel</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Alternative Fuel Shifting</v>
      </c>
      <c r="C1220" s="254" t="str">
        <f t="shared" si="65"/>
        <v>Fraction of Eligible Industrial Energy Use Shifted to Alternate Fuel</v>
      </c>
      <c r="D1220" s="6" t="s">
        <v>3016</v>
      </c>
      <c r="E1220" s="1" t="s">
        <v>3914</v>
      </c>
      <c r="F1220" t="s">
        <v>2725</v>
      </c>
      <c r="G1220" s="45" t="s">
        <v>3889</v>
      </c>
      <c r="H1220" s="47">
        <f t="shared" si="64"/>
        <v>1219</v>
      </c>
      <c r="I1220" s="324" t="s">
        <v>41</v>
      </c>
      <c r="J1220" s="255" t="str">
        <f>IF(ISBLANK(INDEX('Policy Characteristics'!D:D,MATCH($C1220,'Policy Characteristics'!$C:$C,0))),"",INDEX('Policy Characteristics'!D:D,MATCH($C1220,'Policy Characteristics'!$C:$C,0)))</f>
        <v>Alternate Fuel Shifting</v>
      </c>
      <c r="K1220" s="254" t="str">
        <f>IF(ISBLANK(INDEX('Policy Characteristics'!E:E,MATCH($C1220,'Policy Characteristics'!$C:$C,0))),"",INDEX('Policy Characteristics'!E:E,MATCH($C1220,'Policy Characteristics'!$C:$C,0)))</f>
        <v>indst shift to alt fuel</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Alternative Fuel Shifting</v>
      </c>
      <c r="C1221" s="254" t="str">
        <f t="shared" si="65"/>
        <v>Fraction of Eligible Industrial Energy Use Shifted to Alternate Fuel</v>
      </c>
      <c r="D1221" s="6" t="s">
        <v>3017</v>
      </c>
      <c r="E1221" s="1" t="s">
        <v>3459</v>
      </c>
      <c r="F1221" t="s">
        <v>2981</v>
      </c>
      <c r="G1221" s="45" t="s">
        <v>3465</v>
      </c>
      <c r="H1221" s="47">
        <f t="shared" si="64"/>
        <v>1220</v>
      </c>
      <c r="I1221" s="324" t="s">
        <v>41</v>
      </c>
      <c r="J1221" s="255" t="str">
        <f>IF(ISBLANK(INDEX('Policy Characteristics'!D:D,MATCH($C1221,'Policy Characteristics'!$C:$C,0))),"",INDEX('Policy Characteristics'!D:D,MATCH($C1221,'Policy Characteristics'!$C:$C,0)))</f>
        <v>Alternate Fuel Shifting</v>
      </c>
      <c r="K1221" s="254" t="str">
        <f>IF(ISBLANK(INDEX('Policy Characteristics'!E:E,MATCH($C1221,'Policy Characteristics'!$C:$C,0))),"",INDEX('Policy Characteristics'!E:E,MATCH($C1221,'Policy Characteristics'!$C:$C,0)))</f>
        <v>indst shift to alt fuel</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Alternative Fuel Shifting</v>
      </c>
      <c r="C1222" s="254" t="str">
        <f t="shared" si="65"/>
        <v>Fraction of Eligible Industrial Energy Use Shifted to Alternate Fuel</v>
      </c>
      <c r="D1222" s="6" t="s">
        <v>3017</v>
      </c>
      <c r="E1222" s="1" t="s">
        <v>3460</v>
      </c>
      <c r="F1222" t="s">
        <v>2981</v>
      </c>
      <c r="G1222" s="45" t="s">
        <v>3466</v>
      </c>
      <c r="H1222" s="47">
        <f t="shared" si="64"/>
        <v>1221</v>
      </c>
      <c r="I1222" s="324" t="s">
        <v>41</v>
      </c>
      <c r="J1222" s="255" t="str">
        <f>IF(ISBLANK(INDEX('Policy Characteristics'!D:D,MATCH($C1222,'Policy Characteristics'!$C:$C,0))),"",INDEX('Policy Characteristics'!D:D,MATCH($C1222,'Policy Characteristics'!$C:$C,0)))</f>
        <v>Alternate Fuel Shifting</v>
      </c>
      <c r="K1222" s="254" t="str">
        <f>IF(ISBLANK(INDEX('Policy Characteristics'!E:E,MATCH($C1222,'Policy Characteristics'!$C:$C,0))),"",INDEX('Policy Characteristics'!E:E,MATCH($C1222,'Policy Characteristics'!$C:$C,0)))</f>
        <v>indst shift to alt fuel</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Alternative Fuel Shifting</v>
      </c>
      <c r="C1223" s="254" t="str">
        <f t="shared" si="65"/>
        <v>Fraction of Eligible Industrial Energy Use Shifted to Alternate Fuel</v>
      </c>
      <c r="D1223" s="6" t="s">
        <v>3017</v>
      </c>
      <c r="E1223" s="1" t="s">
        <v>3461</v>
      </c>
      <c r="F1223" t="s">
        <v>2981</v>
      </c>
      <c r="G1223" s="45" t="s">
        <v>3467</v>
      </c>
      <c r="H1223" s="47">
        <f t="shared" si="64"/>
        <v>1222</v>
      </c>
      <c r="I1223" s="324" t="s">
        <v>41</v>
      </c>
      <c r="J1223" s="255" t="str">
        <f>IF(ISBLANK(INDEX('Policy Characteristics'!D:D,MATCH($C1223,'Policy Characteristics'!$C:$C,0))),"",INDEX('Policy Characteristics'!D:D,MATCH($C1223,'Policy Characteristics'!$C:$C,0)))</f>
        <v>Alternate Fuel Shifting</v>
      </c>
      <c r="K1223" s="254" t="str">
        <f>IF(ISBLANK(INDEX('Policy Characteristics'!E:E,MATCH($C1223,'Policy Characteristics'!$C:$C,0))),"",INDEX('Policy Characteristics'!E:E,MATCH($C1223,'Policy Characteristics'!$C:$C,0)))</f>
        <v>indst shift to alt fuel</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Alternative Fuel Shifting</v>
      </c>
      <c r="C1224" s="254" t="str">
        <f t="shared" si="65"/>
        <v>Fraction of Eligible Industrial Energy Use Shifted to Alternate Fuel</v>
      </c>
      <c r="D1224" s="6" t="s">
        <v>3017</v>
      </c>
      <c r="E1224" s="1" t="s">
        <v>3462</v>
      </c>
      <c r="F1224" t="s">
        <v>2981</v>
      </c>
      <c r="G1224" s="45" t="s">
        <v>3468</v>
      </c>
      <c r="H1224" s="47">
        <f t="shared" si="64"/>
        <v>1223</v>
      </c>
      <c r="I1224" s="324" t="s">
        <v>40</v>
      </c>
      <c r="J1224" s="255" t="str">
        <f>IF(ISBLANK(INDEX('Policy Characteristics'!D:D,MATCH($C1224,'Policy Characteristics'!$C:$C,0))),"",INDEX('Policy Characteristics'!D:D,MATCH($C1224,'Policy Characteristics'!$C:$C,0)))</f>
        <v>Alternate Fuel Shifting</v>
      </c>
      <c r="K1224" s="254" t="str">
        <f>IF(ISBLANK(INDEX('Policy Characteristics'!E:E,MATCH($C1224,'Policy Characteristics'!$C:$C,0))),"",INDEX('Policy Characteristics'!E:E,MATCH($C1224,'Policy Characteristics'!$C:$C,0)))</f>
        <v>indst shift to alt fuel</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Alternative Fuel Shifting</v>
      </c>
      <c r="C1225" s="254" t="str">
        <f t="shared" si="65"/>
        <v>Fraction of Eligible Industrial Energy Use Shifted to Alternate Fuel</v>
      </c>
      <c r="D1225" s="6" t="s">
        <v>3017</v>
      </c>
      <c r="E1225" s="1" t="s">
        <v>3463</v>
      </c>
      <c r="F1225" t="s">
        <v>2981</v>
      </c>
      <c r="G1225" s="45" t="s">
        <v>3469</v>
      </c>
      <c r="H1225" s="47">
        <f t="shared" si="64"/>
        <v>1224</v>
      </c>
      <c r="I1225" s="324" t="s">
        <v>41</v>
      </c>
      <c r="J1225" s="255" t="str">
        <f>IF(ISBLANK(INDEX('Policy Characteristics'!D:D,MATCH($C1225,'Policy Characteristics'!$C:$C,0))),"",INDEX('Policy Characteristics'!D:D,MATCH($C1225,'Policy Characteristics'!$C:$C,0)))</f>
        <v>Alternate Fuel Shifting</v>
      </c>
      <c r="K1225" s="254" t="str">
        <f>IF(ISBLANK(INDEX('Policy Characteristics'!E:E,MATCH($C1225,'Policy Characteristics'!$C:$C,0))),"",INDEX('Policy Characteristics'!E:E,MATCH($C1225,'Policy Characteristics'!$C:$C,0)))</f>
        <v>indst shift to alt fuel</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Alternative Fuel Shifting</v>
      </c>
      <c r="C1226" s="254" t="str">
        <f t="shared" si="65"/>
        <v>Fraction of Eligible Industrial Energy Use Shifted to Alternate Fuel</v>
      </c>
      <c r="D1226" s="6" t="s">
        <v>3017</v>
      </c>
      <c r="E1226" s="1" t="s">
        <v>3464</v>
      </c>
      <c r="F1226" t="s">
        <v>2981</v>
      </c>
      <c r="G1226" s="45" t="s">
        <v>3470</v>
      </c>
      <c r="H1226" s="47">
        <f t="shared" si="64"/>
        <v>1225</v>
      </c>
      <c r="I1226" s="324" t="s">
        <v>41</v>
      </c>
      <c r="J1226" s="255" t="str">
        <f>IF(ISBLANK(INDEX('Policy Characteristics'!D:D,MATCH($C1226,'Policy Characteristics'!$C:$C,0))),"",INDEX('Policy Characteristics'!D:D,MATCH($C1226,'Policy Characteristics'!$C:$C,0)))</f>
        <v>Alternate Fuel Shifting</v>
      </c>
      <c r="K1226" s="254" t="str">
        <f>IF(ISBLANK(INDEX('Policy Characteristics'!E:E,MATCH($C1226,'Policy Characteristics'!$C:$C,0))),"",INDEX('Policy Characteristics'!E:E,MATCH($C1226,'Policy Characteristics'!$C:$C,0)))</f>
        <v>indst shift to alt fuel</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Alternative Fuel Shifting</v>
      </c>
      <c r="C1227" s="254" t="str">
        <f t="shared" si="65"/>
        <v>Fraction of Eligible Industrial Energy Use Shifted to Alternate Fuel</v>
      </c>
      <c r="D1227" s="6" t="s">
        <v>3017</v>
      </c>
      <c r="E1227" s="1" t="s">
        <v>3570</v>
      </c>
      <c r="F1227" t="s">
        <v>2981</v>
      </c>
      <c r="G1227" s="45" t="s">
        <v>3471</v>
      </c>
      <c r="H1227" s="47">
        <f t="shared" ref="H1227:H1290" si="66">H1226+1</f>
        <v>1226</v>
      </c>
      <c r="I1227" s="324" t="s">
        <v>41</v>
      </c>
      <c r="J1227" s="255" t="str">
        <f>IF(ISBLANK(INDEX('Policy Characteristics'!D:D,MATCH($C1227,'Policy Characteristics'!$C:$C,0))),"",INDEX('Policy Characteristics'!D:D,MATCH($C1227,'Policy Characteristics'!$C:$C,0)))</f>
        <v>Alternate Fuel Shifting</v>
      </c>
      <c r="K1227" s="254" t="str">
        <f>IF(ISBLANK(INDEX('Policy Characteristics'!E:E,MATCH($C1227,'Policy Characteristics'!$C:$C,0))),"",INDEX('Policy Characteristics'!E:E,MATCH($C1227,'Policy Characteristics'!$C:$C,0)))</f>
        <v>indst shift to alt fuel</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Alternative Fuel Shifting</v>
      </c>
      <c r="C1228" s="254" t="str">
        <f t="shared" si="65"/>
        <v>Fraction of Eligible Industrial Energy Use Shifted to Alternate Fuel</v>
      </c>
      <c r="D1228" s="6" t="s">
        <v>3017</v>
      </c>
      <c r="E1228" s="1" t="s">
        <v>3912</v>
      </c>
      <c r="F1228" t="s">
        <v>2981</v>
      </c>
      <c r="G1228" s="45" t="s">
        <v>3888</v>
      </c>
      <c r="H1228" s="47">
        <f t="shared" si="66"/>
        <v>1227</v>
      </c>
      <c r="I1228" s="324" t="s">
        <v>41</v>
      </c>
      <c r="J1228" s="255" t="str">
        <f>IF(ISBLANK(INDEX('Policy Characteristics'!D:D,MATCH($C1228,'Policy Characteristics'!$C:$C,0))),"",INDEX('Policy Characteristics'!D:D,MATCH($C1228,'Policy Characteristics'!$C:$C,0)))</f>
        <v>Alternate Fuel Shifting</v>
      </c>
      <c r="K1228" s="254" t="str">
        <f>IF(ISBLANK(INDEX('Policy Characteristics'!E:E,MATCH($C1228,'Policy Characteristics'!$C:$C,0))),"",INDEX('Policy Characteristics'!E:E,MATCH($C1228,'Policy Characteristics'!$C:$C,0)))</f>
        <v>indst shift to alt fuel</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Alternative Fuel Shifting</v>
      </c>
      <c r="C1229" s="254" t="str">
        <f t="shared" si="65"/>
        <v>Fraction of Eligible Industrial Energy Use Shifted to Alternate Fuel</v>
      </c>
      <c r="D1229" s="6" t="s">
        <v>3017</v>
      </c>
      <c r="E1229" s="1" t="s">
        <v>3913</v>
      </c>
      <c r="F1229" t="s">
        <v>2981</v>
      </c>
      <c r="G1229" s="45" t="s">
        <v>3887</v>
      </c>
      <c r="H1229" s="47">
        <f t="shared" si="66"/>
        <v>1228</v>
      </c>
      <c r="I1229" s="324" t="s">
        <v>41</v>
      </c>
      <c r="J1229" s="255" t="str">
        <f>IF(ISBLANK(INDEX('Policy Characteristics'!D:D,MATCH($C1229,'Policy Characteristics'!$C:$C,0))),"",INDEX('Policy Characteristics'!D:D,MATCH($C1229,'Policy Characteristics'!$C:$C,0)))</f>
        <v>Alternate Fuel Shifting</v>
      </c>
      <c r="K1229" s="254" t="str">
        <f>IF(ISBLANK(INDEX('Policy Characteristics'!E:E,MATCH($C1229,'Policy Characteristics'!$C:$C,0))),"",INDEX('Policy Characteristics'!E:E,MATCH($C1229,'Policy Characteristics'!$C:$C,0)))</f>
        <v>indst shift to alt fuel</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Alternative Fuel Shifting</v>
      </c>
      <c r="C1230" s="254" t="str">
        <f t="shared" si="65"/>
        <v>Fraction of Eligible Industrial Energy Use Shifted to Alternate Fuel</v>
      </c>
      <c r="D1230" s="6" t="s">
        <v>3017</v>
      </c>
      <c r="E1230" s="1" t="s">
        <v>3914</v>
      </c>
      <c r="F1230" t="s">
        <v>2981</v>
      </c>
      <c r="G1230" s="45" t="s">
        <v>3889</v>
      </c>
      <c r="H1230" s="47">
        <f t="shared" si="66"/>
        <v>1229</v>
      </c>
      <c r="I1230" s="324" t="s">
        <v>41</v>
      </c>
      <c r="J1230" s="255" t="str">
        <f>IF(ISBLANK(INDEX('Policy Characteristics'!D:D,MATCH($C1230,'Policy Characteristics'!$C:$C,0))),"",INDEX('Policy Characteristics'!D:D,MATCH($C1230,'Policy Characteristics'!$C:$C,0)))</f>
        <v>Alternate Fuel Shifting</v>
      </c>
      <c r="K1230" s="254" t="str">
        <f>IF(ISBLANK(INDEX('Policy Characteristics'!E:E,MATCH($C1230,'Policy Characteristics'!$C:$C,0))),"",INDEX('Policy Characteristics'!E:E,MATCH($C1230,'Policy Characteristics'!$C:$C,0)))</f>
        <v>indst shift to alt fuel</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Alternative Fuel Shifting</v>
      </c>
      <c r="C1231" s="254" t="str">
        <f t="shared" si="65"/>
        <v>Fraction of Eligible Industrial Energy Use Shifted to Alternate Fuel</v>
      </c>
      <c r="D1231" s="6" t="s">
        <v>3018</v>
      </c>
      <c r="E1231" s="1" t="s">
        <v>3459</v>
      </c>
      <c r="F1231" t="s">
        <v>2982</v>
      </c>
      <c r="G1231" s="45" t="s">
        <v>3465</v>
      </c>
      <c r="H1231" s="47">
        <f t="shared" si="66"/>
        <v>1230</v>
      </c>
      <c r="I1231" s="324" t="s">
        <v>41</v>
      </c>
      <c r="J1231" s="255" t="str">
        <f>IF(ISBLANK(INDEX('Policy Characteristics'!D:D,MATCH($C1231,'Policy Characteristics'!$C:$C,0))),"",INDEX('Policy Characteristics'!D:D,MATCH($C1231,'Policy Characteristics'!$C:$C,0)))</f>
        <v>Alternate Fuel Shifting</v>
      </c>
      <c r="K1231" s="254" t="str">
        <f>IF(ISBLANK(INDEX('Policy Characteristics'!E:E,MATCH($C1231,'Policy Characteristics'!$C:$C,0))),"",INDEX('Policy Characteristics'!E:E,MATCH($C1231,'Policy Characteristics'!$C:$C,0)))</f>
        <v>indst shift to alt fuel</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Alternative Fuel Shifting</v>
      </c>
      <c r="C1232" s="254" t="str">
        <f t="shared" si="65"/>
        <v>Fraction of Eligible Industrial Energy Use Shifted to Alternate Fuel</v>
      </c>
      <c r="D1232" s="6" t="s">
        <v>3018</v>
      </c>
      <c r="E1232" s="1" t="s">
        <v>3460</v>
      </c>
      <c r="F1232" t="s">
        <v>2982</v>
      </c>
      <c r="G1232" s="45" t="s">
        <v>3466</v>
      </c>
      <c r="H1232" s="47">
        <f t="shared" si="66"/>
        <v>1231</v>
      </c>
      <c r="I1232" s="324" t="s">
        <v>41</v>
      </c>
      <c r="J1232" s="255" t="str">
        <f>IF(ISBLANK(INDEX('Policy Characteristics'!D:D,MATCH($C1232,'Policy Characteristics'!$C:$C,0))),"",INDEX('Policy Characteristics'!D:D,MATCH($C1232,'Policy Characteristics'!$C:$C,0)))</f>
        <v>Alternate Fuel Shifting</v>
      </c>
      <c r="K1232" s="254" t="str">
        <f>IF(ISBLANK(INDEX('Policy Characteristics'!E:E,MATCH($C1232,'Policy Characteristics'!$C:$C,0))),"",INDEX('Policy Characteristics'!E:E,MATCH($C1232,'Policy Characteristics'!$C:$C,0)))</f>
        <v>indst shift to alt fuel</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Alternative Fuel Shifting</v>
      </c>
      <c r="C1233" s="254" t="str">
        <f t="shared" si="65"/>
        <v>Fraction of Eligible Industrial Energy Use Shifted to Alternate Fuel</v>
      </c>
      <c r="D1233" s="6" t="s">
        <v>3018</v>
      </c>
      <c r="E1233" s="1" t="s">
        <v>3461</v>
      </c>
      <c r="F1233" t="s">
        <v>2982</v>
      </c>
      <c r="G1233" s="45" t="s">
        <v>3467</v>
      </c>
      <c r="H1233" s="47">
        <f t="shared" si="66"/>
        <v>1232</v>
      </c>
      <c r="I1233" s="324" t="s">
        <v>41</v>
      </c>
      <c r="J1233" s="255" t="str">
        <f>IF(ISBLANK(INDEX('Policy Characteristics'!D:D,MATCH($C1233,'Policy Characteristics'!$C:$C,0))),"",INDEX('Policy Characteristics'!D:D,MATCH($C1233,'Policy Characteristics'!$C:$C,0)))</f>
        <v>Alternate Fuel Shifting</v>
      </c>
      <c r="K1233" s="254" t="str">
        <f>IF(ISBLANK(INDEX('Policy Characteristics'!E:E,MATCH($C1233,'Policy Characteristics'!$C:$C,0))),"",INDEX('Policy Characteristics'!E:E,MATCH($C1233,'Policy Characteristics'!$C:$C,0)))</f>
        <v>indst shift to alt fuel</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Alternative Fuel Shifting</v>
      </c>
      <c r="C1234" s="254" t="str">
        <f t="shared" si="65"/>
        <v>Fraction of Eligible Industrial Energy Use Shifted to Alternate Fuel</v>
      </c>
      <c r="D1234" s="6" t="s">
        <v>3018</v>
      </c>
      <c r="E1234" s="1" t="s">
        <v>3462</v>
      </c>
      <c r="F1234" t="s">
        <v>2982</v>
      </c>
      <c r="G1234" s="45" t="s">
        <v>3468</v>
      </c>
      <c r="H1234" s="47">
        <f t="shared" si="66"/>
        <v>1233</v>
      </c>
      <c r="I1234" s="324" t="s">
        <v>40</v>
      </c>
      <c r="J1234" s="255" t="str">
        <f>IF(ISBLANK(INDEX('Policy Characteristics'!D:D,MATCH($C1234,'Policy Characteristics'!$C:$C,0))),"",INDEX('Policy Characteristics'!D:D,MATCH($C1234,'Policy Characteristics'!$C:$C,0)))</f>
        <v>Alternate Fuel Shifting</v>
      </c>
      <c r="K1234" s="254" t="str">
        <f>IF(ISBLANK(INDEX('Policy Characteristics'!E:E,MATCH($C1234,'Policy Characteristics'!$C:$C,0))),"",INDEX('Policy Characteristics'!E:E,MATCH($C1234,'Policy Characteristics'!$C:$C,0)))</f>
        <v>indst shift to alt fuel</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Alternative Fuel Shifting</v>
      </c>
      <c r="C1235" s="254" t="str">
        <f t="shared" si="65"/>
        <v>Fraction of Eligible Industrial Energy Use Shifted to Alternate Fuel</v>
      </c>
      <c r="D1235" s="6" t="s">
        <v>3018</v>
      </c>
      <c r="E1235" s="1" t="s">
        <v>3463</v>
      </c>
      <c r="F1235" t="s">
        <v>2982</v>
      </c>
      <c r="G1235" s="45" t="s">
        <v>3469</v>
      </c>
      <c r="H1235" s="47">
        <f t="shared" si="66"/>
        <v>1234</v>
      </c>
      <c r="I1235" s="324" t="s">
        <v>41</v>
      </c>
      <c r="J1235" s="255" t="str">
        <f>IF(ISBLANK(INDEX('Policy Characteristics'!D:D,MATCH($C1235,'Policy Characteristics'!$C:$C,0))),"",INDEX('Policy Characteristics'!D:D,MATCH($C1235,'Policy Characteristics'!$C:$C,0)))</f>
        <v>Alternate Fuel Shifting</v>
      </c>
      <c r="K1235" s="254" t="str">
        <f>IF(ISBLANK(INDEX('Policy Characteristics'!E:E,MATCH($C1235,'Policy Characteristics'!$C:$C,0))),"",INDEX('Policy Characteristics'!E:E,MATCH($C1235,'Policy Characteristics'!$C:$C,0)))</f>
        <v>indst shift to alt fuel</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Alternative Fuel Shifting</v>
      </c>
      <c r="C1236" s="254" t="str">
        <f t="shared" si="65"/>
        <v>Fraction of Eligible Industrial Energy Use Shifted to Alternate Fuel</v>
      </c>
      <c r="D1236" s="6" t="s">
        <v>3018</v>
      </c>
      <c r="E1236" s="1" t="s">
        <v>3464</v>
      </c>
      <c r="F1236" t="s">
        <v>2982</v>
      </c>
      <c r="G1236" s="45" t="s">
        <v>3470</v>
      </c>
      <c r="H1236" s="47">
        <f t="shared" si="66"/>
        <v>1235</v>
      </c>
      <c r="I1236" s="324" t="s">
        <v>41</v>
      </c>
      <c r="J1236" s="255" t="str">
        <f>IF(ISBLANK(INDEX('Policy Characteristics'!D:D,MATCH($C1236,'Policy Characteristics'!$C:$C,0))),"",INDEX('Policy Characteristics'!D:D,MATCH($C1236,'Policy Characteristics'!$C:$C,0)))</f>
        <v>Alternate Fuel Shifting</v>
      </c>
      <c r="K1236" s="254" t="str">
        <f>IF(ISBLANK(INDEX('Policy Characteristics'!E:E,MATCH($C1236,'Policy Characteristics'!$C:$C,0))),"",INDEX('Policy Characteristics'!E:E,MATCH($C1236,'Policy Characteristics'!$C:$C,0)))</f>
        <v>indst shift to alt fuel</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Alternative Fuel Shifting</v>
      </c>
      <c r="C1237" s="254" t="str">
        <f t="shared" si="65"/>
        <v>Fraction of Eligible Industrial Energy Use Shifted to Alternate Fuel</v>
      </c>
      <c r="D1237" s="6" t="s">
        <v>3018</v>
      </c>
      <c r="E1237" s="1" t="s">
        <v>3570</v>
      </c>
      <c r="F1237" t="s">
        <v>2982</v>
      </c>
      <c r="G1237" s="45" t="s">
        <v>3471</v>
      </c>
      <c r="H1237" s="47">
        <f t="shared" si="66"/>
        <v>1236</v>
      </c>
      <c r="I1237" s="324" t="s">
        <v>41</v>
      </c>
      <c r="J1237" s="255" t="str">
        <f>IF(ISBLANK(INDEX('Policy Characteristics'!D:D,MATCH($C1237,'Policy Characteristics'!$C:$C,0))),"",INDEX('Policy Characteristics'!D:D,MATCH($C1237,'Policy Characteristics'!$C:$C,0)))</f>
        <v>Alternate Fuel Shifting</v>
      </c>
      <c r="K1237" s="254" t="str">
        <f>IF(ISBLANK(INDEX('Policy Characteristics'!E:E,MATCH($C1237,'Policy Characteristics'!$C:$C,0))),"",INDEX('Policy Characteristics'!E:E,MATCH($C1237,'Policy Characteristics'!$C:$C,0)))</f>
        <v>indst shift to alt fuel</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Alternative Fuel Shifting</v>
      </c>
      <c r="C1238" s="254" t="str">
        <f t="shared" si="65"/>
        <v>Fraction of Eligible Industrial Energy Use Shifted to Alternate Fuel</v>
      </c>
      <c r="D1238" s="6" t="s">
        <v>3018</v>
      </c>
      <c r="E1238" s="1" t="s">
        <v>3912</v>
      </c>
      <c r="F1238" t="s">
        <v>2982</v>
      </c>
      <c r="G1238" s="45" t="s">
        <v>3888</v>
      </c>
      <c r="H1238" s="47">
        <f t="shared" si="66"/>
        <v>1237</v>
      </c>
      <c r="I1238" s="324" t="s">
        <v>41</v>
      </c>
      <c r="J1238" s="255" t="str">
        <f>IF(ISBLANK(INDEX('Policy Characteristics'!D:D,MATCH($C1238,'Policy Characteristics'!$C:$C,0))),"",INDEX('Policy Characteristics'!D:D,MATCH($C1238,'Policy Characteristics'!$C:$C,0)))</f>
        <v>Alternate Fuel Shifting</v>
      </c>
      <c r="K1238" s="254" t="str">
        <f>IF(ISBLANK(INDEX('Policy Characteristics'!E:E,MATCH($C1238,'Policy Characteristics'!$C:$C,0))),"",INDEX('Policy Characteristics'!E:E,MATCH($C1238,'Policy Characteristics'!$C:$C,0)))</f>
        <v>indst shift to alt fuel</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Alternative Fuel Shifting</v>
      </c>
      <c r="C1239" s="254" t="str">
        <f t="shared" si="65"/>
        <v>Fraction of Eligible Industrial Energy Use Shifted to Alternate Fuel</v>
      </c>
      <c r="D1239" s="6" t="s">
        <v>3018</v>
      </c>
      <c r="E1239" s="1" t="s">
        <v>3913</v>
      </c>
      <c r="F1239" t="s">
        <v>2982</v>
      </c>
      <c r="G1239" s="45" t="s">
        <v>3887</v>
      </c>
      <c r="H1239" s="47">
        <f t="shared" si="66"/>
        <v>1238</v>
      </c>
      <c r="I1239" s="324" t="s">
        <v>41</v>
      </c>
      <c r="J1239" s="255" t="str">
        <f>IF(ISBLANK(INDEX('Policy Characteristics'!D:D,MATCH($C1239,'Policy Characteristics'!$C:$C,0))),"",INDEX('Policy Characteristics'!D:D,MATCH($C1239,'Policy Characteristics'!$C:$C,0)))</f>
        <v>Alternate Fuel Shifting</v>
      </c>
      <c r="K1239" s="254" t="str">
        <f>IF(ISBLANK(INDEX('Policy Characteristics'!E:E,MATCH($C1239,'Policy Characteristics'!$C:$C,0))),"",INDEX('Policy Characteristics'!E:E,MATCH($C1239,'Policy Characteristics'!$C:$C,0)))</f>
        <v>indst shift to alt fuel</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Alternative Fuel Shifting</v>
      </c>
      <c r="C1240" s="254" t="str">
        <f t="shared" si="65"/>
        <v>Fraction of Eligible Industrial Energy Use Shifted to Alternate Fuel</v>
      </c>
      <c r="D1240" s="6" t="s">
        <v>3018</v>
      </c>
      <c r="E1240" s="1" t="s">
        <v>3914</v>
      </c>
      <c r="F1240" t="s">
        <v>2982</v>
      </c>
      <c r="G1240" s="45" t="s">
        <v>3889</v>
      </c>
      <c r="H1240" s="47">
        <f t="shared" si="66"/>
        <v>1239</v>
      </c>
      <c r="I1240" s="324" t="s">
        <v>41</v>
      </c>
      <c r="J1240" s="255" t="str">
        <f>IF(ISBLANK(INDEX('Policy Characteristics'!D:D,MATCH($C1240,'Policy Characteristics'!$C:$C,0))),"",INDEX('Policy Characteristics'!D:D,MATCH($C1240,'Policy Characteristics'!$C:$C,0)))</f>
        <v>Alternate Fuel Shifting</v>
      </c>
      <c r="K1240" s="254" t="str">
        <f>IF(ISBLANK(INDEX('Policy Characteristics'!E:E,MATCH($C1240,'Policy Characteristics'!$C:$C,0))),"",INDEX('Policy Characteristics'!E:E,MATCH($C1240,'Policy Characteristics'!$C:$C,0)))</f>
        <v>indst shift to alt fuel</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Alternative Fuel Shifting</v>
      </c>
      <c r="C1241" s="254" t="str">
        <f t="shared" si="65"/>
        <v>Fraction of Eligible Industrial Energy Use Shifted to Alternate Fuel</v>
      </c>
      <c r="D1241" s="6" t="s">
        <v>3019</v>
      </c>
      <c r="E1241" s="1" t="s">
        <v>3459</v>
      </c>
      <c r="F1241" t="s">
        <v>2983</v>
      </c>
      <c r="G1241" s="45" t="s">
        <v>3465</v>
      </c>
      <c r="H1241" s="47">
        <f t="shared" si="66"/>
        <v>1240</v>
      </c>
      <c r="I1241" s="324" t="s">
        <v>41</v>
      </c>
      <c r="J1241" s="255" t="str">
        <f>IF(ISBLANK(INDEX('Policy Characteristics'!D:D,MATCH($C1241,'Policy Characteristics'!$C:$C,0))),"",INDEX('Policy Characteristics'!D:D,MATCH($C1241,'Policy Characteristics'!$C:$C,0)))</f>
        <v>Alternate Fuel Shifting</v>
      </c>
      <c r="K1241" s="254" t="str">
        <f>IF(ISBLANK(INDEX('Policy Characteristics'!E:E,MATCH($C1241,'Policy Characteristics'!$C:$C,0))),"",INDEX('Policy Characteristics'!E:E,MATCH($C1241,'Policy Characteristics'!$C:$C,0)))</f>
        <v>indst shift to alt fuel</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Alternative Fuel Shifting</v>
      </c>
      <c r="C1242" s="254" t="str">
        <f t="shared" si="65"/>
        <v>Fraction of Eligible Industrial Energy Use Shifted to Alternate Fuel</v>
      </c>
      <c r="D1242" s="6" t="s">
        <v>3019</v>
      </c>
      <c r="E1242" s="1" t="s">
        <v>3460</v>
      </c>
      <c r="F1242" t="s">
        <v>2983</v>
      </c>
      <c r="G1242" s="45" t="s">
        <v>3466</v>
      </c>
      <c r="H1242" s="47">
        <f t="shared" si="66"/>
        <v>1241</v>
      </c>
      <c r="I1242" s="324" t="s">
        <v>41</v>
      </c>
      <c r="J1242" s="255" t="str">
        <f>IF(ISBLANK(INDEX('Policy Characteristics'!D:D,MATCH($C1242,'Policy Characteristics'!$C:$C,0))),"",INDEX('Policy Characteristics'!D:D,MATCH($C1242,'Policy Characteristics'!$C:$C,0)))</f>
        <v>Alternate Fuel Shifting</v>
      </c>
      <c r="K1242" s="254" t="str">
        <f>IF(ISBLANK(INDEX('Policy Characteristics'!E:E,MATCH($C1242,'Policy Characteristics'!$C:$C,0))),"",INDEX('Policy Characteristics'!E:E,MATCH($C1242,'Policy Characteristics'!$C:$C,0)))</f>
        <v>indst shift to alt fuel</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Alternative Fuel Shifting</v>
      </c>
      <c r="C1243" s="254" t="str">
        <f t="shared" si="65"/>
        <v>Fraction of Eligible Industrial Energy Use Shifted to Alternate Fuel</v>
      </c>
      <c r="D1243" s="6" t="s">
        <v>3019</v>
      </c>
      <c r="E1243" s="1" t="s">
        <v>3461</v>
      </c>
      <c r="F1243" t="s">
        <v>2983</v>
      </c>
      <c r="G1243" s="45" t="s">
        <v>3467</v>
      </c>
      <c r="H1243" s="47">
        <f t="shared" si="66"/>
        <v>1242</v>
      </c>
      <c r="I1243" s="324" t="s">
        <v>41</v>
      </c>
      <c r="J1243" s="255" t="str">
        <f>IF(ISBLANK(INDEX('Policy Characteristics'!D:D,MATCH($C1243,'Policy Characteristics'!$C:$C,0))),"",INDEX('Policy Characteristics'!D:D,MATCH($C1243,'Policy Characteristics'!$C:$C,0)))</f>
        <v>Alternate Fuel Shifting</v>
      </c>
      <c r="K1243" s="254" t="str">
        <f>IF(ISBLANK(INDEX('Policy Characteristics'!E:E,MATCH($C1243,'Policy Characteristics'!$C:$C,0))),"",INDEX('Policy Characteristics'!E:E,MATCH($C1243,'Policy Characteristics'!$C:$C,0)))</f>
        <v>indst shift to alt fuel</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Alternative Fuel Shifting</v>
      </c>
      <c r="C1244" s="254" t="str">
        <f t="shared" si="65"/>
        <v>Fraction of Eligible Industrial Energy Use Shifted to Alternate Fuel</v>
      </c>
      <c r="D1244" s="6" t="s">
        <v>3019</v>
      </c>
      <c r="E1244" s="1" t="s">
        <v>3462</v>
      </c>
      <c r="F1244" t="s">
        <v>2983</v>
      </c>
      <c r="G1244" s="45" t="s">
        <v>3468</v>
      </c>
      <c r="H1244" s="47">
        <f t="shared" si="66"/>
        <v>1243</v>
      </c>
      <c r="I1244" s="324" t="s">
        <v>40</v>
      </c>
      <c r="J1244" s="255" t="str">
        <f>IF(ISBLANK(INDEX('Policy Characteristics'!D:D,MATCH($C1244,'Policy Characteristics'!$C:$C,0))),"",INDEX('Policy Characteristics'!D:D,MATCH($C1244,'Policy Characteristics'!$C:$C,0)))</f>
        <v>Alternate Fuel Shifting</v>
      </c>
      <c r="K1244" s="254" t="str">
        <f>IF(ISBLANK(INDEX('Policy Characteristics'!E:E,MATCH($C1244,'Policy Characteristics'!$C:$C,0))),"",INDEX('Policy Characteristics'!E:E,MATCH($C1244,'Policy Characteristics'!$C:$C,0)))</f>
        <v>indst shift to alt fuel</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Alternative Fuel Shifting</v>
      </c>
      <c r="C1245" s="254" t="str">
        <f t="shared" si="65"/>
        <v>Fraction of Eligible Industrial Energy Use Shifted to Alternate Fuel</v>
      </c>
      <c r="D1245" s="6" t="s">
        <v>3019</v>
      </c>
      <c r="E1245" s="1" t="s">
        <v>3463</v>
      </c>
      <c r="F1245" t="s">
        <v>2983</v>
      </c>
      <c r="G1245" s="45" t="s">
        <v>3469</v>
      </c>
      <c r="H1245" s="47">
        <f t="shared" si="66"/>
        <v>1244</v>
      </c>
      <c r="I1245" s="324" t="s">
        <v>41</v>
      </c>
      <c r="J1245" s="255" t="str">
        <f>IF(ISBLANK(INDEX('Policy Characteristics'!D:D,MATCH($C1245,'Policy Characteristics'!$C:$C,0))),"",INDEX('Policy Characteristics'!D:D,MATCH($C1245,'Policy Characteristics'!$C:$C,0)))</f>
        <v>Alternate Fuel Shifting</v>
      </c>
      <c r="K1245" s="254" t="str">
        <f>IF(ISBLANK(INDEX('Policy Characteristics'!E:E,MATCH($C1245,'Policy Characteristics'!$C:$C,0))),"",INDEX('Policy Characteristics'!E:E,MATCH($C1245,'Policy Characteristics'!$C:$C,0)))</f>
        <v>indst shift to alt fuel</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Alternative Fuel Shifting</v>
      </c>
      <c r="C1246" s="254" t="str">
        <f t="shared" si="65"/>
        <v>Fraction of Eligible Industrial Energy Use Shifted to Alternate Fuel</v>
      </c>
      <c r="D1246" s="6" t="s">
        <v>3019</v>
      </c>
      <c r="E1246" s="1" t="s">
        <v>3464</v>
      </c>
      <c r="F1246" t="s">
        <v>2983</v>
      </c>
      <c r="G1246" s="45" t="s">
        <v>3470</v>
      </c>
      <c r="H1246" s="47">
        <f t="shared" si="66"/>
        <v>1245</v>
      </c>
      <c r="I1246" s="324" t="s">
        <v>41</v>
      </c>
      <c r="J1246" s="255" t="str">
        <f>IF(ISBLANK(INDEX('Policy Characteristics'!D:D,MATCH($C1246,'Policy Characteristics'!$C:$C,0))),"",INDEX('Policy Characteristics'!D:D,MATCH($C1246,'Policy Characteristics'!$C:$C,0)))</f>
        <v>Alternate Fuel Shifting</v>
      </c>
      <c r="K1246" s="254" t="str">
        <f>IF(ISBLANK(INDEX('Policy Characteristics'!E:E,MATCH($C1246,'Policy Characteristics'!$C:$C,0))),"",INDEX('Policy Characteristics'!E:E,MATCH($C1246,'Policy Characteristics'!$C:$C,0)))</f>
        <v>indst shift to alt fuel</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Alternative Fuel Shifting</v>
      </c>
      <c r="C1247" s="254" t="str">
        <f t="shared" si="65"/>
        <v>Fraction of Eligible Industrial Energy Use Shifted to Alternate Fuel</v>
      </c>
      <c r="D1247" s="6" t="s">
        <v>3019</v>
      </c>
      <c r="E1247" s="1" t="s">
        <v>3570</v>
      </c>
      <c r="F1247" t="s">
        <v>2983</v>
      </c>
      <c r="G1247" s="45" t="s">
        <v>3471</v>
      </c>
      <c r="H1247" s="47">
        <f t="shared" si="66"/>
        <v>1246</v>
      </c>
      <c r="I1247" s="324" t="s">
        <v>41</v>
      </c>
      <c r="J1247" s="255" t="str">
        <f>IF(ISBLANK(INDEX('Policy Characteristics'!D:D,MATCH($C1247,'Policy Characteristics'!$C:$C,0))),"",INDEX('Policy Characteristics'!D:D,MATCH($C1247,'Policy Characteristics'!$C:$C,0)))</f>
        <v>Alternate Fuel Shifting</v>
      </c>
      <c r="K1247" s="254" t="str">
        <f>IF(ISBLANK(INDEX('Policy Characteristics'!E:E,MATCH($C1247,'Policy Characteristics'!$C:$C,0))),"",INDEX('Policy Characteristics'!E:E,MATCH($C1247,'Policy Characteristics'!$C:$C,0)))</f>
        <v>indst shift to alt fuel</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Alternative Fuel Shifting</v>
      </c>
      <c r="C1248" s="254" t="str">
        <f t="shared" si="65"/>
        <v>Fraction of Eligible Industrial Energy Use Shifted to Alternate Fuel</v>
      </c>
      <c r="D1248" s="6" t="s">
        <v>3019</v>
      </c>
      <c r="E1248" s="1" t="s">
        <v>3912</v>
      </c>
      <c r="F1248" t="s">
        <v>2983</v>
      </c>
      <c r="G1248" s="45" t="s">
        <v>3888</v>
      </c>
      <c r="H1248" s="47">
        <f t="shared" si="66"/>
        <v>1247</v>
      </c>
      <c r="I1248" s="324" t="s">
        <v>41</v>
      </c>
      <c r="J1248" s="255" t="str">
        <f>IF(ISBLANK(INDEX('Policy Characteristics'!D:D,MATCH($C1248,'Policy Characteristics'!$C:$C,0))),"",INDEX('Policy Characteristics'!D:D,MATCH($C1248,'Policy Characteristics'!$C:$C,0)))</f>
        <v>Alternate Fuel Shifting</v>
      </c>
      <c r="K1248" s="254" t="str">
        <f>IF(ISBLANK(INDEX('Policy Characteristics'!E:E,MATCH($C1248,'Policy Characteristics'!$C:$C,0))),"",INDEX('Policy Characteristics'!E:E,MATCH($C1248,'Policy Characteristics'!$C:$C,0)))</f>
        <v>indst shift to alt fuel</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Alternative Fuel Shifting</v>
      </c>
      <c r="C1249" s="254" t="str">
        <f t="shared" si="65"/>
        <v>Fraction of Eligible Industrial Energy Use Shifted to Alternate Fuel</v>
      </c>
      <c r="D1249" s="6" t="s">
        <v>3019</v>
      </c>
      <c r="E1249" s="1" t="s">
        <v>3913</v>
      </c>
      <c r="F1249" t="s">
        <v>2983</v>
      </c>
      <c r="G1249" s="45" t="s">
        <v>3887</v>
      </c>
      <c r="H1249" s="47">
        <f t="shared" si="66"/>
        <v>1248</v>
      </c>
      <c r="I1249" s="324" t="s">
        <v>41</v>
      </c>
      <c r="J1249" s="255" t="str">
        <f>IF(ISBLANK(INDEX('Policy Characteristics'!D:D,MATCH($C1249,'Policy Characteristics'!$C:$C,0))),"",INDEX('Policy Characteristics'!D:D,MATCH($C1249,'Policy Characteristics'!$C:$C,0)))</f>
        <v>Alternate Fuel Shifting</v>
      </c>
      <c r="K1249" s="254" t="str">
        <f>IF(ISBLANK(INDEX('Policy Characteristics'!E:E,MATCH($C1249,'Policy Characteristics'!$C:$C,0))),"",INDEX('Policy Characteristics'!E:E,MATCH($C1249,'Policy Characteristics'!$C:$C,0)))</f>
        <v>indst shift to alt fuel</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Alternative Fuel Shifting</v>
      </c>
      <c r="C1250" s="254" t="str">
        <f t="shared" si="65"/>
        <v>Fraction of Eligible Industrial Energy Use Shifted to Alternate Fuel</v>
      </c>
      <c r="D1250" s="6" t="s">
        <v>3019</v>
      </c>
      <c r="E1250" s="1" t="s">
        <v>3914</v>
      </c>
      <c r="F1250" t="s">
        <v>2983</v>
      </c>
      <c r="G1250" s="45" t="s">
        <v>3889</v>
      </c>
      <c r="H1250" s="47">
        <f t="shared" si="66"/>
        <v>1249</v>
      </c>
      <c r="I1250" s="324" t="s">
        <v>41</v>
      </c>
      <c r="J1250" s="255" t="str">
        <f>IF(ISBLANK(INDEX('Policy Characteristics'!D:D,MATCH($C1250,'Policy Characteristics'!$C:$C,0))),"",INDEX('Policy Characteristics'!D:D,MATCH($C1250,'Policy Characteristics'!$C:$C,0)))</f>
        <v>Alternate Fuel Shifting</v>
      </c>
      <c r="K1250" s="254" t="str">
        <f>IF(ISBLANK(INDEX('Policy Characteristics'!E:E,MATCH($C1250,'Policy Characteristics'!$C:$C,0))),"",INDEX('Policy Characteristics'!E:E,MATCH($C1250,'Policy Characteristics'!$C:$C,0)))</f>
        <v>indst shift to alt fuel</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Alternative Fuel Shifting</v>
      </c>
      <c r="C1251" s="254" t="str">
        <f t="shared" si="65"/>
        <v>Fraction of Eligible Industrial Energy Use Shifted to Alternate Fuel</v>
      </c>
      <c r="D1251" s="6" t="s">
        <v>3020</v>
      </c>
      <c r="E1251" s="1" t="s">
        <v>3459</v>
      </c>
      <c r="F1251" t="s">
        <v>2984</v>
      </c>
      <c r="G1251" s="45" t="s">
        <v>3465</v>
      </c>
      <c r="H1251" s="47">
        <f t="shared" si="66"/>
        <v>1250</v>
      </c>
      <c r="I1251" s="324" t="s">
        <v>41</v>
      </c>
      <c r="J1251" s="255" t="str">
        <f>IF(ISBLANK(INDEX('Policy Characteristics'!D:D,MATCH($C1251,'Policy Characteristics'!$C:$C,0))),"",INDEX('Policy Characteristics'!D:D,MATCH($C1251,'Policy Characteristics'!$C:$C,0)))</f>
        <v>Alternate Fuel Shifting</v>
      </c>
      <c r="K1251" s="254" t="str">
        <f>IF(ISBLANK(INDEX('Policy Characteristics'!E:E,MATCH($C1251,'Policy Characteristics'!$C:$C,0))),"",INDEX('Policy Characteristics'!E:E,MATCH($C1251,'Policy Characteristics'!$C:$C,0)))</f>
        <v>indst shift to alt fuel</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Alternative Fuel Shifting</v>
      </c>
      <c r="C1252" s="254" t="str">
        <f t="shared" si="65"/>
        <v>Fraction of Eligible Industrial Energy Use Shifted to Alternate Fuel</v>
      </c>
      <c r="D1252" s="6" t="s">
        <v>3020</v>
      </c>
      <c r="E1252" s="1" t="s">
        <v>3460</v>
      </c>
      <c r="F1252" t="s">
        <v>2984</v>
      </c>
      <c r="G1252" s="45" t="s">
        <v>3466</v>
      </c>
      <c r="H1252" s="47">
        <f t="shared" si="66"/>
        <v>1251</v>
      </c>
      <c r="I1252" s="324" t="s">
        <v>41</v>
      </c>
      <c r="J1252" s="255" t="str">
        <f>IF(ISBLANK(INDEX('Policy Characteristics'!D:D,MATCH($C1252,'Policy Characteristics'!$C:$C,0))),"",INDEX('Policy Characteristics'!D:D,MATCH($C1252,'Policy Characteristics'!$C:$C,0)))</f>
        <v>Alternate Fuel Shifting</v>
      </c>
      <c r="K1252" s="254" t="str">
        <f>IF(ISBLANK(INDEX('Policy Characteristics'!E:E,MATCH($C1252,'Policy Characteristics'!$C:$C,0))),"",INDEX('Policy Characteristics'!E:E,MATCH($C1252,'Policy Characteristics'!$C:$C,0)))</f>
        <v>indst shift to alt fuel</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Alternative Fuel Shifting</v>
      </c>
      <c r="C1253" s="254" t="str">
        <f t="shared" si="65"/>
        <v>Fraction of Eligible Industrial Energy Use Shifted to Alternate Fuel</v>
      </c>
      <c r="D1253" s="6" t="s">
        <v>3020</v>
      </c>
      <c r="E1253" s="1" t="s">
        <v>3461</v>
      </c>
      <c r="F1253" t="s">
        <v>2984</v>
      </c>
      <c r="G1253" s="45" t="s">
        <v>3467</v>
      </c>
      <c r="H1253" s="47">
        <f t="shared" si="66"/>
        <v>1252</v>
      </c>
      <c r="I1253" s="324" t="s">
        <v>41</v>
      </c>
      <c r="J1253" s="255" t="str">
        <f>IF(ISBLANK(INDEX('Policy Characteristics'!D:D,MATCH($C1253,'Policy Characteristics'!$C:$C,0))),"",INDEX('Policy Characteristics'!D:D,MATCH($C1253,'Policy Characteristics'!$C:$C,0)))</f>
        <v>Alternate Fuel Shifting</v>
      </c>
      <c r="K1253" s="254" t="str">
        <f>IF(ISBLANK(INDEX('Policy Characteristics'!E:E,MATCH($C1253,'Policy Characteristics'!$C:$C,0))),"",INDEX('Policy Characteristics'!E:E,MATCH($C1253,'Policy Characteristics'!$C:$C,0)))</f>
        <v>indst shift to alt fuel</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Alternative Fuel Shifting</v>
      </c>
      <c r="C1254" s="254" t="str">
        <f t="shared" si="65"/>
        <v>Fraction of Eligible Industrial Energy Use Shifted to Alternate Fuel</v>
      </c>
      <c r="D1254" s="6" t="s">
        <v>3020</v>
      </c>
      <c r="E1254" s="1" t="s">
        <v>3462</v>
      </c>
      <c r="F1254" t="s">
        <v>2984</v>
      </c>
      <c r="G1254" s="45" t="s">
        <v>3468</v>
      </c>
      <c r="H1254" s="47">
        <f t="shared" si="66"/>
        <v>1253</v>
      </c>
      <c r="I1254" s="324" t="s">
        <v>40</v>
      </c>
      <c r="J1254" s="255" t="str">
        <f>IF(ISBLANK(INDEX('Policy Characteristics'!D:D,MATCH($C1254,'Policy Characteristics'!$C:$C,0))),"",INDEX('Policy Characteristics'!D:D,MATCH($C1254,'Policy Characteristics'!$C:$C,0)))</f>
        <v>Alternate Fuel Shifting</v>
      </c>
      <c r="K1254" s="254" t="str">
        <f>IF(ISBLANK(INDEX('Policy Characteristics'!E:E,MATCH($C1254,'Policy Characteristics'!$C:$C,0))),"",INDEX('Policy Characteristics'!E:E,MATCH($C1254,'Policy Characteristics'!$C:$C,0)))</f>
        <v>indst shift to alt fuel</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Alternative Fuel Shifting</v>
      </c>
      <c r="C1255" s="254" t="str">
        <f t="shared" si="65"/>
        <v>Fraction of Eligible Industrial Energy Use Shifted to Alternate Fuel</v>
      </c>
      <c r="D1255" s="6" t="s">
        <v>3020</v>
      </c>
      <c r="E1255" s="1" t="s">
        <v>3463</v>
      </c>
      <c r="F1255" t="s">
        <v>2984</v>
      </c>
      <c r="G1255" s="45" t="s">
        <v>3469</v>
      </c>
      <c r="H1255" s="47">
        <f t="shared" si="66"/>
        <v>1254</v>
      </c>
      <c r="I1255" s="324" t="s">
        <v>41</v>
      </c>
      <c r="J1255" s="255" t="str">
        <f>IF(ISBLANK(INDEX('Policy Characteristics'!D:D,MATCH($C1255,'Policy Characteristics'!$C:$C,0))),"",INDEX('Policy Characteristics'!D:D,MATCH($C1255,'Policy Characteristics'!$C:$C,0)))</f>
        <v>Alternate Fuel Shifting</v>
      </c>
      <c r="K1255" s="254" t="str">
        <f>IF(ISBLANK(INDEX('Policy Characteristics'!E:E,MATCH($C1255,'Policy Characteristics'!$C:$C,0))),"",INDEX('Policy Characteristics'!E:E,MATCH($C1255,'Policy Characteristics'!$C:$C,0)))</f>
        <v>indst shift to alt fuel</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Alternative Fuel Shifting</v>
      </c>
      <c r="C1256" s="254" t="str">
        <f t="shared" si="65"/>
        <v>Fraction of Eligible Industrial Energy Use Shifted to Alternate Fuel</v>
      </c>
      <c r="D1256" s="6" t="s">
        <v>3020</v>
      </c>
      <c r="E1256" s="1" t="s">
        <v>3464</v>
      </c>
      <c r="F1256" t="s">
        <v>2984</v>
      </c>
      <c r="G1256" s="45" t="s">
        <v>3470</v>
      </c>
      <c r="H1256" s="47">
        <f t="shared" si="66"/>
        <v>1255</v>
      </c>
      <c r="I1256" s="324" t="s">
        <v>41</v>
      </c>
      <c r="J1256" s="255" t="str">
        <f>IF(ISBLANK(INDEX('Policy Characteristics'!D:D,MATCH($C1256,'Policy Characteristics'!$C:$C,0))),"",INDEX('Policy Characteristics'!D:D,MATCH($C1256,'Policy Characteristics'!$C:$C,0)))</f>
        <v>Alternate Fuel Shifting</v>
      </c>
      <c r="K1256" s="254" t="str">
        <f>IF(ISBLANK(INDEX('Policy Characteristics'!E:E,MATCH($C1256,'Policy Characteristics'!$C:$C,0))),"",INDEX('Policy Characteristics'!E:E,MATCH($C1256,'Policy Characteristics'!$C:$C,0)))</f>
        <v>indst shift to alt fuel</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Alternative Fuel Shifting</v>
      </c>
      <c r="C1257" s="254" t="str">
        <f t="shared" si="65"/>
        <v>Fraction of Eligible Industrial Energy Use Shifted to Alternate Fuel</v>
      </c>
      <c r="D1257" s="6" t="s">
        <v>3020</v>
      </c>
      <c r="E1257" s="1" t="s">
        <v>3570</v>
      </c>
      <c r="F1257" t="s">
        <v>2984</v>
      </c>
      <c r="G1257" s="45" t="s">
        <v>3471</v>
      </c>
      <c r="H1257" s="47">
        <f t="shared" si="66"/>
        <v>1256</v>
      </c>
      <c r="I1257" s="324" t="s">
        <v>41</v>
      </c>
      <c r="J1257" s="255" t="str">
        <f>IF(ISBLANK(INDEX('Policy Characteristics'!D:D,MATCH($C1257,'Policy Characteristics'!$C:$C,0))),"",INDEX('Policy Characteristics'!D:D,MATCH($C1257,'Policy Characteristics'!$C:$C,0)))</f>
        <v>Alternate Fuel Shifting</v>
      </c>
      <c r="K1257" s="254" t="str">
        <f>IF(ISBLANK(INDEX('Policy Characteristics'!E:E,MATCH($C1257,'Policy Characteristics'!$C:$C,0))),"",INDEX('Policy Characteristics'!E:E,MATCH($C1257,'Policy Characteristics'!$C:$C,0)))</f>
        <v>indst shift to alt fuel</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Alternative Fuel Shifting</v>
      </c>
      <c r="C1258" s="254" t="str">
        <f t="shared" si="65"/>
        <v>Fraction of Eligible Industrial Energy Use Shifted to Alternate Fuel</v>
      </c>
      <c r="D1258" s="6" t="s">
        <v>3020</v>
      </c>
      <c r="E1258" s="1" t="s">
        <v>3912</v>
      </c>
      <c r="F1258" t="s">
        <v>2984</v>
      </c>
      <c r="G1258" s="45" t="s">
        <v>3888</v>
      </c>
      <c r="H1258" s="47">
        <f t="shared" si="66"/>
        <v>1257</v>
      </c>
      <c r="I1258" s="324" t="s">
        <v>41</v>
      </c>
      <c r="J1258" s="255" t="str">
        <f>IF(ISBLANK(INDEX('Policy Characteristics'!D:D,MATCH($C1258,'Policy Characteristics'!$C:$C,0))),"",INDEX('Policy Characteristics'!D:D,MATCH($C1258,'Policy Characteristics'!$C:$C,0)))</f>
        <v>Alternate Fuel Shifting</v>
      </c>
      <c r="K1258" s="254" t="str">
        <f>IF(ISBLANK(INDEX('Policy Characteristics'!E:E,MATCH($C1258,'Policy Characteristics'!$C:$C,0))),"",INDEX('Policy Characteristics'!E:E,MATCH($C1258,'Policy Characteristics'!$C:$C,0)))</f>
        <v>indst shift to alt fuel</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Alternative Fuel Shifting</v>
      </c>
      <c r="C1259" s="254" t="str">
        <f t="shared" si="65"/>
        <v>Fraction of Eligible Industrial Energy Use Shifted to Alternate Fuel</v>
      </c>
      <c r="D1259" s="6" t="s">
        <v>3020</v>
      </c>
      <c r="E1259" s="1" t="s">
        <v>3913</v>
      </c>
      <c r="F1259" t="s">
        <v>2984</v>
      </c>
      <c r="G1259" s="45" t="s">
        <v>3887</v>
      </c>
      <c r="H1259" s="47">
        <f t="shared" si="66"/>
        <v>1258</v>
      </c>
      <c r="I1259" s="324" t="s">
        <v>41</v>
      </c>
      <c r="J1259" s="255" t="str">
        <f>IF(ISBLANK(INDEX('Policy Characteristics'!D:D,MATCH($C1259,'Policy Characteristics'!$C:$C,0))),"",INDEX('Policy Characteristics'!D:D,MATCH($C1259,'Policy Characteristics'!$C:$C,0)))</f>
        <v>Alternate Fuel Shifting</v>
      </c>
      <c r="K1259" s="254" t="str">
        <f>IF(ISBLANK(INDEX('Policy Characteristics'!E:E,MATCH($C1259,'Policy Characteristics'!$C:$C,0))),"",INDEX('Policy Characteristics'!E:E,MATCH($C1259,'Policy Characteristics'!$C:$C,0)))</f>
        <v>indst shift to alt fuel</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Alternative Fuel Shifting</v>
      </c>
      <c r="C1260" s="254" t="str">
        <f t="shared" si="65"/>
        <v>Fraction of Eligible Industrial Energy Use Shifted to Alternate Fuel</v>
      </c>
      <c r="D1260" s="6" t="s">
        <v>3020</v>
      </c>
      <c r="E1260" s="1" t="s">
        <v>3914</v>
      </c>
      <c r="F1260" t="s">
        <v>2984</v>
      </c>
      <c r="G1260" s="45" t="s">
        <v>3889</v>
      </c>
      <c r="H1260" s="47">
        <f t="shared" si="66"/>
        <v>1259</v>
      </c>
      <c r="I1260" s="324" t="s">
        <v>41</v>
      </c>
      <c r="J1260" s="255" t="str">
        <f>IF(ISBLANK(INDEX('Policy Characteristics'!D:D,MATCH($C1260,'Policy Characteristics'!$C:$C,0))),"",INDEX('Policy Characteristics'!D:D,MATCH($C1260,'Policy Characteristics'!$C:$C,0)))</f>
        <v>Alternate Fuel Shifting</v>
      </c>
      <c r="K1260" s="254" t="str">
        <f>IF(ISBLANK(INDEX('Policy Characteristics'!E:E,MATCH($C1260,'Policy Characteristics'!$C:$C,0))),"",INDEX('Policy Characteristics'!E:E,MATCH($C1260,'Policy Characteristics'!$C:$C,0)))</f>
        <v>indst shift to alt fuel</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Alternative Fuel Shifting</v>
      </c>
      <c r="C1261" s="254" t="str">
        <f t="shared" si="65"/>
        <v>Fraction of Eligible Industrial Energy Use Shifted to Alternate Fuel</v>
      </c>
      <c r="D1261" s="6" t="s">
        <v>3021</v>
      </c>
      <c r="E1261" s="1" t="s">
        <v>3459</v>
      </c>
      <c r="F1261" t="s">
        <v>2985</v>
      </c>
      <c r="G1261" s="45" t="s">
        <v>3465</v>
      </c>
      <c r="H1261" s="47">
        <f t="shared" si="66"/>
        <v>1260</v>
      </c>
      <c r="I1261" s="324" t="s">
        <v>41</v>
      </c>
      <c r="J1261" s="255" t="str">
        <f>IF(ISBLANK(INDEX('Policy Characteristics'!D:D,MATCH($C1261,'Policy Characteristics'!$C:$C,0))),"",INDEX('Policy Characteristics'!D:D,MATCH($C1261,'Policy Characteristics'!$C:$C,0)))</f>
        <v>Alternate Fuel Shifting</v>
      </c>
      <c r="K1261" s="254" t="str">
        <f>IF(ISBLANK(INDEX('Policy Characteristics'!E:E,MATCH($C1261,'Policy Characteristics'!$C:$C,0))),"",INDEX('Policy Characteristics'!E:E,MATCH($C1261,'Policy Characteristics'!$C:$C,0)))</f>
        <v>indst shift to alt fuel</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Alternative Fuel Shifting</v>
      </c>
      <c r="C1262" s="254" t="str">
        <f t="shared" si="65"/>
        <v>Fraction of Eligible Industrial Energy Use Shifted to Alternate Fuel</v>
      </c>
      <c r="D1262" s="6" t="s">
        <v>3021</v>
      </c>
      <c r="E1262" s="1" t="s">
        <v>3460</v>
      </c>
      <c r="F1262" t="s">
        <v>2985</v>
      </c>
      <c r="G1262" s="45" t="s">
        <v>3466</v>
      </c>
      <c r="H1262" s="47">
        <f t="shared" si="66"/>
        <v>1261</v>
      </c>
      <c r="I1262" s="324" t="s">
        <v>41</v>
      </c>
      <c r="J1262" s="255" t="str">
        <f>IF(ISBLANK(INDEX('Policy Characteristics'!D:D,MATCH($C1262,'Policy Characteristics'!$C:$C,0))),"",INDEX('Policy Characteristics'!D:D,MATCH($C1262,'Policy Characteristics'!$C:$C,0)))</f>
        <v>Alternate Fuel Shifting</v>
      </c>
      <c r="K1262" s="254" t="str">
        <f>IF(ISBLANK(INDEX('Policy Characteristics'!E:E,MATCH($C1262,'Policy Characteristics'!$C:$C,0))),"",INDEX('Policy Characteristics'!E:E,MATCH($C1262,'Policy Characteristics'!$C:$C,0)))</f>
        <v>indst shift to alt fuel</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Alternative Fuel Shifting</v>
      </c>
      <c r="C1263" s="254" t="str">
        <f t="shared" si="65"/>
        <v>Fraction of Eligible Industrial Energy Use Shifted to Alternate Fuel</v>
      </c>
      <c r="D1263" s="6" t="s">
        <v>3021</v>
      </c>
      <c r="E1263" s="1" t="s">
        <v>3461</v>
      </c>
      <c r="F1263" t="s">
        <v>2985</v>
      </c>
      <c r="G1263" s="45" t="s">
        <v>3467</v>
      </c>
      <c r="H1263" s="47">
        <f t="shared" si="66"/>
        <v>1262</v>
      </c>
      <c r="I1263" s="324" t="s">
        <v>41</v>
      </c>
      <c r="J1263" s="255" t="str">
        <f>IF(ISBLANK(INDEX('Policy Characteristics'!D:D,MATCH($C1263,'Policy Characteristics'!$C:$C,0))),"",INDEX('Policy Characteristics'!D:D,MATCH($C1263,'Policy Characteristics'!$C:$C,0)))</f>
        <v>Alternate Fuel Shifting</v>
      </c>
      <c r="K1263" s="254" t="str">
        <f>IF(ISBLANK(INDEX('Policy Characteristics'!E:E,MATCH($C1263,'Policy Characteristics'!$C:$C,0))),"",INDEX('Policy Characteristics'!E:E,MATCH($C1263,'Policy Characteristics'!$C:$C,0)))</f>
        <v>indst shift to alt fuel</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Alternative Fuel Shifting</v>
      </c>
      <c r="C1264" s="254" t="str">
        <f t="shared" si="65"/>
        <v>Fraction of Eligible Industrial Energy Use Shifted to Alternate Fuel</v>
      </c>
      <c r="D1264" s="6" t="s">
        <v>3021</v>
      </c>
      <c r="E1264" s="1" t="s">
        <v>3462</v>
      </c>
      <c r="F1264" t="s">
        <v>2985</v>
      </c>
      <c r="G1264" s="45" t="s">
        <v>3468</v>
      </c>
      <c r="H1264" s="47">
        <f t="shared" si="66"/>
        <v>1263</v>
      </c>
      <c r="I1264" s="324" t="s">
        <v>40</v>
      </c>
      <c r="J1264" s="255" t="str">
        <f>IF(ISBLANK(INDEX('Policy Characteristics'!D:D,MATCH($C1264,'Policy Characteristics'!$C:$C,0))),"",INDEX('Policy Characteristics'!D:D,MATCH($C1264,'Policy Characteristics'!$C:$C,0)))</f>
        <v>Alternate Fuel Shifting</v>
      </c>
      <c r="K1264" s="254" t="str">
        <f>IF(ISBLANK(INDEX('Policy Characteristics'!E:E,MATCH($C1264,'Policy Characteristics'!$C:$C,0))),"",INDEX('Policy Characteristics'!E:E,MATCH($C1264,'Policy Characteristics'!$C:$C,0)))</f>
        <v>indst shift to alt fuel</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Alternative Fuel Shifting</v>
      </c>
      <c r="C1265" s="254" t="str">
        <f t="shared" si="65"/>
        <v>Fraction of Eligible Industrial Energy Use Shifted to Alternate Fuel</v>
      </c>
      <c r="D1265" s="6" t="s">
        <v>3021</v>
      </c>
      <c r="E1265" s="1" t="s">
        <v>3463</v>
      </c>
      <c r="F1265" t="s">
        <v>2985</v>
      </c>
      <c r="G1265" s="45" t="s">
        <v>3469</v>
      </c>
      <c r="H1265" s="47">
        <f t="shared" si="66"/>
        <v>1264</v>
      </c>
      <c r="I1265" s="324" t="s">
        <v>41</v>
      </c>
      <c r="J1265" s="255" t="str">
        <f>IF(ISBLANK(INDEX('Policy Characteristics'!D:D,MATCH($C1265,'Policy Characteristics'!$C:$C,0))),"",INDEX('Policy Characteristics'!D:D,MATCH($C1265,'Policy Characteristics'!$C:$C,0)))</f>
        <v>Alternate Fuel Shifting</v>
      </c>
      <c r="K1265" s="254" t="str">
        <f>IF(ISBLANK(INDEX('Policy Characteristics'!E:E,MATCH($C1265,'Policy Characteristics'!$C:$C,0))),"",INDEX('Policy Characteristics'!E:E,MATCH($C1265,'Policy Characteristics'!$C:$C,0)))</f>
        <v>indst shift to alt fuel</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Alternative Fuel Shifting</v>
      </c>
      <c r="C1266" s="254" t="str">
        <f t="shared" si="65"/>
        <v>Fraction of Eligible Industrial Energy Use Shifted to Alternate Fuel</v>
      </c>
      <c r="D1266" s="6" t="s">
        <v>3021</v>
      </c>
      <c r="E1266" s="1" t="s">
        <v>3464</v>
      </c>
      <c r="F1266" t="s">
        <v>2985</v>
      </c>
      <c r="G1266" s="45" t="s">
        <v>3470</v>
      </c>
      <c r="H1266" s="47">
        <f t="shared" si="66"/>
        <v>1265</v>
      </c>
      <c r="I1266" s="324" t="s">
        <v>41</v>
      </c>
      <c r="J1266" s="255" t="str">
        <f>IF(ISBLANK(INDEX('Policy Characteristics'!D:D,MATCH($C1266,'Policy Characteristics'!$C:$C,0))),"",INDEX('Policy Characteristics'!D:D,MATCH($C1266,'Policy Characteristics'!$C:$C,0)))</f>
        <v>Alternate Fuel Shifting</v>
      </c>
      <c r="K1266" s="254" t="str">
        <f>IF(ISBLANK(INDEX('Policy Characteristics'!E:E,MATCH($C1266,'Policy Characteristics'!$C:$C,0))),"",INDEX('Policy Characteristics'!E:E,MATCH($C1266,'Policy Characteristics'!$C:$C,0)))</f>
        <v>indst shift to alt fuel</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Alternative Fuel Shifting</v>
      </c>
      <c r="C1267" s="254" t="str">
        <f t="shared" ref="C1267:C1330" si="67">C$1201</f>
        <v>Fraction of Eligible Industrial Energy Use Shifted to Alternate Fuel</v>
      </c>
      <c r="D1267" s="6" t="s">
        <v>3021</v>
      </c>
      <c r="E1267" s="1" t="s">
        <v>3570</v>
      </c>
      <c r="F1267" t="s">
        <v>2985</v>
      </c>
      <c r="G1267" s="45" t="s">
        <v>3471</v>
      </c>
      <c r="H1267" s="47">
        <f t="shared" si="66"/>
        <v>1266</v>
      </c>
      <c r="I1267" s="324" t="s">
        <v>41</v>
      </c>
      <c r="J1267" s="255" t="str">
        <f>IF(ISBLANK(INDEX('Policy Characteristics'!D:D,MATCH($C1267,'Policy Characteristics'!$C:$C,0))),"",INDEX('Policy Characteristics'!D:D,MATCH($C1267,'Policy Characteristics'!$C:$C,0)))</f>
        <v>Alternate Fuel Shifting</v>
      </c>
      <c r="K1267" s="254" t="str">
        <f>IF(ISBLANK(INDEX('Policy Characteristics'!E:E,MATCH($C1267,'Policy Characteristics'!$C:$C,0))),"",INDEX('Policy Characteristics'!E:E,MATCH($C1267,'Policy Characteristics'!$C:$C,0)))</f>
        <v>indst shift to alt fuel</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Alternative Fuel Shifting</v>
      </c>
      <c r="C1268" s="254" t="str">
        <f t="shared" si="67"/>
        <v>Fraction of Eligible Industrial Energy Use Shifted to Alternate Fuel</v>
      </c>
      <c r="D1268" s="6" t="s">
        <v>3021</v>
      </c>
      <c r="E1268" s="1" t="s">
        <v>3912</v>
      </c>
      <c r="F1268" t="s">
        <v>2985</v>
      </c>
      <c r="G1268" s="45" t="s">
        <v>3888</v>
      </c>
      <c r="H1268" s="47">
        <f t="shared" si="66"/>
        <v>1267</v>
      </c>
      <c r="I1268" s="324" t="s">
        <v>41</v>
      </c>
      <c r="J1268" s="255" t="str">
        <f>IF(ISBLANK(INDEX('Policy Characteristics'!D:D,MATCH($C1268,'Policy Characteristics'!$C:$C,0))),"",INDEX('Policy Characteristics'!D:D,MATCH($C1268,'Policy Characteristics'!$C:$C,0)))</f>
        <v>Alternate Fuel Shifting</v>
      </c>
      <c r="K1268" s="254" t="str">
        <f>IF(ISBLANK(INDEX('Policy Characteristics'!E:E,MATCH($C1268,'Policy Characteristics'!$C:$C,0))),"",INDEX('Policy Characteristics'!E:E,MATCH($C1268,'Policy Characteristics'!$C:$C,0)))</f>
        <v>indst shift to alt fuel</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Alternative Fuel Shifting</v>
      </c>
      <c r="C1269" s="254" t="str">
        <f t="shared" si="67"/>
        <v>Fraction of Eligible Industrial Energy Use Shifted to Alternate Fuel</v>
      </c>
      <c r="D1269" s="6" t="s">
        <v>3021</v>
      </c>
      <c r="E1269" s="1" t="s">
        <v>3913</v>
      </c>
      <c r="F1269" t="s">
        <v>2985</v>
      </c>
      <c r="G1269" s="45" t="s">
        <v>3887</v>
      </c>
      <c r="H1269" s="47">
        <f t="shared" si="66"/>
        <v>1268</v>
      </c>
      <c r="I1269" s="324" t="s">
        <v>41</v>
      </c>
      <c r="J1269" s="255" t="str">
        <f>IF(ISBLANK(INDEX('Policy Characteristics'!D:D,MATCH($C1269,'Policy Characteristics'!$C:$C,0))),"",INDEX('Policy Characteristics'!D:D,MATCH($C1269,'Policy Characteristics'!$C:$C,0)))</f>
        <v>Alternate Fuel Shifting</v>
      </c>
      <c r="K1269" s="254" t="str">
        <f>IF(ISBLANK(INDEX('Policy Characteristics'!E:E,MATCH($C1269,'Policy Characteristics'!$C:$C,0))),"",INDEX('Policy Characteristics'!E:E,MATCH($C1269,'Policy Characteristics'!$C:$C,0)))</f>
        <v>indst shift to alt fuel</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Alternative Fuel Shifting</v>
      </c>
      <c r="C1270" s="254" t="str">
        <f t="shared" si="67"/>
        <v>Fraction of Eligible Industrial Energy Use Shifted to Alternate Fuel</v>
      </c>
      <c r="D1270" s="6" t="s">
        <v>3021</v>
      </c>
      <c r="E1270" s="1" t="s">
        <v>3914</v>
      </c>
      <c r="F1270" t="s">
        <v>2985</v>
      </c>
      <c r="G1270" s="45" t="s">
        <v>3889</v>
      </c>
      <c r="H1270" s="47">
        <f t="shared" si="66"/>
        <v>1269</v>
      </c>
      <c r="I1270" s="324" t="s">
        <v>41</v>
      </c>
      <c r="J1270" s="255" t="str">
        <f>IF(ISBLANK(INDEX('Policy Characteristics'!D:D,MATCH($C1270,'Policy Characteristics'!$C:$C,0))),"",INDEX('Policy Characteristics'!D:D,MATCH($C1270,'Policy Characteristics'!$C:$C,0)))</f>
        <v>Alternate Fuel Shifting</v>
      </c>
      <c r="K1270" s="254" t="str">
        <f>IF(ISBLANK(INDEX('Policy Characteristics'!E:E,MATCH($C1270,'Policy Characteristics'!$C:$C,0))),"",INDEX('Policy Characteristics'!E:E,MATCH($C1270,'Policy Characteristics'!$C:$C,0)))</f>
        <v>indst shift to alt fuel</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Alternative Fuel Shifting</v>
      </c>
      <c r="C1271" s="254" t="str">
        <f t="shared" si="67"/>
        <v>Fraction of Eligible Industrial Energy Use Shifted to Alternate Fuel</v>
      </c>
      <c r="D1271" s="6" t="s">
        <v>3022</v>
      </c>
      <c r="E1271" s="1" t="s">
        <v>3459</v>
      </c>
      <c r="F1271" t="s">
        <v>2986</v>
      </c>
      <c r="G1271" s="45" t="s">
        <v>3465</v>
      </c>
      <c r="H1271" s="47">
        <f t="shared" si="66"/>
        <v>1270</v>
      </c>
      <c r="I1271" s="324" t="s">
        <v>41</v>
      </c>
      <c r="J1271" s="255" t="str">
        <f>IF(ISBLANK(INDEX('Policy Characteristics'!D:D,MATCH($C1271,'Policy Characteristics'!$C:$C,0))),"",INDEX('Policy Characteristics'!D:D,MATCH($C1271,'Policy Characteristics'!$C:$C,0)))</f>
        <v>Alternate Fuel Shifting</v>
      </c>
      <c r="K1271" s="254" t="str">
        <f>IF(ISBLANK(INDEX('Policy Characteristics'!E:E,MATCH($C1271,'Policy Characteristics'!$C:$C,0))),"",INDEX('Policy Characteristics'!E:E,MATCH($C1271,'Policy Characteristics'!$C:$C,0)))</f>
        <v>indst shift to alt fuel</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Alternative Fuel Shifting</v>
      </c>
      <c r="C1272" s="254" t="str">
        <f t="shared" si="67"/>
        <v>Fraction of Eligible Industrial Energy Use Shifted to Alternate Fuel</v>
      </c>
      <c r="D1272" s="6" t="s">
        <v>3022</v>
      </c>
      <c r="E1272" s="1" t="s">
        <v>3460</v>
      </c>
      <c r="F1272" t="s">
        <v>2986</v>
      </c>
      <c r="G1272" s="45" t="s">
        <v>3466</v>
      </c>
      <c r="H1272" s="47">
        <f t="shared" si="66"/>
        <v>1271</v>
      </c>
      <c r="I1272" s="324" t="s">
        <v>41</v>
      </c>
      <c r="J1272" s="255" t="str">
        <f>IF(ISBLANK(INDEX('Policy Characteristics'!D:D,MATCH($C1272,'Policy Characteristics'!$C:$C,0))),"",INDEX('Policy Characteristics'!D:D,MATCH($C1272,'Policy Characteristics'!$C:$C,0)))</f>
        <v>Alternate Fuel Shifting</v>
      </c>
      <c r="K1272" s="254" t="str">
        <f>IF(ISBLANK(INDEX('Policy Characteristics'!E:E,MATCH($C1272,'Policy Characteristics'!$C:$C,0))),"",INDEX('Policy Characteristics'!E:E,MATCH($C1272,'Policy Characteristics'!$C:$C,0)))</f>
        <v>indst shift to alt fuel</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Alternative Fuel Shifting</v>
      </c>
      <c r="C1273" s="254" t="str">
        <f t="shared" si="67"/>
        <v>Fraction of Eligible Industrial Energy Use Shifted to Alternate Fuel</v>
      </c>
      <c r="D1273" s="6" t="s">
        <v>3022</v>
      </c>
      <c r="E1273" s="1" t="s">
        <v>3461</v>
      </c>
      <c r="F1273" t="s">
        <v>2986</v>
      </c>
      <c r="G1273" s="45" t="s">
        <v>3467</v>
      </c>
      <c r="H1273" s="47">
        <f t="shared" si="66"/>
        <v>1272</v>
      </c>
      <c r="I1273" s="324" t="s">
        <v>41</v>
      </c>
      <c r="J1273" s="255" t="str">
        <f>IF(ISBLANK(INDEX('Policy Characteristics'!D:D,MATCH($C1273,'Policy Characteristics'!$C:$C,0))),"",INDEX('Policy Characteristics'!D:D,MATCH($C1273,'Policy Characteristics'!$C:$C,0)))</f>
        <v>Alternate Fuel Shifting</v>
      </c>
      <c r="K1273" s="254" t="str">
        <f>IF(ISBLANK(INDEX('Policy Characteristics'!E:E,MATCH($C1273,'Policy Characteristics'!$C:$C,0))),"",INDEX('Policy Characteristics'!E:E,MATCH($C1273,'Policy Characteristics'!$C:$C,0)))</f>
        <v>indst shift to alt fuel</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Alternative Fuel Shifting</v>
      </c>
      <c r="C1274" s="254" t="str">
        <f t="shared" si="67"/>
        <v>Fraction of Eligible Industrial Energy Use Shifted to Alternate Fuel</v>
      </c>
      <c r="D1274" s="6" t="s">
        <v>3022</v>
      </c>
      <c r="E1274" s="1" t="s">
        <v>3462</v>
      </c>
      <c r="F1274" t="s">
        <v>2986</v>
      </c>
      <c r="G1274" s="45" t="s">
        <v>3468</v>
      </c>
      <c r="H1274" s="47">
        <f t="shared" si="66"/>
        <v>1273</v>
      </c>
      <c r="I1274" s="324" t="s">
        <v>40</v>
      </c>
      <c r="J1274" s="255" t="str">
        <f>IF(ISBLANK(INDEX('Policy Characteristics'!D:D,MATCH($C1274,'Policy Characteristics'!$C:$C,0))),"",INDEX('Policy Characteristics'!D:D,MATCH($C1274,'Policy Characteristics'!$C:$C,0)))</f>
        <v>Alternate Fuel Shifting</v>
      </c>
      <c r="K1274" s="254" t="str">
        <f>IF(ISBLANK(INDEX('Policy Characteristics'!E:E,MATCH($C1274,'Policy Characteristics'!$C:$C,0))),"",INDEX('Policy Characteristics'!E:E,MATCH($C1274,'Policy Characteristics'!$C:$C,0)))</f>
        <v>indst shift to alt fuel</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Alternative Fuel Shifting</v>
      </c>
      <c r="C1275" s="254" t="str">
        <f t="shared" si="67"/>
        <v>Fraction of Eligible Industrial Energy Use Shifted to Alternate Fuel</v>
      </c>
      <c r="D1275" s="6" t="s">
        <v>3022</v>
      </c>
      <c r="E1275" s="1" t="s">
        <v>3463</v>
      </c>
      <c r="F1275" t="s">
        <v>2986</v>
      </c>
      <c r="G1275" s="45" t="s">
        <v>3469</v>
      </c>
      <c r="H1275" s="47">
        <f t="shared" si="66"/>
        <v>1274</v>
      </c>
      <c r="I1275" s="324" t="s">
        <v>41</v>
      </c>
      <c r="J1275" s="255" t="str">
        <f>IF(ISBLANK(INDEX('Policy Characteristics'!D:D,MATCH($C1275,'Policy Characteristics'!$C:$C,0))),"",INDEX('Policy Characteristics'!D:D,MATCH($C1275,'Policy Characteristics'!$C:$C,0)))</f>
        <v>Alternate Fuel Shifting</v>
      </c>
      <c r="K1275" s="254" t="str">
        <f>IF(ISBLANK(INDEX('Policy Characteristics'!E:E,MATCH($C1275,'Policy Characteristics'!$C:$C,0))),"",INDEX('Policy Characteristics'!E:E,MATCH($C1275,'Policy Characteristics'!$C:$C,0)))</f>
        <v>indst shift to alt fuel</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Alternative Fuel Shifting</v>
      </c>
      <c r="C1276" s="254" t="str">
        <f t="shared" si="67"/>
        <v>Fraction of Eligible Industrial Energy Use Shifted to Alternate Fuel</v>
      </c>
      <c r="D1276" s="6" t="s">
        <v>3022</v>
      </c>
      <c r="E1276" s="1" t="s">
        <v>3464</v>
      </c>
      <c r="F1276" t="s">
        <v>2986</v>
      </c>
      <c r="G1276" s="45" t="s">
        <v>3470</v>
      </c>
      <c r="H1276" s="47">
        <f t="shared" si="66"/>
        <v>1275</v>
      </c>
      <c r="I1276" s="324" t="s">
        <v>41</v>
      </c>
      <c r="J1276" s="255" t="str">
        <f>IF(ISBLANK(INDEX('Policy Characteristics'!D:D,MATCH($C1276,'Policy Characteristics'!$C:$C,0))),"",INDEX('Policy Characteristics'!D:D,MATCH($C1276,'Policy Characteristics'!$C:$C,0)))</f>
        <v>Alternate Fuel Shifting</v>
      </c>
      <c r="K1276" s="254" t="str">
        <f>IF(ISBLANK(INDEX('Policy Characteristics'!E:E,MATCH($C1276,'Policy Characteristics'!$C:$C,0))),"",INDEX('Policy Characteristics'!E:E,MATCH($C1276,'Policy Characteristics'!$C:$C,0)))</f>
        <v>indst shift to alt fuel</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Alternative Fuel Shifting</v>
      </c>
      <c r="C1277" s="254" t="str">
        <f t="shared" si="67"/>
        <v>Fraction of Eligible Industrial Energy Use Shifted to Alternate Fuel</v>
      </c>
      <c r="D1277" s="6" t="s">
        <v>3022</v>
      </c>
      <c r="E1277" s="1" t="s">
        <v>3570</v>
      </c>
      <c r="F1277" t="s">
        <v>2986</v>
      </c>
      <c r="G1277" s="45" t="s">
        <v>3471</v>
      </c>
      <c r="H1277" s="47">
        <f t="shared" si="66"/>
        <v>1276</v>
      </c>
      <c r="I1277" s="324" t="s">
        <v>41</v>
      </c>
      <c r="J1277" s="255" t="str">
        <f>IF(ISBLANK(INDEX('Policy Characteristics'!D:D,MATCH($C1277,'Policy Characteristics'!$C:$C,0))),"",INDEX('Policy Characteristics'!D:D,MATCH($C1277,'Policy Characteristics'!$C:$C,0)))</f>
        <v>Alternate Fuel Shifting</v>
      </c>
      <c r="K1277" s="254" t="str">
        <f>IF(ISBLANK(INDEX('Policy Characteristics'!E:E,MATCH($C1277,'Policy Characteristics'!$C:$C,0))),"",INDEX('Policy Characteristics'!E:E,MATCH($C1277,'Policy Characteristics'!$C:$C,0)))</f>
        <v>indst shift to alt fuel</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Alternative Fuel Shifting</v>
      </c>
      <c r="C1278" s="254" t="str">
        <f t="shared" si="67"/>
        <v>Fraction of Eligible Industrial Energy Use Shifted to Alternate Fuel</v>
      </c>
      <c r="D1278" s="6" t="s">
        <v>3022</v>
      </c>
      <c r="E1278" s="1" t="s">
        <v>3912</v>
      </c>
      <c r="F1278" t="s">
        <v>2986</v>
      </c>
      <c r="G1278" s="45" t="s">
        <v>3888</v>
      </c>
      <c r="H1278" s="47">
        <f t="shared" si="66"/>
        <v>1277</v>
      </c>
      <c r="I1278" s="324" t="s">
        <v>41</v>
      </c>
      <c r="J1278" s="255" t="str">
        <f>IF(ISBLANK(INDEX('Policy Characteristics'!D:D,MATCH($C1278,'Policy Characteristics'!$C:$C,0))),"",INDEX('Policy Characteristics'!D:D,MATCH($C1278,'Policy Characteristics'!$C:$C,0)))</f>
        <v>Alternate Fuel Shifting</v>
      </c>
      <c r="K1278" s="254" t="str">
        <f>IF(ISBLANK(INDEX('Policy Characteristics'!E:E,MATCH($C1278,'Policy Characteristics'!$C:$C,0))),"",INDEX('Policy Characteristics'!E:E,MATCH($C1278,'Policy Characteristics'!$C:$C,0)))</f>
        <v>indst shift to alt fuel</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Alternative Fuel Shifting</v>
      </c>
      <c r="C1279" s="254" t="str">
        <f t="shared" si="67"/>
        <v>Fraction of Eligible Industrial Energy Use Shifted to Alternate Fuel</v>
      </c>
      <c r="D1279" s="6" t="s">
        <v>3022</v>
      </c>
      <c r="E1279" s="1" t="s">
        <v>3913</v>
      </c>
      <c r="F1279" t="s">
        <v>2986</v>
      </c>
      <c r="G1279" s="45" t="s">
        <v>3887</v>
      </c>
      <c r="H1279" s="47">
        <f t="shared" si="66"/>
        <v>1278</v>
      </c>
      <c r="I1279" s="324" t="s">
        <v>41</v>
      </c>
      <c r="J1279" s="255" t="str">
        <f>IF(ISBLANK(INDEX('Policy Characteristics'!D:D,MATCH($C1279,'Policy Characteristics'!$C:$C,0))),"",INDEX('Policy Characteristics'!D:D,MATCH($C1279,'Policy Characteristics'!$C:$C,0)))</f>
        <v>Alternate Fuel Shifting</v>
      </c>
      <c r="K1279" s="254" t="str">
        <f>IF(ISBLANK(INDEX('Policy Characteristics'!E:E,MATCH($C1279,'Policy Characteristics'!$C:$C,0))),"",INDEX('Policy Characteristics'!E:E,MATCH($C1279,'Policy Characteristics'!$C:$C,0)))</f>
        <v>indst shift to alt fuel</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Alternative Fuel Shifting</v>
      </c>
      <c r="C1280" s="254" t="str">
        <f t="shared" si="67"/>
        <v>Fraction of Eligible Industrial Energy Use Shifted to Alternate Fuel</v>
      </c>
      <c r="D1280" s="6" t="s">
        <v>3022</v>
      </c>
      <c r="E1280" s="1" t="s">
        <v>3914</v>
      </c>
      <c r="F1280" t="s">
        <v>2986</v>
      </c>
      <c r="G1280" s="45" t="s">
        <v>3889</v>
      </c>
      <c r="H1280" s="47">
        <f t="shared" si="66"/>
        <v>1279</v>
      </c>
      <c r="I1280" s="324" t="s">
        <v>41</v>
      </c>
      <c r="J1280" s="255" t="str">
        <f>IF(ISBLANK(INDEX('Policy Characteristics'!D:D,MATCH($C1280,'Policy Characteristics'!$C:$C,0))),"",INDEX('Policy Characteristics'!D:D,MATCH($C1280,'Policy Characteristics'!$C:$C,0)))</f>
        <v>Alternate Fuel Shifting</v>
      </c>
      <c r="K1280" s="254" t="str">
        <f>IF(ISBLANK(INDEX('Policy Characteristics'!E:E,MATCH($C1280,'Policy Characteristics'!$C:$C,0))),"",INDEX('Policy Characteristics'!E:E,MATCH($C1280,'Policy Characteristics'!$C:$C,0)))</f>
        <v>indst shift to alt fuel</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Alternative Fuel Shifting</v>
      </c>
      <c r="C1281" s="254" t="str">
        <f t="shared" si="67"/>
        <v>Fraction of Eligible Industrial Energy Use Shifted to Alternate Fuel</v>
      </c>
      <c r="D1281" s="6" t="s">
        <v>3023</v>
      </c>
      <c r="E1281" s="1" t="s">
        <v>3459</v>
      </c>
      <c r="F1281" t="s">
        <v>2987</v>
      </c>
      <c r="G1281" s="45" t="s">
        <v>3465</v>
      </c>
      <c r="H1281" s="47">
        <f t="shared" si="66"/>
        <v>1280</v>
      </c>
      <c r="I1281" s="324" t="s">
        <v>41</v>
      </c>
      <c r="J1281" s="255" t="str">
        <f>IF(ISBLANK(INDEX('Policy Characteristics'!D:D,MATCH($C1281,'Policy Characteristics'!$C:$C,0))),"",INDEX('Policy Characteristics'!D:D,MATCH($C1281,'Policy Characteristics'!$C:$C,0)))</f>
        <v>Alternate Fuel Shifting</v>
      </c>
      <c r="K1281" s="254" t="str">
        <f>IF(ISBLANK(INDEX('Policy Characteristics'!E:E,MATCH($C1281,'Policy Characteristics'!$C:$C,0))),"",INDEX('Policy Characteristics'!E:E,MATCH($C1281,'Policy Characteristics'!$C:$C,0)))</f>
        <v>indst shift to alt fuel</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Alternative Fuel Shifting</v>
      </c>
      <c r="C1282" s="254" t="str">
        <f t="shared" si="67"/>
        <v>Fraction of Eligible Industrial Energy Use Shifted to Alternate Fuel</v>
      </c>
      <c r="D1282" s="6" t="s">
        <v>3023</v>
      </c>
      <c r="E1282" s="1" t="s">
        <v>3460</v>
      </c>
      <c r="F1282" t="s">
        <v>2987</v>
      </c>
      <c r="G1282" s="45" t="s">
        <v>3466</v>
      </c>
      <c r="H1282" s="47">
        <f t="shared" si="66"/>
        <v>1281</v>
      </c>
      <c r="I1282" s="324" t="s">
        <v>41</v>
      </c>
      <c r="J1282" s="255" t="str">
        <f>IF(ISBLANK(INDEX('Policy Characteristics'!D:D,MATCH($C1282,'Policy Characteristics'!$C:$C,0))),"",INDEX('Policy Characteristics'!D:D,MATCH($C1282,'Policy Characteristics'!$C:$C,0)))</f>
        <v>Alternate Fuel Shifting</v>
      </c>
      <c r="K1282" s="254" t="str">
        <f>IF(ISBLANK(INDEX('Policy Characteristics'!E:E,MATCH($C1282,'Policy Characteristics'!$C:$C,0))),"",INDEX('Policy Characteristics'!E:E,MATCH($C1282,'Policy Characteristics'!$C:$C,0)))</f>
        <v>indst shift to alt fuel</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Alternative Fuel Shifting</v>
      </c>
      <c r="C1283" s="254" t="str">
        <f t="shared" si="67"/>
        <v>Fraction of Eligible Industrial Energy Use Shifted to Alternate Fuel</v>
      </c>
      <c r="D1283" s="6" t="s">
        <v>3023</v>
      </c>
      <c r="E1283" s="1" t="s">
        <v>3461</v>
      </c>
      <c r="F1283" t="s">
        <v>2987</v>
      </c>
      <c r="G1283" s="45" t="s">
        <v>3467</v>
      </c>
      <c r="H1283" s="47">
        <f t="shared" si="66"/>
        <v>1282</v>
      </c>
      <c r="I1283" s="324" t="s">
        <v>41</v>
      </c>
      <c r="J1283" s="255" t="str">
        <f>IF(ISBLANK(INDEX('Policy Characteristics'!D:D,MATCH($C1283,'Policy Characteristics'!$C:$C,0))),"",INDEX('Policy Characteristics'!D:D,MATCH($C1283,'Policy Characteristics'!$C:$C,0)))</f>
        <v>Alternate Fuel Shifting</v>
      </c>
      <c r="K1283" s="254" t="str">
        <f>IF(ISBLANK(INDEX('Policy Characteristics'!E:E,MATCH($C1283,'Policy Characteristics'!$C:$C,0))),"",INDEX('Policy Characteristics'!E:E,MATCH($C1283,'Policy Characteristics'!$C:$C,0)))</f>
        <v>indst shift to alt fuel</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Alternative Fuel Shifting</v>
      </c>
      <c r="C1284" s="254" t="str">
        <f t="shared" si="67"/>
        <v>Fraction of Eligible Industrial Energy Use Shifted to Alternate Fuel</v>
      </c>
      <c r="D1284" s="6" t="s">
        <v>3023</v>
      </c>
      <c r="E1284" s="1" t="s">
        <v>3462</v>
      </c>
      <c r="F1284" t="s">
        <v>2987</v>
      </c>
      <c r="G1284" s="45" t="s">
        <v>3468</v>
      </c>
      <c r="H1284" s="47">
        <f t="shared" si="66"/>
        <v>1283</v>
      </c>
      <c r="I1284" s="324" t="s">
        <v>40</v>
      </c>
      <c r="J1284" s="255" t="str">
        <f>IF(ISBLANK(INDEX('Policy Characteristics'!D:D,MATCH($C1284,'Policy Characteristics'!$C:$C,0))),"",INDEX('Policy Characteristics'!D:D,MATCH($C1284,'Policy Characteristics'!$C:$C,0)))</f>
        <v>Alternate Fuel Shifting</v>
      </c>
      <c r="K1284" s="254" t="str">
        <f>IF(ISBLANK(INDEX('Policy Characteristics'!E:E,MATCH($C1284,'Policy Characteristics'!$C:$C,0))),"",INDEX('Policy Characteristics'!E:E,MATCH($C1284,'Policy Characteristics'!$C:$C,0)))</f>
        <v>indst shift to alt fuel</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Alternative Fuel Shifting</v>
      </c>
      <c r="C1285" s="254" t="str">
        <f t="shared" si="67"/>
        <v>Fraction of Eligible Industrial Energy Use Shifted to Alternate Fuel</v>
      </c>
      <c r="D1285" s="6" t="s">
        <v>3023</v>
      </c>
      <c r="E1285" s="1" t="s">
        <v>3463</v>
      </c>
      <c r="F1285" t="s">
        <v>2987</v>
      </c>
      <c r="G1285" s="45" t="s">
        <v>3469</v>
      </c>
      <c r="H1285" s="47">
        <f t="shared" si="66"/>
        <v>1284</v>
      </c>
      <c r="I1285" s="324" t="s">
        <v>41</v>
      </c>
      <c r="J1285" s="255" t="str">
        <f>IF(ISBLANK(INDEX('Policy Characteristics'!D:D,MATCH($C1285,'Policy Characteristics'!$C:$C,0))),"",INDEX('Policy Characteristics'!D:D,MATCH($C1285,'Policy Characteristics'!$C:$C,0)))</f>
        <v>Alternate Fuel Shifting</v>
      </c>
      <c r="K1285" s="254" t="str">
        <f>IF(ISBLANK(INDEX('Policy Characteristics'!E:E,MATCH($C1285,'Policy Characteristics'!$C:$C,0))),"",INDEX('Policy Characteristics'!E:E,MATCH($C1285,'Policy Characteristics'!$C:$C,0)))</f>
        <v>indst shift to alt fuel</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fuel shifted</v>
      </c>
      <c r="P1285" s="254" t="str">
        <f>IF(ISBLANK(INDEX('Policy Characteristics'!J:J,MATCH($C1285,'Policy Characteristics'!$C:$C,0))),"",INDEX('Policy Characteristics'!J:J,MATCH($C1285,'Policy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4" t="str">
        <f>IF(ISBLANK(INDEX('Policy Characteristics'!K:K,MATCH($C1285,'Policy Characteristics'!$C:$C,0))),"",INDEX('Policy Characteristics'!K:K,MATCH($C1285,'Policy Characteristics'!$C:$C,0)))</f>
        <v>industry-ag-main.html#fuel-switching</v>
      </c>
      <c r="R1285" s="254" t="str">
        <f>IF(ISBLANK(INDEX('Policy Characteristics'!L:L,MATCH($C1285,'Policy Characteristics'!$C:$C,0))),"",INDEX('Policy Characteristics'!L:L,MATCH($C1285,'Policy Characteristics'!$C:$C,0)))</f>
        <v>industry-elec-and-hydrogen.html</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Alternative Fuel Shifting</v>
      </c>
      <c r="C1286" s="254" t="str">
        <f t="shared" si="67"/>
        <v>Fraction of Eligible Industrial Energy Use Shifted to Alternate Fuel</v>
      </c>
      <c r="D1286" s="6" t="s">
        <v>3023</v>
      </c>
      <c r="E1286" s="1" t="s">
        <v>3464</v>
      </c>
      <c r="F1286" t="s">
        <v>2987</v>
      </c>
      <c r="G1286" s="45" t="s">
        <v>3470</v>
      </c>
      <c r="H1286" s="47">
        <f t="shared" si="66"/>
        <v>1285</v>
      </c>
      <c r="I1286" s="324" t="s">
        <v>41</v>
      </c>
      <c r="J1286" s="255" t="str">
        <f>IF(ISBLANK(INDEX('Policy Characteristics'!D:D,MATCH($C1286,'Policy Characteristics'!$C:$C,0))),"",INDEX('Policy Characteristics'!D:D,MATCH($C1286,'Policy Characteristics'!$C:$C,0)))</f>
        <v>Alternate Fuel Shifting</v>
      </c>
      <c r="K1286" s="254" t="str">
        <f>IF(ISBLANK(INDEX('Policy Characteristics'!E:E,MATCH($C1286,'Policy Characteristics'!$C:$C,0))),"",INDEX('Policy Characteristics'!E:E,MATCH($C1286,'Policy Characteristics'!$C:$C,0)))</f>
        <v>indst shift to alt fuel</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fuel shifted</v>
      </c>
      <c r="P1286" s="254" t="str">
        <f>IF(ISBLANK(INDEX('Policy Characteristics'!J:J,MATCH($C1286,'Policy Characteristics'!$C:$C,0))),"",INDEX('Policy Characteristics'!J:J,MATCH($C1286,'Policy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4" t="str">
        <f>IF(ISBLANK(INDEX('Policy Characteristics'!K:K,MATCH($C1286,'Policy Characteristics'!$C:$C,0))),"",INDEX('Policy Characteristics'!K:K,MATCH($C1286,'Policy Characteristics'!$C:$C,0)))</f>
        <v>industry-ag-main.html#fuel-switching</v>
      </c>
      <c r="R1286" s="254" t="str">
        <f>IF(ISBLANK(INDEX('Policy Characteristics'!L:L,MATCH($C1286,'Policy Characteristics'!$C:$C,0))),"",INDEX('Policy Characteristics'!L:L,MATCH($C1286,'Policy Characteristics'!$C:$C,0)))</f>
        <v>industry-elec-and-hydrogen.html</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Alternative Fuel Shifting</v>
      </c>
      <c r="C1287" s="254" t="str">
        <f t="shared" si="67"/>
        <v>Fraction of Eligible Industrial Energy Use Shifted to Alternate Fuel</v>
      </c>
      <c r="D1287" s="6" t="s">
        <v>3023</v>
      </c>
      <c r="E1287" s="1" t="s">
        <v>3570</v>
      </c>
      <c r="F1287" t="s">
        <v>2987</v>
      </c>
      <c r="G1287" s="45" t="s">
        <v>3471</v>
      </c>
      <c r="H1287" s="47">
        <f t="shared" si="66"/>
        <v>1286</v>
      </c>
      <c r="I1287" s="324" t="s">
        <v>41</v>
      </c>
      <c r="J1287" s="255" t="str">
        <f>IF(ISBLANK(INDEX('Policy Characteristics'!D:D,MATCH($C1287,'Policy Characteristics'!$C:$C,0))),"",INDEX('Policy Characteristics'!D:D,MATCH($C1287,'Policy Characteristics'!$C:$C,0)))</f>
        <v>Alternate Fuel Shifting</v>
      </c>
      <c r="K1287" s="254" t="str">
        <f>IF(ISBLANK(INDEX('Policy Characteristics'!E:E,MATCH($C1287,'Policy Characteristics'!$C:$C,0))),"",INDEX('Policy Characteristics'!E:E,MATCH($C1287,'Policy Characteristics'!$C:$C,0)))</f>
        <v>indst shift to alt fuel</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fuel shifted</v>
      </c>
      <c r="P1287" s="254" t="str">
        <f>IF(ISBLANK(INDEX('Policy Characteristics'!J:J,MATCH($C1287,'Policy Characteristics'!$C:$C,0))),"",INDEX('Policy Characteristics'!J:J,MATCH($C1287,'Policy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4" t="str">
        <f>IF(ISBLANK(INDEX('Policy Characteristics'!K:K,MATCH($C1287,'Policy Characteristics'!$C:$C,0))),"",INDEX('Policy Characteristics'!K:K,MATCH($C1287,'Policy Characteristics'!$C:$C,0)))</f>
        <v>industry-ag-main.html#fuel-switching</v>
      </c>
      <c r="R1287" s="254" t="str">
        <f>IF(ISBLANK(INDEX('Policy Characteristics'!L:L,MATCH($C1287,'Policy Characteristics'!$C:$C,0))),"",INDEX('Policy Characteristics'!L:L,MATCH($C1287,'Policy Characteristics'!$C:$C,0)))</f>
        <v>industry-elec-and-hydrogen.html</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Alternative Fuel Shifting</v>
      </c>
      <c r="C1288" s="254" t="str">
        <f t="shared" si="67"/>
        <v>Fraction of Eligible Industrial Energy Use Shifted to Alternate Fuel</v>
      </c>
      <c r="D1288" s="6" t="s">
        <v>3023</v>
      </c>
      <c r="E1288" s="1" t="s">
        <v>3912</v>
      </c>
      <c r="F1288" t="s">
        <v>2987</v>
      </c>
      <c r="G1288" s="45" t="s">
        <v>3888</v>
      </c>
      <c r="H1288" s="47">
        <f t="shared" si="66"/>
        <v>1287</v>
      </c>
      <c r="I1288" s="324" t="s">
        <v>41</v>
      </c>
      <c r="J1288" s="255" t="str">
        <f>IF(ISBLANK(INDEX('Policy Characteristics'!D:D,MATCH($C1288,'Policy Characteristics'!$C:$C,0))),"",INDEX('Policy Characteristics'!D:D,MATCH($C1288,'Policy Characteristics'!$C:$C,0)))</f>
        <v>Alternate Fuel Shifting</v>
      </c>
      <c r="K1288" s="254" t="str">
        <f>IF(ISBLANK(INDEX('Policy Characteristics'!E:E,MATCH($C1288,'Policy Characteristics'!$C:$C,0))),"",INDEX('Policy Characteristics'!E:E,MATCH($C1288,'Policy Characteristics'!$C:$C,0)))</f>
        <v>indst shift to alt fuel</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fuel shifted</v>
      </c>
      <c r="P1288" s="254" t="str">
        <f>IF(ISBLANK(INDEX('Policy Characteristics'!J:J,MATCH($C1288,'Policy Characteristics'!$C:$C,0))),"",INDEX('Policy Characteristics'!J:J,MATCH($C1288,'Policy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4" t="str">
        <f>IF(ISBLANK(INDEX('Policy Characteristics'!K:K,MATCH($C1288,'Policy Characteristics'!$C:$C,0))),"",INDEX('Policy Characteristics'!K:K,MATCH($C1288,'Policy Characteristics'!$C:$C,0)))</f>
        <v>industry-ag-main.html#fuel-switching</v>
      </c>
      <c r="R1288" s="254" t="str">
        <f>IF(ISBLANK(INDEX('Policy Characteristics'!L:L,MATCH($C1288,'Policy Characteristics'!$C:$C,0))),"",INDEX('Policy Characteristics'!L:L,MATCH($C1288,'Policy Characteristics'!$C:$C,0)))</f>
        <v>industry-elec-and-hydrogen.html</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Alternative Fuel Shifting</v>
      </c>
      <c r="C1289" s="254" t="str">
        <f t="shared" si="67"/>
        <v>Fraction of Eligible Industrial Energy Use Shifted to Alternate Fuel</v>
      </c>
      <c r="D1289" s="6" t="s">
        <v>3023</v>
      </c>
      <c r="E1289" s="1" t="s">
        <v>3913</v>
      </c>
      <c r="F1289" t="s">
        <v>2987</v>
      </c>
      <c r="G1289" s="45" t="s">
        <v>3887</v>
      </c>
      <c r="H1289" s="47">
        <f t="shared" si="66"/>
        <v>1288</v>
      </c>
      <c r="I1289" s="324" t="s">
        <v>41</v>
      </c>
      <c r="J1289" s="255" t="str">
        <f>IF(ISBLANK(INDEX('Policy Characteristics'!D:D,MATCH($C1289,'Policy Characteristics'!$C:$C,0))),"",INDEX('Policy Characteristics'!D:D,MATCH($C1289,'Policy Characteristics'!$C:$C,0)))</f>
        <v>Alternate Fuel Shifting</v>
      </c>
      <c r="K1289" s="254" t="str">
        <f>IF(ISBLANK(INDEX('Policy Characteristics'!E:E,MATCH($C1289,'Policy Characteristics'!$C:$C,0))),"",INDEX('Policy Characteristics'!E:E,MATCH($C1289,'Policy Characteristics'!$C:$C,0)))</f>
        <v>indst shift to alt fuel</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fuel shifted</v>
      </c>
      <c r="P1289" s="254" t="str">
        <f>IF(ISBLANK(INDEX('Policy Characteristics'!J:J,MATCH($C1289,'Policy Characteristics'!$C:$C,0))),"",INDEX('Policy Characteristics'!J:J,MATCH($C1289,'Policy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4" t="str">
        <f>IF(ISBLANK(INDEX('Policy Characteristics'!K:K,MATCH($C1289,'Policy Characteristics'!$C:$C,0))),"",INDEX('Policy Characteristics'!K:K,MATCH($C1289,'Policy Characteristics'!$C:$C,0)))</f>
        <v>industry-ag-main.html#fuel-switching</v>
      </c>
      <c r="R1289" s="254" t="str">
        <f>IF(ISBLANK(INDEX('Policy Characteristics'!L:L,MATCH($C1289,'Policy Characteristics'!$C:$C,0))),"",INDEX('Policy Characteristics'!L:L,MATCH($C1289,'Policy Characteristics'!$C:$C,0)))</f>
        <v>industry-elec-and-hydrogen.html</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Alternative Fuel Shifting</v>
      </c>
      <c r="C1290" s="254" t="str">
        <f t="shared" si="67"/>
        <v>Fraction of Eligible Industrial Energy Use Shifted to Alternate Fuel</v>
      </c>
      <c r="D1290" s="6" t="s">
        <v>3023</v>
      </c>
      <c r="E1290" s="1" t="s">
        <v>3914</v>
      </c>
      <c r="F1290" t="s">
        <v>2987</v>
      </c>
      <c r="G1290" s="45" t="s">
        <v>3889</v>
      </c>
      <c r="H1290" s="47">
        <f t="shared" si="66"/>
        <v>1289</v>
      </c>
      <c r="I1290" s="324" t="s">
        <v>41</v>
      </c>
      <c r="J1290" s="255" t="str">
        <f>IF(ISBLANK(INDEX('Policy Characteristics'!D:D,MATCH($C1290,'Policy Characteristics'!$C:$C,0))),"",INDEX('Policy Characteristics'!D:D,MATCH($C1290,'Policy Characteristics'!$C:$C,0)))</f>
        <v>Alternate Fuel Shifting</v>
      </c>
      <c r="K1290" s="254" t="str">
        <f>IF(ISBLANK(INDEX('Policy Characteristics'!E:E,MATCH($C1290,'Policy Characteristics'!$C:$C,0))),"",INDEX('Policy Characteristics'!E:E,MATCH($C1290,'Policy Characteristics'!$C:$C,0)))</f>
        <v>indst shift to alt fuel</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fuel shifted</v>
      </c>
      <c r="P1290" s="254" t="str">
        <f>IF(ISBLANK(INDEX('Policy Characteristics'!J:J,MATCH($C1290,'Policy Characteristics'!$C:$C,0))),"",INDEX('Policy Characteristics'!J:J,MATCH($C1290,'Policy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4" t="str">
        <f>IF(ISBLANK(INDEX('Policy Characteristics'!K:K,MATCH($C1290,'Policy Characteristics'!$C:$C,0))),"",INDEX('Policy Characteristics'!K:K,MATCH($C1290,'Policy Characteristics'!$C:$C,0)))</f>
        <v>industry-ag-main.html#fuel-switching</v>
      </c>
      <c r="R1290" s="254" t="str">
        <f>IF(ISBLANK(INDEX('Policy Characteristics'!L:L,MATCH($C1290,'Policy Characteristics'!$C:$C,0))),"",INDEX('Policy Characteristics'!L:L,MATCH($C1290,'Policy Characteristics'!$C:$C,0)))</f>
        <v>industry-elec-and-hydrogen.html</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Alternative Fuel Shifting</v>
      </c>
      <c r="C1291" s="254" t="str">
        <f t="shared" si="67"/>
        <v>Fraction of Eligible Industrial Energy Use Shifted to Alternate Fuel</v>
      </c>
      <c r="D1291" s="6" t="s">
        <v>3024</v>
      </c>
      <c r="E1291" s="1" t="s">
        <v>3459</v>
      </c>
      <c r="F1291" t="s">
        <v>2546</v>
      </c>
      <c r="G1291" s="45" t="s">
        <v>3465</v>
      </c>
      <c r="H1291" s="47">
        <f t="shared" ref="H1291:H1354" si="68">H1290+1</f>
        <v>1290</v>
      </c>
      <c r="I1291" s="324" t="s">
        <v>41</v>
      </c>
      <c r="J1291" s="255" t="str">
        <f>IF(ISBLANK(INDEX('Policy Characteristics'!D:D,MATCH($C1291,'Policy Characteristics'!$C:$C,0))),"",INDEX('Policy Characteristics'!D:D,MATCH($C1291,'Policy Characteristics'!$C:$C,0)))</f>
        <v>Alternate Fuel Shifting</v>
      </c>
      <c r="K1291" s="254" t="str">
        <f>IF(ISBLANK(INDEX('Policy Characteristics'!E:E,MATCH($C1291,'Policy Characteristics'!$C:$C,0))),"",INDEX('Policy Characteristics'!E:E,MATCH($C1291,'Policy Characteristics'!$C:$C,0)))</f>
        <v>indst shift to alt fuel</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fuel shifted</v>
      </c>
      <c r="P1291" s="254" t="str">
        <f>IF(ISBLANK(INDEX('Policy Characteristics'!J:J,MATCH($C1291,'Policy Characteristics'!$C:$C,0))),"",INDEX('Policy Characteristics'!J:J,MATCH($C1291,'Policy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4" t="str">
        <f>IF(ISBLANK(INDEX('Policy Characteristics'!K:K,MATCH($C1291,'Policy Characteristics'!$C:$C,0))),"",INDEX('Policy Characteristics'!K:K,MATCH($C1291,'Policy Characteristics'!$C:$C,0)))</f>
        <v>industry-ag-main.html#fuel-switching</v>
      </c>
      <c r="R1291" s="254" t="str">
        <f>IF(ISBLANK(INDEX('Policy Characteristics'!L:L,MATCH($C1291,'Policy Characteristics'!$C:$C,0))),"",INDEX('Policy Characteristics'!L:L,MATCH($C1291,'Policy Characteristics'!$C:$C,0)))</f>
        <v>industry-elec-and-hydrogen.html</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Alternative Fuel Shifting</v>
      </c>
      <c r="C1292" s="254" t="str">
        <f t="shared" si="67"/>
        <v>Fraction of Eligible Industrial Energy Use Shifted to Alternate Fuel</v>
      </c>
      <c r="D1292" s="6" t="s">
        <v>3024</v>
      </c>
      <c r="E1292" s="1" t="s">
        <v>3460</v>
      </c>
      <c r="F1292" t="s">
        <v>2546</v>
      </c>
      <c r="G1292" s="45" t="s">
        <v>3466</v>
      </c>
      <c r="H1292" s="47">
        <f t="shared" si="68"/>
        <v>1291</v>
      </c>
      <c r="I1292" s="324" t="s">
        <v>41</v>
      </c>
      <c r="J1292" s="255" t="str">
        <f>IF(ISBLANK(INDEX('Policy Characteristics'!D:D,MATCH($C1292,'Policy Characteristics'!$C:$C,0))),"",INDEX('Policy Characteristics'!D:D,MATCH($C1292,'Policy Characteristics'!$C:$C,0)))</f>
        <v>Alternate Fuel Shifting</v>
      </c>
      <c r="K1292" s="254" t="str">
        <f>IF(ISBLANK(INDEX('Policy Characteristics'!E:E,MATCH($C1292,'Policy Characteristics'!$C:$C,0))),"",INDEX('Policy Characteristics'!E:E,MATCH($C1292,'Policy Characteristics'!$C:$C,0)))</f>
        <v>indst shift to alt fuel</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fuel shifted</v>
      </c>
      <c r="P1292" s="254" t="str">
        <f>IF(ISBLANK(INDEX('Policy Characteristics'!J:J,MATCH($C1292,'Policy Characteristics'!$C:$C,0))),"",INDEX('Policy Characteristics'!J:J,MATCH($C1292,'Policy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4" t="str">
        <f>IF(ISBLANK(INDEX('Policy Characteristics'!K:K,MATCH($C1292,'Policy Characteristics'!$C:$C,0))),"",INDEX('Policy Characteristics'!K:K,MATCH($C1292,'Policy Characteristics'!$C:$C,0)))</f>
        <v>industry-ag-main.html#fuel-switching</v>
      </c>
      <c r="R1292" s="254" t="str">
        <f>IF(ISBLANK(INDEX('Policy Characteristics'!L:L,MATCH($C1292,'Policy Characteristics'!$C:$C,0))),"",INDEX('Policy Characteristics'!L:L,MATCH($C1292,'Policy Characteristics'!$C:$C,0)))</f>
        <v>industry-elec-and-hydrogen.html</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Alternative Fuel Shifting</v>
      </c>
      <c r="C1293" s="254" t="str">
        <f t="shared" si="67"/>
        <v>Fraction of Eligible Industrial Energy Use Shifted to Alternate Fuel</v>
      </c>
      <c r="D1293" s="6" t="s">
        <v>3024</v>
      </c>
      <c r="E1293" s="1" t="s">
        <v>3461</v>
      </c>
      <c r="F1293" t="s">
        <v>2546</v>
      </c>
      <c r="G1293" s="45" t="s">
        <v>3467</v>
      </c>
      <c r="H1293" s="47">
        <f t="shared" si="68"/>
        <v>1292</v>
      </c>
      <c r="I1293" s="324" t="s">
        <v>41</v>
      </c>
      <c r="J1293" s="255" t="str">
        <f>IF(ISBLANK(INDEX('Policy Characteristics'!D:D,MATCH($C1293,'Policy Characteristics'!$C:$C,0))),"",INDEX('Policy Characteristics'!D:D,MATCH($C1293,'Policy Characteristics'!$C:$C,0)))</f>
        <v>Alternate Fuel Shifting</v>
      </c>
      <c r="K1293" s="254" t="str">
        <f>IF(ISBLANK(INDEX('Policy Characteristics'!E:E,MATCH($C1293,'Policy Characteristics'!$C:$C,0))),"",INDEX('Policy Characteristics'!E:E,MATCH($C1293,'Policy Characteristics'!$C:$C,0)))</f>
        <v>indst shift to alt fuel</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fuel shifted</v>
      </c>
      <c r="P1293" s="254" t="str">
        <f>IF(ISBLANK(INDEX('Policy Characteristics'!J:J,MATCH($C1293,'Policy Characteristics'!$C:$C,0))),"",INDEX('Policy Characteristics'!J:J,MATCH($C1293,'Policy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4" t="str">
        <f>IF(ISBLANK(INDEX('Policy Characteristics'!K:K,MATCH($C1293,'Policy Characteristics'!$C:$C,0))),"",INDEX('Policy Characteristics'!K:K,MATCH($C1293,'Policy Characteristics'!$C:$C,0)))</f>
        <v>industry-ag-main.html#fuel-switching</v>
      </c>
      <c r="R1293" s="254" t="str">
        <f>IF(ISBLANK(INDEX('Policy Characteristics'!L:L,MATCH($C1293,'Policy Characteristics'!$C:$C,0))),"",INDEX('Policy Characteristics'!L:L,MATCH($C1293,'Policy Characteristics'!$C:$C,0)))</f>
        <v>industry-elec-and-hydrogen.html</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Alternative Fuel Shifting</v>
      </c>
      <c r="C1294" s="254" t="str">
        <f t="shared" si="67"/>
        <v>Fraction of Eligible Industrial Energy Use Shifted to Alternate Fuel</v>
      </c>
      <c r="D1294" s="6" t="s">
        <v>3024</v>
      </c>
      <c r="E1294" s="1" t="s">
        <v>3462</v>
      </c>
      <c r="F1294" t="s">
        <v>2546</v>
      </c>
      <c r="G1294" s="45" t="s">
        <v>3468</v>
      </c>
      <c r="H1294" s="47">
        <f t="shared" si="68"/>
        <v>1293</v>
      </c>
      <c r="I1294" s="324" t="s">
        <v>40</v>
      </c>
      <c r="J1294" s="255" t="str">
        <f>IF(ISBLANK(INDEX('Policy Characteristics'!D:D,MATCH($C1294,'Policy Characteristics'!$C:$C,0))),"",INDEX('Policy Characteristics'!D:D,MATCH($C1294,'Policy Characteristics'!$C:$C,0)))</f>
        <v>Alternate Fuel Shifting</v>
      </c>
      <c r="K1294" s="254" t="str">
        <f>IF(ISBLANK(INDEX('Policy Characteristics'!E:E,MATCH($C1294,'Policy Characteristics'!$C:$C,0))),"",INDEX('Policy Characteristics'!E:E,MATCH($C1294,'Policy Characteristics'!$C:$C,0)))</f>
        <v>indst shift to alt fuel</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fuel shifted</v>
      </c>
      <c r="P1294" s="254" t="str">
        <f>IF(ISBLANK(INDEX('Policy Characteristics'!J:J,MATCH($C1294,'Policy Characteristics'!$C:$C,0))),"",INDEX('Policy Characteristics'!J:J,MATCH($C1294,'Policy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4" t="str">
        <f>IF(ISBLANK(INDEX('Policy Characteristics'!K:K,MATCH($C1294,'Policy Characteristics'!$C:$C,0))),"",INDEX('Policy Characteristics'!K:K,MATCH($C1294,'Policy Characteristics'!$C:$C,0)))</f>
        <v>industry-ag-main.html#fuel-switching</v>
      </c>
      <c r="R1294" s="254" t="str">
        <f>IF(ISBLANK(INDEX('Policy Characteristics'!L:L,MATCH($C1294,'Policy Characteristics'!$C:$C,0))),"",INDEX('Policy Characteristics'!L:L,MATCH($C1294,'Policy Characteristics'!$C:$C,0)))</f>
        <v>industry-elec-and-hydrogen.html</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Alternative Fuel Shifting</v>
      </c>
      <c r="C1295" s="254" t="str">
        <f t="shared" si="67"/>
        <v>Fraction of Eligible Industrial Energy Use Shifted to Alternate Fuel</v>
      </c>
      <c r="D1295" s="6" t="s">
        <v>3024</v>
      </c>
      <c r="E1295" s="1" t="s">
        <v>3463</v>
      </c>
      <c r="F1295" t="s">
        <v>2546</v>
      </c>
      <c r="G1295" s="45" t="s">
        <v>3469</v>
      </c>
      <c r="H1295" s="47">
        <f t="shared" si="68"/>
        <v>1294</v>
      </c>
      <c r="I1295" s="324" t="s">
        <v>41</v>
      </c>
      <c r="J1295" s="255" t="str">
        <f>IF(ISBLANK(INDEX('Policy Characteristics'!D:D,MATCH($C1295,'Policy Characteristics'!$C:$C,0))),"",INDEX('Policy Characteristics'!D:D,MATCH($C1295,'Policy Characteristics'!$C:$C,0)))</f>
        <v>Alternate Fuel Shifting</v>
      </c>
      <c r="K1295" s="254" t="str">
        <f>IF(ISBLANK(INDEX('Policy Characteristics'!E:E,MATCH($C1295,'Policy Characteristics'!$C:$C,0))),"",INDEX('Policy Characteristics'!E:E,MATCH($C1295,'Policy Characteristics'!$C:$C,0)))</f>
        <v>indst shift to alt fuel</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fuel shifted</v>
      </c>
      <c r="P1295" s="254" t="str">
        <f>IF(ISBLANK(INDEX('Policy Characteristics'!J:J,MATCH($C1295,'Policy Characteristics'!$C:$C,0))),"",INDEX('Policy Characteristics'!J:J,MATCH($C1295,'Policy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4" t="str">
        <f>IF(ISBLANK(INDEX('Policy Characteristics'!K:K,MATCH($C1295,'Policy Characteristics'!$C:$C,0))),"",INDEX('Policy Characteristics'!K:K,MATCH($C1295,'Policy Characteristics'!$C:$C,0)))</f>
        <v>industry-ag-main.html#fuel-switching</v>
      </c>
      <c r="R1295" s="254" t="str">
        <f>IF(ISBLANK(INDEX('Policy Characteristics'!L:L,MATCH($C1295,'Policy Characteristics'!$C:$C,0))),"",INDEX('Policy Characteristics'!L:L,MATCH($C1295,'Policy Characteristics'!$C:$C,0)))</f>
        <v>industry-elec-and-hydrogen.html</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Alternative Fuel Shifting</v>
      </c>
      <c r="C1296" s="254" t="str">
        <f t="shared" si="67"/>
        <v>Fraction of Eligible Industrial Energy Use Shifted to Alternate Fuel</v>
      </c>
      <c r="D1296" s="6" t="s">
        <v>3024</v>
      </c>
      <c r="E1296" s="1" t="s">
        <v>3464</v>
      </c>
      <c r="F1296" t="s">
        <v>2546</v>
      </c>
      <c r="G1296" s="45" t="s">
        <v>3470</v>
      </c>
      <c r="H1296" s="47">
        <f t="shared" si="68"/>
        <v>1295</v>
      </c>
      <c r="I1296" s="324" t="s">
        <v>41</v>
      </c>
      <c r="J1296" s="255" t="str">
        <f>IF(ISBLANK(INDEX('Policy Characteristics'!D:D,MATCH($C1296,'Policy Characteristics'!$C:$C,0))),"",INDEX('Policy Characteristics'!D:D,MATCH($C1296,'Policy Characteristics'!$C:$C,0)))</f>
        <v>Alternate Fuel Shifting</v>
      </c>
      <c r="K1296" s="254" t="str">
        <f>IF(ISBLANK(INDEX('Policy Characteristics'!E:E,MATCH($C1296,'Policy Characteristics'!$C:$C,0))),"",INDEX('Policy Characteristics'!E:E,MATCH($C1296,'Policy Characteristics'!$C:$C,0)))</f>
        <v>indst shift to alt fuel</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fuel shifted</v>
      </c>
      <c r="P1296" s="254" t="str">
        <f>IF(ISBLANK(INDEX('Policy Characteristics'!J:J,MATCH($C1296,'Policy Characteristics'!$C:$C,0))),"",INDEX('Policy Characteristics'!J:J,MATCH($C1296,'Policy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4" t="str">
        <f>IF(ISBLANK(INDEX('Policy Characteristics'!K:K,MATCH($C1296,'Policy Characteristics'!$C:$C,0))),"",INDEX('Policy Characteristics'!K:K,MATCH($C1296,'Policy Characteristics'!$C:$C,0)))</f>
        <v>industry-ag-main.html#fuel-switching</v>
      </c>
      <c r="R1296" s="254" t="str">
        <f>IF(ISBLANK(INDEX('Policy Characteristics'!L:L,MATCH($C1296,'Policy Characteristics'!$C:$C,0))),"",INDEX('Policy Characteristics'!L:L,MATCH($C1296,'Policy Characteristics'!$C:$C,0)))</f>
        <v>industry-elec-and-hydrogen.html</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Alternative Fuel Shifting</v>
      </c>
      <c r="C1297" s="254" t="str">
        <f t="shared" si="67"/>
        <v>Fraction of Eligible Industrial Energy Use Shifted to Alternate Fuel</v>
      </c>
      <c r="D1297" s="6" t="s">
        <v>3024</v>
      </c>
      <c r="E1297" s="1" t="s">
        <v>3570</v>
      </c>
      <c r="F1297" t="s">
        <v>2546</v>
      </c>
      <c r="G1297" s="45" t="s">
        <v>3471</v>
      </c>
      <c r="H1297" s="47">
        <f t="shared" si="68"/>
        <v>1296</v>
      </c>
      <c r="I1297" s="324" t="s">
        <v>41</v>
      </c>
      <c r="J1297" s="255" t="str">
        <f>IF(ISBLANK(INDEX('Policy Characteristics'!D:D,MATCH($C1297,'Policy Characteristics'!$C:$C,0))),"",INDEX('Policy Characteristics'!D:D,MATCH($C1297,'Policy Characteristics'!$C:$C,0)))</f>
        <v>Alternate Fuel Shifting</v>
      </c>
      <c r="K1297" s="254" t="str">
        <f>IF(ISBLANK(INDEX('Policy Characteristics'!E:E,MATCH($C1297,'Policy Characteristics'!$C:$C,0))),"",INDEX('Policy Characteristics'!E:E,MATCH($C1297,'Policy Characteristics'!$C:$C,0)))</f>
        <v>indst shift to alt fuel</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fuel shifted</v>
      </c>
      <c r="P1297" s="254" t="str">
        <f>IF(ISBLANK(INDEX('Policy Characteristics'!J:J,MATCH($C1297,'Policy Characteristics'!$C:$C,0))),"",INDEX('Policy Characteristics'!J:J,MATCH($C1297,'Policy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4" t="str">
        <f>IF(ISBLANK(INDEX('Policy Characteristics'!K:K,MATCH($C1297,'Policy Characteristics'!$C:$C,0))),"",INDEX('Policy Characteristics'!K:K,MATCH($C1297,'Policy Characteristics'!$C:$C,0)))</f>
        <v>industry-ag-main.html#fuel-switching</v>
      </c>
      <c r="R1297" s="254" t="str">
        <f>IF(ISBLANK(INDEX('Policy Characteristics'!L:L,MATCH($C1297,'Policy Characteristics'!$C:$C,0))),"",INDEX('Policy Characteristics'!L:L,MATCH($C1297,'Policy Characteristics'!$C:$C,0)))</f>
        <v>industry-elec-and-hydrogen.html</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Alternative Fuel Shifting</v>
      </c>
      <c r="C1298" s="254" t="str">
        <f t="shared" si="67"/>
        <v>Fraction of Eligible Industrial Energy Use Shifted to Alternate Fuel</v>
      </c>
      <c r="D1298" s="6" t="s">
        <v>3024</v>
      </c>
      <c r="E1298" s="1" t="s">
        <v>3912</v>
      </c>
      <c r="F1298" t="s">
        <v>2546</v>
      </c>
      <c r="G1298" s="45" t="s">
        <v>3888</v>
      </c>
      <c r="H1298" s="47">
        <f t="shared" si="68"/>
        <v>1297</v>
      </c>
      <c r="I1298" s="324" t="s">
        <v>41</v>
      </c>
      <c r="J1298" s="255" t="str">
        <f>IF(ISBLANK(INDEX('Policy Characteristics'!D:D,MATCH($C1298,'Policy Characteristics'!$C:$C,0))),"",INDEX('Policy Characteristics'!D:D,MATCH($C1298,'Policy Characteristics'!$C:$C,0)))</f>
        <v>Alternate Fuel Shifting</v>
      </c>
      <c r="K1298" s="254" t="str">
        <f>IF(ISBLANK(INDEX('Policy Characteristics'!E:E,MATCH($C1298,'Policy Characteristics'!$C:$C,0))),"",INDEX('Policy Characteristics'!E:E,MATCH($C1298,'Policy Characteristics'!$C:$C,0)))</f>
        <v>indst shift to alt fuel</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fuel shifted</v>
      </c>
      <c r="P1298" s="254" t="str">
        <f>IF(ISBLANK(INDEX('Policy Characteristics'!J:J,MATCH($C1298,'Policy Characteristics'!$C:$C,0))),"",INDEX('Policy Characteristics'!J:J,MATCH($C1298,'Policy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4" t="str">
        <f>IF(ISBLANK(INDEX('Policy Characteristics'!K:K,MATCH($C1298,'Policy Characteristics'!$C:$C,0))),"",INDEX('Policy Characteristics'!K:K,MATCH($C1298,'Policy Characteristics'!$C:$C,0)))</f>
        <v>industry-ag-main.html#fuel-switching</v>
      </c>
      <c r="R1298" s="254" t="str">
        <f>IF(ISBLANK(INDEX('Policy Characteristics'!L:L,MATCH($C1298,'Policy Characteristics'!$C:$C,0))),"",INDEX('Policy Characteristics'!L:L,MATCH($C1298,'Policy Characteristics'!$C:$C,0)))</f>
        <v>industry-elec-and-hydrogen.html</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Alternative Fuel Shifting</v>
      </c>
      <c r="C1299" s="254" t="str">
        <f t="shared" si="67"/>
        <v>Fraction of Eligible Industrial Energy Use Shifted to Alternate Fuel</v>
      </c>
      <c r="D1299" s="6" t="s">
        <v>3024</v>
      </c>
      <c r="E1299" s="1" t="s">
        <v>3913</v>
      </c>
      <c r="F1299" t="s">
        <v>2546</v>
      </c>
      <c r="G1299" s="45" t="s">
        <v>3887</v>
      </c>
      <c r="H1299" s="47">
        <f t="shared" si="68"/>
        <v>1298</v>
      </c>
      <c r="I1299" s="324" t="s">
        <v>41</v>
      </c>
      <c r="J1299" s="255" t="str">
        <f>IF(ISBLANK(INDEX('Policy Characteristics'!D:D,MATCH($C1299,'Policy Characteristics'!$C:$C,0))),"",INDEX('Policy Characteristics'!D:D,MATCH($C1299,'Policy Characteristics'!$C:$C,0)))</f>
        <v>Alternate Fuel Shifting</v>
      </c>
      <c r="K1299" s="254" t="str">
        <f>IF(ISBLANK(INDEX('Policy Characteristics'!E:E,MATCH($C1299,'Policy Characteristics'!$C:$C,0))),"",INDEX('Policy Characteristics'!E:E,MATCH($C1299,'Policy Characteristics'!$C:$C,0)))</f>
        <v>indst shift to alt fuel</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fuel shifted</v>
      </c>
      <c r="P1299" s="254" t="str">
        <f>IF(ISBLANK(INDEX('Policy Characteristics'!J:J,MATCH($C1299,'Policy Characteristics'!$C:$C,0))),"",INDEX('Policy Characteristics'!J:J,MATCH($C1299,'Policy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4" t="str">
        <f>IF(ISBLANK(INDEX('Policy Characteristics'!K:K,MATCH($C1299,'Policy Characteristics'!$C:$C,0))),"",INDEX('Policy Characteristics'!K:K,MATCH($C1299,'Policy Characteristics'!$C:$C,0)))</f>
        <v>industry-ag-main.html#fuel-switching</v>
      </c>
      <c r="R1299" s="254" t="str">
        <f>IF(ISBLANK(INDEX('Policy Characteristics'!L:L,MATCH($C1299,'Policy Characteristics'!$C:$C,0))),"",INDEX('Policy Characteristics'!L:L,MATCH($C1299,'Policy Characteristics'!$C:$C,0)))</f>
        <v>industry-elec-and-hydrogen.html</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Alternative Fuel Shifting</v>
      </c>
      <c r="C1300" s="254" t="str">
        <f t="shared" si="67"/>
        <v>Fraction of Eligible Industrial Energy Use Shifted to Alternate Fuel</v>
      </c>
      <c r="D1300" s="6" t="s">
        <v>3024</v>
      </c>
      <c r="E1300" s="1" t="s">
        <v>3914</v>
      </c>
      <c r="F1300" t="s">
        <v>2546</v>
      </c>
      <c r="G1300" s="45" t="s">
        <v>3889</v>
      </c>
      <c r="H1300" s="47">
        <f t="shared" si="68"/>
        <v>1299</v>
      </c>
      <c r="I1300" s="324" t="s">
        <v>41</v>
      </c>
      <c r="J1300" s="255" t="str">
        <f>IF(ISBLANK(INDEX('Policy Characteristics'!D:D,MATCH($C1300,'Policy Characteristics'!$C:$C,0))),"",INDEX('Policy Characteristics'!D:D,MATCH($C1300,'Policy Characteristics'!$C:$C,0)))</f>
        <v>Alternate Fuel Shifting</v>
      </c>
      <c r="K1300" s="254" t="str">
        <f>IF(ISBLANK(INDEX('Policy Characteristics'!E:E,MATCH($C1300,'Policy Characteristics'!$C:$C,0))),"",INDEX('Policy Characteristics'!E:E,MATCH($C1300,'Policy Characteristics'!$C:$C,0)))</f>
        <v>indst shift to alt fuel</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fuel shifted</v>
      </c>
      <c r="P1300" s="254" t="str">
        <f>IF(ISBLANK(INDEX('Policy Characteristics'!J:J,MATCH($C1300,'Policy Characteristics'!$C:$C,0))),"",INDEX('Policy Characteristics'!J:J,MATCH($C1300,'Policy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4" t="str">
        <f>IF(ISBLANK(INDEX('Policy Characteristics'!K:K,MATCH($C1300,'Policy Characteristics'!$C:$C,0))),"",INDEX('Policy Characteristics'!K:K,MATCH($C1300,'Policy Characteristics'!$C:$C,0)))</f>
        <v>industry-ag-main.html#fuel-switching</v>
      </c>
      <c r="R1300" s="254" t="str">
        <f>IF(ISBLANK(INDEX('Policy Characteristics'!L:L,MATCH($C1300,'Policy Characteristics'!$C:$C,0))),"",INDEX('Policy Characteristics'!L:L,MATCH($C1300,'Policy Characteristics'!$C:$C,0)))</f>
        <v>industry-elec-and-hydrogen.html</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Alternative Fuel Shifting</v>
      </c>
      <c r="C1301" s="254" t="str">
        <f t="shared" si="67"/>
        <v>Fraction of Eligible Industrial Energy Use Shifted to Alternate Fuel</v>
      </c>
      <c r="D1301" s="6" t="s">
        <v>3025</v>
      </c>
      <c r="E1301" s="1" t="s">
        <v>3459</v>
      </c>
      <c r="F1301" t="s">
        <v>2988</v>
      </c>
      <c r="G1301" s="45" t="s">
        <v>3465</v>
      </c>
      <c r="H1301" s="47">
        <f t="shared" si="68"/>
        <v>1300</v>
      </c>
      <c r="I1301" s="324" t="s">
        <v>41</v>
      </c>
      <c r="J1301" s="255" t="str">
        <f>IF(ISBLANK(INDEX('Policy Characteristics'!D:D,MATCH($C1301,'Policy Characteristics'!$C:$C,0))),"",INDEX('Policy Characteristics'!D:D,MATCH($C1301,'Policy Characteristics'!$C:$C,0)))</f>
        <v>Alternate Fuel Shifting</v>
      </c>
      <c r="K1301" s="254" t="str">
        <f>IF(ISBLANK(INDEX('Policy Characteristics'!E:E,MATCH($C1301,'Policy Characteristics'!$C:$C,0))),"",INDEX('Policy Characteristics'!E:E,MATCH($C1301,'Policy Characteristics'!$C:$C,0)))</f>
        <v>indst shift to alt fuel</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fuel shifted</v>
      </c>
      <c r="P1301" s="254" t="str">
        <f>IF(ISBLANK(INDEX('Policy Characteristics'!J:J,MATCH($C1301,'Policy Characteristics'!$C:$C,0))),"",INDEX('Policy Characteristics'!J:J,MATCH($C1301,'Policy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4" t="str">
        <f>IF(ISBLANK(INDEX('Policy Characteristics'!K:K,MATCH($C1301,'Policy Characteristics'!$C:$C,0))),"",INDEX('Policy Characteristics'!K:K,MATCH($C1301,'Policy Characteristics'!$C:$C,0)))</f>
        <v>industry-ag-main.html#fuel-switching</v>
      </c>
      <c r="R1301" s="254" t="str">
        <f>IF(ISBLANK(INDEX('Policy Characteristics'!L:L,MATCH($C1301,'Policy Characteristics'!$C:$C,0))),"",INDEX('Policy Characteristics'!L:L,MATCH($C1301,'Policy Characteristics'!$C:$C,0)))</f>
        <v>industry-elec-and-hydrogen.html</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Alternative Fuel Shifting</v>
      </c>
      <c r="C1302" s="254" t="str">
        <f t="shared" si="67"/>
        <v>Fraction of Eligible Industrial Energy Use Shifted to Alternate Fuel</v>
      </c>
      <c r="D1302" s="6" t="s">
        <v>3025</v>
      </c>
      <c r="E1302" s="1" t="s">
        <v>3460</v>
      </c>
      <c r="F1302" t="s">
        <v>2988</v>
      </c>
      <c r="G1302" s="45" t="s">
        <v>3466</v>
      </c>
      <c r="H1302" s="47">
        <f t="shared" si="68"/>
        <v>1301</v>
      </c>
      <c r="I1302" s="324" t="s">
        <v>41</v>
      </c>
      <c r="J1302" s="255" t="str">
        <f>IF(ISBLANK(INDEX('Policy Characteristics'!D:D,MATCH($C1302,'Policy Characteristics'!$C:$C,0))),"",INDEX('Policy Characteristics'!D:D,MATCH($C1302,'Policy Characteristics'!$C:$C,0)))</f>
        <v>Alternate Fuel Shifting</v>
      </c>
      <c r="K1302" s="254" t="str">
        <f>IF(ISBLANK(INDEX('Policy Characteristics'!E:E,MATCH($C1302,'Policy Characteristics'!$C:$C,0))),"",INDEX('Policy Characteristics'!E:E,MATCH($C1302,'Policy Characteristics'!$C:$C,0)))</f>
        <v>indst shift to alt fuel</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fuel shifted</v>
      </c>
      <c r="P1302" s="254" t="str">
        <f>IF(ISBLANK(INDEX('Policy Characteristics'!J:J,MATCH($C1302,'Policy Characteristics'!$C:$C,0))),"",INDEX('Policy Characteristics'!J:J,MATCH($C1302,'Policy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4" t="str">
        <f>IF(ISBLANK(INDEX('Policy Characteristics'!K:K,MATCH($C1302,'Policy Characteristics'!$C:$C,0))),"",INDEX('Policy Characteristics'!K:K,MATCH($C1302,'Policy Characteristics'!$C:$C,0)))</f>
        <v>industry-ag-main.html#fuel-switching</v>
      </c>
      <c r="R1302" s="254" t="str">
        <f>IF(ISBLANK(INDEX('Policy Characteristics'!L:L,MATCH($C1302,'Policy Characteristics'!$C:$C,0))),"",INDEX('Policy Characteristics'!L:L,MATCH($C1302,'Policy Characteristics'!$C:$C,0)))</f>
        <v>industry-elec-and-hydrogen.html</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Alternative Fuel Shifting</v>
      </c>
      <c r="C1303" s="254" t="str">
        <f t="shared" si="67"/>
        <v>Fraction of Eligible Industrial Energy Use Shifted to Alternate Fuel</v>
      </c>
      <c r="D1303" s="6" t="s">
        <v>3025</v>
      </c>
      <c r="E1303" s="1" t="s">
        <v>3461</v>
      </c>
      <c r="F1303" t="s">
        <v>2988</v>
      </c>
      <c r="G1303" s="45" t="s">
        <v>3467</v>
      </c>
      <c r="H1303" s="47">
        <f t="shared" si="68"/>
        <v>1302</v>
      </c>
      <c r="I1303" s="324" t="s">
        <v>41</v>
      </c>
      <c r="J1303" s="255" t="str">
        <f>IF(ISBLANK(INDEX('Policy Characteristics'!D:D,MATCH($C1303,'Policy Characteristics'!$C:$C,0))),"",INDEX('Policy Characteristics'!D:D,MATCH($C1303,'Policy Characteristics'!$C:$C,0)))</f>
        <v>Alternate Fuel Shifting</v>
      </c>
      <c r="K1303" s="254" t="str">
        <f>IF(ISBLANK(INDEX('Policy Characteristics'!E:E,MATCH($C1303,'Policy Characteristics'!$C:$C,0))),"",INDEX('Policy Characteristics'!E:E,MATCH($C1303,'Policy Characteristics'!$C:$C,0)))</f>
        <v>indst shift to alt fuel</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fuel shifted</v>
      </c>
      <c r="P1303" s="254" t="str">
        <f>IF(ISBLANK(INDEX('Policy Characteristics'!J:J,MATCH($C1303,'Policy Characteristics'!$C:$C,0))),"",INDEX('Policy Characteristics'!J:J,MATCH($C1303,'Policy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4" t="str">
        <f>IF(ISBLANK(INDEX('Policy Characteristics'!K:K,MATCH($C1303,'Policy Characteristics'!$C:$C,0))),"",INDEX('Policy Characteristics'!K:K,MATCH($C1303,'Policy Characteristics'!$C:$C,0)))</f>
        <v>industry-ag-main.html#fuel-switching</v>
      </c>
      <c r="R1303" s="254" t="str">
        <f>IF(ISBLANK(INDEX('Policy Characteristics'!L:L,MATCH($C1303,'Policy Characteristics'!$C:$C,0))),"",INDEX('Policy Characteristics'!L:L,MATCH($C1303,'Policy Characteristics'!$C:$C,0)))</f>
        <v>industry-elec-and-hydrogen.html</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Alternative Fuel Shifting</v>
      </c>
      <c r="C1304" s="254" t="str">
        <f t="shared" si="67"/>
        <v>Fraction of Eligible Industrial Energy Use Shifted to Alternate Fuel</v>
      </c>
      <c r="D1304" s="6" t="s">
        <v>3025</v>
      </c>
      <c r="E1304" s="1" t="s">
        <v>3462</v>
      </c>
      <c r="F1304" t="s">
        <v>2988</v>
      </c>
      <c r="G1304" s="45" t="s">
        <v>3468</v>
      </c>
      <c r="H1304" s="47">
        <f t="shared" si="68"/>
        <v>1303</v>
      </c>
      <c r="I1304" s="324" t="s">
        <v>40</v>
      </c>
      <c r="J1304" s="255" t="str">
        <f>IF(ISBLANK(INDEX('Policy Characteristics'!D:D,MATCH($C1304,'Policy Characteristics'!$C:$C,0))),"",INDEX('Policy Characteristics'!D:D,MATCH($C1304,'Policy Characteristics'!$C:$C,0)))</f>
        <v>Alternate Fuel Shifting</v>
      </c>
      <c r="K1304" s="254" t="str">
        <f>IF(ISBLANK(INDEX('Policy Characteristics'!E:E,MATCH($C1304,'Policy Characteristics'!$C:$C,0))),"",INDEX('Policy Characteristics'!E:E,MATCH($C1304,'Policy Characteristics'!$C:$C,0)))</f>
        <v>indst shift to alt fuel</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fuel shifted</v>
      </c>
      <c r="P1304" s="254" t="str">
        <f>IF(ISBLANK(INDEX('Policy Characteristics'!J:J,MATCH($C1304,'Policy Characteristics'!$C:$C,0))),"",INDEX('Policy Characteristics'!J:J,MATCH($C1304,'Policy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4" t="str">
        <f>IF(ISBLANK(INDEX('Policy Characteristics'!K:K,MATCH($C1304,'Policy Characteristics'!$C:$C,0))),"",INDEX('Policy Characteristics'!K:K,MATCH($C1304,'Policy Characteristics'!$C:$C,0)))</f>
        <v>industry-ag-main.html#fuel-switching</v>
      </c>
      <c r="R1304" s="254" t="str">
        <f>IF(ISBLANK(INDEX('Policy Characteristics'!L:L,MATCH($C1304,'Policy Characteristics'!$C:$C,0))),"",INDEX('Policy Characteristics'!L:L,MATCH($C1304,'Policy Characteristics'!$C:$C,0)))</f>
        <v>industry-elec-and-hydrogen.html</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Alternative Fuel Shifting</v>
      </c>
      <c r="C1305" s="254" t="str">
        <f t="shared" si="67"/>
        <v>Fraction of Eligible Industrial Energy Use Shifted to Alternate Fuel</v>
      </c>
      <c r="D1305" s="6" t="s">
        <v>3025</v>
      </c>
      <c r="E1305" s="1" t="s">
        <v>3463</v>
      </c>
      <c r="F1305" t="s">
        <v>2988</v>
      </c>
      <c r="G1305" s="45" t="s">
        <v>3469</v>
      </c>
      <c r="H1305" s="47">
        <f t="shared" si="68"/>
        <v>1304</v>
      </c>
      <c r="I1305" s="324" t="s">
        <v>41</v>
      </c>
      <c r="J1305" s="255" t="str">
        <f>IF(ISBLANK(INDEX('Policy Characteristics'!D:D,MATCH($C1305,'Policy Characteristics'!$C:$C,0))),"",INDEX('Policy Characteristics'!D:D,MATCH($C1305,'Policy Characteristics'!$C:$C,0)))</f>
        <v>Alternate Fuel Shifting</v>
      </c>
      <c r="K1305" s="254" t="str">
        <f>IF(ISBLANK(INDEX('Policy Characteristics'!E:E,MATCH($C1305,'Policy Characteristics'!$C:$C,0))),"",INDEX('Policy Characteristics'!E:E,MATCH($C1305,'Policy Characteristics'!$C:$C,0)))</f>
        <v>indst shift to alt fuel</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fuel shifted</v>
      </c>
      <c r="P1305" s="254" t="str">
        <f>IF(ISBLANK(INDEX('Policy Characteristics'!J:J,MATCH($C1305,'Policy Characteristics'!$C:$C,0))),"",INDEX('Policy Characteristics'!J:J,MATCH($C1305,'Policy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4" t="str">
        <f>IF(ISBLANK(INDEX('Policy Characteristics'!K:K,MATCH($C1305,'Policy Characteristics'!$C:$C,0))),"",INDEX('Policy Characteristics'!K:K,MATCH($C1305,'Policy Characteristics'!$C:$C,0)))</f>
        <v>industry-ag-main.html#fuel-switching</v>
      </c>
      <c r="R1305" s="254" t="str">
        <f>IF(ISBLANK(INDEX('Policy Characteristics'!L:L,MATCH($C1305,'Policy Characteristics'!$C:$C,0))),"",INDEX('Policy Characteristics'!L:L,MATCH($C1305,'Policy Characteristics'!$C:$C,0)))</f>
        <v>industry-elec-and-hydrogen.html</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Alternative Fuel Shifting</v>
      </c>
      <c r="C1306" s="254" t="str">
        <f t="shared" si="67"/>
        <v>Fraction of Eligible Industrial Energy Use Shifted to Alternate Fuel</v>
      </c>
      <c r="D1306" s="6" t="s">
        <v>3025</v>
      </c>
      <c r="E1306" s="1" t="s">
        <v>3464</v>
      </c>
      <c r="F1306" t="s">
        <v>2988</v>
      </c>
      <c r="G1306" s="45" t="s">
        <v>3470</v>
      </c>
      <c r="H1306" s="47">
        <f t="shared" si="68"/>
        <v>1305</v>
      </c>
      <c r="I1306" s="324" t="s">
        <v>41</v>
      </c>
      <c r="J1306" s="255" t="str">
        <f>IF(ISBLANK(INDEX('Policy Characteristics'!D:D,MATCH($C1306,'Policy Characteristics'!$C:$C,0))),"",INDEX('Policy Characteristics'!D:D,MATCH($C1306,'Policy Characteristics'!$C:$C,0)))</f>
        <v>Alternate Fuel Shifting</v>
      </c>
      <c r="K1306" s="254" t="str">
        <f>IF(ISBLANK(INDEX('Policy Characteristics'!E:E,MATCH($C1306,'Policy Characteristics'!$C:$C,0))),"",INDEX('Policy Characteristics'!E:E,MATCH($C1306,'Policy Characteristics'!$C:$C,0)))</f>
        <v>indst shift to alt fuel</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fuel shifted</v>
      </c>
      <c r="P1306" s="254" t="str">
        <f>IF(ISBLANK(INDEX('Policy Characteristics'!J:J,MATCH($C1306,'Policy Characteristics'!$C:$C,0))),"",INDEX('Policy Characteristics'!J:J,MATCH($C1306,'Policy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4" t="str">
        <f>IF(ISBLANK(INDEX('Policy Characteristics'!K:K,MATCH($C1306,'Policy Characteristics'!$C:$C,0))),"",INDEX('Policy Characteristics'!K:K,MATCH($C1306,'Policy Characteristics'!$C:$C,0)))</f>
        <v>industry-ag-main.html#fuel-switching</v>
      </c>
      <c r="R1306" s="254" t="str">
        <f>IF(ISBLANK(INDEX('Policy Characteristics'!L:L,MATCH($C1306,'Policy Characteristics'!$C:$C,0))),"",INDEX('Policy Characteristics'!L:L,MATCH($C1306,'Policy Characteristics'!$C:$C,0)))</f>
        <v>industry-elec-and-hydrogen.html</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Alternative Fuel Shifting</v>
      </c>
      <c r="C1307" s="254" t="str">
        <f t="shared" si="67"/>
        <v>Fraction of Eligible Industrial Energy Use Shifted to Alternate Fuel</v>
      </c>
      <c r="D1307" s="6" t="s">
        <v>3025</v>
      </c>
      <c r="E1307" s="1" t="s">
        <v>3570</v>
      </c>
      <c r="F1307" t="s">
        <v>2988</v>
      </c>
      <c r="G1307" s="45" t="s">
        <v>3471</v>
      </c>
      <c r="H1307" s="47">
        <f t="shared" si="68"/>
        <v>1306</v>
      </c>
      <c r="I1307" s="324" t="s">
        <v>41</v>
      </c>
      <c r="J1307" s="255" t="str">
        <f>IF(ISBLANK(INDEX('Policy Characteristics'!D:D,MATCH($C1307,'Policy Characteristics'!$C:$C,0))),"",INDEX('Policy Characteristics'!D:D,MATCH($C1307,'Policy Characteristics'!$C:$C,0)))</f>
        <v>Alternate Fuel Shifting</v>
      </c>
      <c r="K1307" s="254" t="str">
        <f>IF(ISBLANK(INDEX('Policy Characteristics'!E:E,MATCH($C1307,'Policy Characteristics'!$C:$C,0))),"",INDEX('Policy Characteristics'!E:E,MATCH($C1307,'Policy Characteristics'!$C:$C,0)))</f>
        <v>indst shift to alt fuel</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fuel shifted</v>
      </c>
      <c r="P1307" s="254" t="str">
        <f>IF(ISBLANK(INDEX('Policy Characteristics'!J:J,MATCH($C1307,'Policy Characteristics'!$C:$C,0))),"",INDEX('Policy Characteristics'!J:J,MATCH($C1307,'Policy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4" t="str">
        <f>IF(ISBLANK(INDEX('Policy Characteristics'!K:K,MATCH($C1307,'Policy Characteristics'!$C:$C,0))),"",INDEX('Policy Characteristics'!K:K,MATCH($C1307,'Policy Characteristics'!$C:$C,0)))</f>
        <v>industry-ag-main.html#fuel-switching</v>
      </c>
      <c r="R1307" s="254" t="str">
        <f>IF(ISBLANK(INDEX('Policy Characteristics'!L:L,MATCH($C1307,'Policy Characteristics'!$C:$C,0))),"",INDEX('Policy Characteristics'!L:L,MATCH($C1307,'Policy Characteristics'!$C:$C,0)))</f>
        <v>industry-elec-and-hydrogen.html</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Alternative Fuel Shifting</v>
      </c>
      <c r="C1308" s="254" t="str">
        <f t="shared" si="67"/>
        <v>Fraction of Eligible Industrial Energy Use Shifted to Alternate Fuel</v>
      </c>
      <c r="D1308" s="6" t="s">
        <v>3025</v>
      </c>
      <c r="E1308" s="1" t="s">
        <v>3912</v>
      </c>
      <c r="F1308" t="s">
        <v>2988</v>
      </c>
      <c r="G1308" s="45" t="s">
        <v>3888</v>
      </c>
      <c r="H1308" s="47">
        <f t="shared" si="68"/>
        <v>1307</v>
      </c>
      <c r="I1308" s="324" t="s">
        <v>41</v>
      </c>
      <c r="J1308" s="255" t="str">
        <f>IF(ISBLANK(INDEX('Policy Characteristics'!D:D,MATCH($C1308,'Policy Characteristics'!$C:$C,0))),"",INDEX('Policy Characteristics'!D:D,MATCH($C1308,'Policy Characteristics'!$C:$C,0)))</f>
        <v>Alternate Fuel Shifting</v>
      </c>
      <c r="K1308" s="254" t="str">
        <f>IF(ISBLANK(INDEX('Policy Characteristics'!E:E,MATCH($C1308,'Policy Characteristics'!$C:$C,0))),"",INDEX('Policy Characteristics'!E:E,MATCH($C1308,'Policy Characteristics'!$C:$C,0)))</f>
        <v>indst shift to alt fuel</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fuel shifted</v>
      </c>
      <c r="P1308" s="254" t="str">
        <f>IF(ISBLANK(INDEX('Policy Characteristics'!J:J,MATCH($C1308,'Policy Characteristics'!$C:$C,0))),"",INDEX('Policy Characteristics'!J:J,MATCH($C1308,'Policy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4" t="str">
        <f>IF(ISBLANK(INDEX('Policy Characteristics'!K:K,MATCH($C1308,'Policy Characteristics'!$C:$C,0))),"",INDEX('Policy Characteristics'!K:K,MATCH($C1308,'Policy Characteristics'!$C:$C,0)))</f>
        <v>industry-ag-main.html#fuel-switching</v>
      </c>
      <c r="R1308" s="254" t="str">
        <f>IF(ISBLANK(INDEX('Policy Characteristics'!L:L,MATCH($C1308,'Policy Characteristics'!$C:$C,0))),"",INDEX('Policy Characteristics'!L:L,MATCH($C1308,'Policy Characteristics'!$C:$C,0)))</f>
        <v>industry-elec-and-hydrogen.html</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Alternative Fuel Shifting</v>
      </c>
      <c r="C1309" s="254" t="str">
        <f t="shared" si="67"/>
        <v>Fraction of Eligible Industrial Energy Use Shifted to Alternate Fuel</v>
      </c>
      <c r="D1309" s="6" t="s">
        <v>3025</v>
      </c>
      <c r="E1309" s="1" t="s">
        <v>3913</v>
      </c>
      <c r="F1309" t="s">
        <v>2988</v>
      </c>
      <c r="G1309" s="45" t="s">
        <v>3887</v>
      </c>
      <c r="H1309" s="47">
        <f t="shared" si="68"/>
        <v>1308</v>
      </c>
      <c r="I1309" s="324" t="s">
        <v>41</v>
      </c>
      <c r="J1309" s="255" t="str">
        <f>IF(ISBLANK(INDEX('Policy Characteristics'!D:D,MATCH($C1309,'Policy Characteristics'!$C:$C,0))),"",INDEX('Policy Characteristics'!D:D,MATCH($C1309,'Policy Characteristics'!$C:$C,0)))</f>
        <v>Alternate Fuel Shifting</v>
      </c>
      <c r="K1309" s="254" t="str">
        <f>IF(ISBLANK(INDEX('Policy Characteristics'!E:E,MATCH($C1309,'Policy Characteristics'!$C:$C,0))),"",INDEX('Policy Characteristics'!E:E,MATCH($C1309,'Policy Characteristics'!$C:$C,0)))</f>
        <v>indst shift to alt fuel</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fuel shifted</v>
      </c>
      <c r="P1309" s="254" t="str">
        <f>IF(ISBLANK(INDEX('Policy Characteristics'!J:J,MATCH($C1309,'Policy Characteristics'!$C:$C,0))),"",INDEX('Policy Characteristics'!J:J,MATCH($C1309,'Policy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4" t="str">
        <f>IF(ISBLANK(INDEX('Policy Characteristics'!K:K,MATCH($C1309,'Policy Characteristics'!$C:$C,0))),"",INDEX('Policy Characteristics'!K:K,MATCH($C1309,'Policy Characteristics'!$C:$C,0)))</f>
        <v>industry-ag-main.html#fuel-switching</v>
      </c>
      <c r="R1309" s="254" t="str">
        <f>IF(ISBLANK(INDEX('Policy Characteristics'!L:L,MATCH($C1309,'Policy Characteristics'!$C:$C,0))),"",INDEX('Policy Characteristics'!L:L,MATCH($C1309,'Policy Characteristics'!$C:$C,0)))</f>
        <v>industry-elec-and-hydrogen.html</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Alternative Fuel Shifting</v>
      </c>
      <c r="C1310" s="254" t="str">
        <f t="shared" si="67"/>
        <v>Fraction of Eligible Industrial Energy Use Shifted to Alternate Fuel</v>
      </c>
      <c r="D1310" s="6" t="s">
        <v>3025</v>
      </c>
      <c r="E1310" s="1" t="s">
        <v>3914</v>
      </c>
      <c r="F1310" t="s">
        <v>2988</v>
      </c>
      <c r="G1310" s="45" t="s">
        <v>3889</v>
      </c>
      <c r="H1310" s="47">
        <f t="shared" si="68"/>
        <v>1309</v>
      </c>
      <c r="I1310" s="324" t="s">
        <v>41</v>
      </c>
      <c r="J1310" s="255" t="str">
        <f>IF(ISBLANK(INDEX('Policy Characteristics'!D:D,MATCH($C1310,'Policy Characteristics'!$C:$C,0))),"",INDEX('Policy Characteristics'!D:D,MATCH($C1310,'Policy Characteristics'!$C:$C,0)))</f>
        <v>Alternate Fuel Shifting</v>
      </c>
      <c r="K1310" s="254" t="str">
        <f>IF(ISBLANK(INDEX('Policy Characteristics'!E:E,MATCH($C1310,'Policy Characteristics'!$C:$C,0))),"",INDEX('Policy Characteristics'!E:E,MATCH($C1310,'Policy Characteristics'!$C:$C,0)))</f>
        <v>indst shift to alt fuel</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fuel shifted</v>
      </c>
      <c r="P1310" s="254" t="str">
        <f>IF(ISBLANK(INDEX('Policy Characteristics'!J:J,MATCH($C1310,'Policy Characteristics'!$C:$C,0))),"",INDEX('Policy Characteristics'!J:J,MATCH($C1310,'Policy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4" t="str">
        <f>IF(ISBLANK(INDEX('Policy Characteristics'!K:K,MATCH($C1310,'Policy Characteristics'!$C:$C,0))),"",INDEX('Policy Characteristics'!K:K,MATCH($C1310,'Policy Characteristics'!$C:$C,0)))</f>
        <v>industry-ag-main.html#fuel-switching</v>
      </c>
      <c r="R1310" s="254" t="str">
        <f>IF(ISBLANK(INDEX('Policy Characteristics'!L:L,MATCH($C1310,'Policy Characteristics'!$C:$C,0))),"",INDEX('Policy Characteristics'!L:L,MATCH($C1310,'Policy Characteristics'!$C:$C,0)))</f>
        <v>industry-elec-and-hydrogen.html</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Alternative Fuel Shifting</v>
      </c>
      <c r="C1311" s="254" t="str">
        <f t="shared" si="67"/>
        <v>Fraction of Eligible Industrial Energy Use Shifted to Alternate Fuel</v>
      </c>
      <c r="D1311" s="6" t="s">
        <v>3026</v>
      </c>
      <c r="E1311" s="1" t="s">
        <v>3459</v>
      </c>
      <c r="F1311" t="s">
        <v>2989</v>
      </c>
      <c r="G1311" s="45" t="s">
        <v>3465</v>
      </c>
      <c r="H1311" s="47">
        <f t="shared" si="68"/>
        <v>1310</v>
      </c>
      <c r="I1311" s="324" t="s">
        <v>41</v>
      </c>
      <c r="J1311" s="255" t="str">
        <f>IF(ISBLANK(INDEX('Policy Characteristics'!D:D,MATCH($C1311,'Policy Characteristics'!$C:$C,0))),"",INDEX('Policy Characteristics'!D:D,MATCH($C1311,'Policy Characteristics'!$C:$C,0)))</f>
        <v>Alternate Fuel Shifting</v>
      </c>
      <c r="K1311" s="254" t="str">
        <f>IF(ISBLANK(INDEX('Policy Characteristics'!E:E,MATCH($C1311,'Policy Characteristics'!$C:$C,0))),"",INDEX('Policy Characteristics'!E:E,MATCH($C1311,'Policy Characteristics'!$C:$C,0)))</f>
        <v>indst shift to alt fuel</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fuel shifted</v>
      </c>
      <c r="P1311" s="254" t="str">
        <f>IF(ISBLANK(INDEX('Policy Characteristics'!J:J,MATCH($C1311,'Policy Characteristics'!$C:$C,0))),"",INDEX('Policy Characteristics'!J:J,MATCH($C1311,'Policy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4" t="str">
        <f>IF(ISBLANK(INDEX('Policy Characteristics'!K:K,MATCH($C1311,'Policy Characteristics'!$C:$C,0))),"",INDEX('Policy Characteristics'!K:K,MATCH($C1311,'Policy Characteristics'!$C:$C,0)))</f>
        <v>industry-ag-main.html#fuel-switching</v>
      </c>
      <c r="R1311" s="254" t="str">
        <f>IF(ISBLANK(INDEX('Policy Characteristics'!L:L,MATCH($C1311,'Policy Characteristics'!$C:$C,0))),"",INDEX('Policy Characteristics'!L:L,MATCH($C1311,'Policy Characteristics'!$C:$C,0)))</f>
        <v>industry-elec-and-hydrogen.html</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Alternative Fuel Shifting</v>
      </c>
      <c r="C1312" s="254" t="str">
        <f t="shared" si="67"/>
        <v>Fraction of Eligible Industrial Energy Use Shifted to Alternate Fuel</v>
      </c>
      <c r="D1312" s="6" t="s">
        <v>3026</v>
      </c>
      <c r="E1312" s="1" t="s">
        <v>3460</v>
      </c>
      <c r="F1312" t="s">
        <v>2989</v>
      </c>
      <c r="G1312" s="45" t="s">
        <v>3466</v>
      </c>
      <c r="H1312" s="47">
        <f t="shared" si="68"/>
        <v>1311</v>
      </c>
      <c r="I1312" s="324" t="s">
        <v>41</v>
      </c>
      <c r="J1312" s="255" t="str">
        <f>IF(ISBLANK(INDEX('Policy Characteristics'!D:D,MATCH($C1312,'Policy Characteristics'!$C:$C,0))),"",INDEX('Policy Characteristics'!D:D,MATCH($C1312,'Policy Characteristics'!$C:$C,0)))</f>
        <v>Alternate Fuel Shifting</v>
      </c>
      <c r="K1312" s="254" t="str">
        <f>IF(ISBLANK(INDEX('Policy Characteristics'!E:E,MATCH($C1312,'Policy Characteristics'!$C:$C,0))),"",INDEX('Policy Characteristics'!E:E,MATCH($C1312,'Policy Characteristics'!$C:$C,0)))</f>
        <v>indst shift to alt fuel</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fuel shifted</v>
      </c>
      <c r="P1312" s="254" t="str">
        <f>IF(ISBLANK(INDEX('Policy Characteristics'!J:J,MATCH($C1312,'Policy Characteristics'!$C:$C,0))),"",INDEX('Policy Characteristics'!J:J,MATCH($C1312,'Policy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4" t="str">
        <f>IF(ISBLANK(INDEX('Policy Characteristics'!K:K,MATCH($C1312,'Policy Characteristics'!$C:$C,0))),"",INDEX('Policy Characteristics'!K:K,MATCH($C1312,'Policy Characteristics'!$C:$C,0)))</f>
        <v>industry-ag-main.html#fuel-switching</v>
      </c>
      <c r="R1312" s="254" t="str">
        <f>IF(ISBLANK(INDEX('Policy Characteristics'!L:L,MATCH($C1312,'Policy Characteristics'!$C:$C,0))),"",INDEX('Policy Characteristics'!L:L,MATCH($C1312,'Policy Characteristics'!$C:$C,0)))</f>
        <v>industry-elec-and-hydrogen.html</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Alternative Fuel Shifting</v>
      </c>
      <c r="C1313" s="254" t="str">
        <f t="shared" si="67"/>
        <v>Fraction of Eligible Industrial Energy Use Shifted to Alternate Fuel</v>
      </c>
      <c r="D1313" s="6" t="s">
        <v>3026</v>
      </c>
      <c r="E1313" s="1" t="s">
        <v>3461</v>
      </c>
      <c r="F1313" t="s">
        <v>2989</v>
      </c>
      <c r="G1313" s="45" t="s">
        <v>3467</v>
      </c>
      <c r="H1313" s="47">
        <f t="shared" si="68"/>
        <v>1312</v>
      </c>
      <c r="I1313" s="324" t="s">
        <v>41</v>
      </c>
      <c r="J1313" s="255" t="str">
        <f>IF(ISBLANK(INDEX('Policy Characteristics'!D:D,MATCH($C1313,'Policy Characteristics'!$C:$C,0))),"",INDEX('Policy Characteristics'!D:D,MATCH($C1313,'Policy Characteristics'!$C:$C,0)))</f>
        <v>Alternate Fuel Shifting</v>
      </c>
      <c r="K1313" s="254" t="str">
        <f>IF(ISBLANK(INDEX('Policy Characteristics'!E:E,MATCH($C1313,'Policy Characteristics'!$C:$C,0))),"",INDEX('Policy Characteristics'!E:E,MATCH($C1313,'Policy Characteristics'!$C:$C,0)))</f>
        <v>indst shift to alt fuel</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fuel shifted</v>
      </c>
      <c r="P1313" s="254" t="str">
        <f>IF(ISBLANK(INDEX('Policy Characteristics'!J:J,MATCH($C1313,'Policy Characteristics'!$C:$C,0))),"",INDEX('Policy Characteristics'!J:J,MATCH($C1313,'Policy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4" t="str">
        <f>IF(ISBLANK(INDEX('Policy Characteristics'!K:K,MATCH($C1313,'Policy Characteristics'!$C:$C,0))),"",INDEX('Policy Characteristics'!K:K,MATCH($C1313,'Policy Characteristics'!$C:$C,0)))</f>
        <v>industry-ag-main.html#fuel-switching</v>
      </c>
      <c r="R1313" s="254" t="str">
        <f>IF(ISBLANK(INDEX('Policy Characteristics'!L:L,MATCH($C1313,'Policy Characteristics'!$C:$C,0))),"",INDEX('Policy Characteristics'!L:L,MATCH($C1313,'Policy Characteristics'!$C:$C,0)))</f>
        <v>industry-elec-and-hydrogen.html</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Alternative Fuel Shifting</v>
      </c>
      <c r="C1314" s="254" t="str">
        <f t="shared" si="67"/>
        <v>Fraction of Eligible Industrial Energy Use Shifted to Alternate Fuel</v>
      </c>
      <c r="D1314" s="6" t="s">
        <v>3026</v>
      </c>
      <c r="E1314" s="1" t="s">
        <v>3462</v>
      </c>
      <c r="F1314" t="s">
        <v>2989</v>
      </c>
      <c r="G1314" s="45" t="s">
        <v>3468</v>
      </c>
      <c r="H1314" s="47">
        <f t="shared" si="68"/>
        <v>1313</v>
      </c>
      <c r="I1314" s="324" t="s">
        <v>40</v>
      </c>
      <c r="J1314" s="255" t="str">
        <f>IF(ISBLANK(INDEX('Policy Characteristics'!D:D,MATCH($C1314,'Policy Characteristics'!$C:$C,0))),"",INDEX('Policy Characteristics'!D:D,MATCH($C1314,'Policy Characteristics'!$C:$C,0)))</f>
        <v>Alternate Fuel Shifting</v>
      </c>
      <c r="K1314" s="254" t="str">
        <f>IF(ISBLANK(INDEX('Policy Characteristics'!E:E,MATCH($C1314,'Policy Characteristics'!$C:$C,0))),"",INDEX('Policy Characteristics'!E:E,MATCH($C1314,'Policy Characteristics'!$C:$C,0)))</f>
        <v>indst shift to alt fuel</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fuel shifted</v>
      </c>
      <c r="P1314" s="254" t="str">
        <f>IF(ISBLANK(INDEX('Policy Characteristics'!J:J,MATCH($C1314,'Policy Characteristics'!$C:$C,0))),"",INDEX('Policy Characteristics'!J:J,MATCH($C1314,'Policy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4" t="str">
        <f>IF(ISBLANK(INDEX('Policy Characteristics'!K:K,MATCH($C1314,'Policy Characteristics'!$C:$C,0))),"",INDEX('Policy Characteristics'!K:K,MATCH($C1314,'Policy Characteristics'!$C:$C,0)))</f>
        <v>industry-ag-main.html#fuel-switching</v>
      </c>
      <c r="R1314" s="254" t="str">
        <f>IF(ISBLANK(INDEX('Policy Characteristics'!L:L,MATCH($C1314,'Policy Characteristics'!$C:$C,0))),"",INDEX('Policy Characteristics'!L:L,MATCH($C1314,'Policy Characteristics'!$C:$C,0)))</f>
        <v>industry-elec-and-hydrogen.html</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Alternative Fuel Shifting</v>
      </c>
      <c r="C1315" s="254" t="str">
        <f t="shared" si="67"/>
        <v>Fraction of Eligible Industrial Energy Use Shifted to Alternate Fuel</v>
      </c>
      <c r="D1315" s="6" t="s">
        <v>3026</v>
      </c>
      <c r="E1315" s="1" t="s">
        <v>3463</v>
      </c>
      <c r="F1315" t="s">
        <v>2989</v>
      </c>
      <c r="G1315" s="45" t="s">
        <v>3469</v>
      </c>
      <c r="H1315" s="47">
        <f t="shared" si="68"/>
        <v>1314</v>
      </c>
      <c r="I1315" s="324" t="s">
        <v>41</v>
      </c>
      <c r="J1315" s="255" t="str">
        <f>IF(ISBLANK(INDEX('Policy Characteristics'!D:D,MATCH($C1315,'Policy Characteristics'!$C:$C,0))),"",INDEX('Policy Characteristics'!D:D,MATCH($C1315,'Policy Characteristics'!$C:$C,0)))</f>
        <v>Alternate Fuel Shifting</v>
      </c>
      <c r="K1315" s="254" t="str">
        <f>IF(ISBLANK(INDEX('Policy Characteristics'!E:E,MATCH($C1315,'Policy Characteristics'!$C:$C,0))),"",INDEX('Policy Characteristics'!E:E,MATCH($C1315,'Policy Characteristics'!$C:$C,0)))</f>
        <v>indst shift to alt fuel</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fuel shifted</v>
      </c>
      <c r="P1315" s="254" t="str">
        <f>IF(ISBLANK(INDEX('Policy Characteristics'!J:J,MATCH($C1315,'Policy Characteristics'!$C:$C,0))),"",INDEX('Policy Characteristics'!J:J,MATCH($C1315,'Policy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54" t="str">
        <f>IF(ISBLANK(INDEX('Policy Characteristics'!K:K,MATCH($C1315,'Policy Characteristics'!$C:$C,0))),"",INDEX('Policy Characteristics'!K:K,MATCH($C1315,'Policy Characteristics'!$C:$C,0)))</f>
        <v>industry-ag-main.html#fuel-switching</v>
      </c>
      <c r="R1315" s="254" t="str">
        <f>IF(ISBLANK(INDEX('Policy Characteristics'!L:L,MATCH($C1315,'Policy Characteristics'!$C:$C,0))),"",INDEX('Policy Characteristics'!L:L,MATCH($C1315,'Policy Characteristics'!$C:$C,0)))</f>
        <v>industry-elec-and-hydrogen.html</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Alternative Fuel Shifting</v>
      </c>
      <c r="C1316" s="254" t="str">
        <f t="shared" si="67"/>
        <v>Fraction of Eligible Industrial Energy Use Shifted to Alternate Fuel</v>
      </c>
      <c r="D1316" s="6" t="s">
        <v>3026</v>
      </c>
      <c r="E1316" s="1" t="s">
        <v>3464</v>
      </c>
      <c r="F1316" t="s">
        <v>2989</v>
      </c>
      <c r="G1316" s="45" t="s">
        <v>3470</v>
      </c>
      <c r="H1316" s="47">
        <f t="shared" si="68"/>
        <v>1315</v>
      </c>
      <c r="I1316" s="324" t="s">
        <v>41</v>
      </c>
      <c r="J1316" s="255" t="str">
        <f>IF(ISBLANK(INDEX('Policy Characteristics'!D:D,MATCH($C1316,'Policy Characteristics'!$C:$C,0))),"",INDEX('Policy Characteristics'!D:D,MATCH($C1316,'Policy Characteristics'!$C:$C,0)))</f>
        <v>Alternate Fuel Shifting</v>
      </c>
      <c r="K1316" s="254" t="str">
        <f>IF(ISBLANK(INDEX('Policy Characteristics'!E:E,MATCH($C1316,'Policy Characteristics'!$C:$C,0))),"",INDEX('Policy Characteristics'!E:E,MATCH($C1316,'Policy Characteristics'!$C:$C,0)))</f>
        <v>indst shift to alt fuel</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fuel shifted</v>
      </c>
      <c r="P1316" s="254" t="str">
        <f>IF(ISBLANK(INDEX('Policy Characteristics'!J:J,MATCH($C1316,'Policy Characteristics'!$C:$C,0))),"",INDEX('Policy Characteristics'!J:J,MATCH($C1316,'Policy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54" t="str">
        <f>IF(ISBLANK(INDEX('Policy Characteristics'!K:K,MATCH($C1316,'Policy Characteristics'!$C:$C,0))),"",INDEX('Policy Characteristics'!K:K,MATCH($C1316,'Policy Characteristics'!$C:$C,0)))</f>
        <v>industry-ag-main.html#fuel-switching</v>
      </c>
      <c r="R1316" s="254" t="str">
        <f>IF(ISBLANK(INDEX('Policy Characteristics'!L:L,MATCH($C1316,'Policy Characteristics'!$C:$C,0))),"",INDEX('Policy Characteristics'!L:L,MATCH($C1316,'Policy Characteristics'!$C:$C,0)))</f>
        <v>industry-elec-and-hydrogen.html</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Alternative Fuel Shifting</v>
      </c>
      <c r="C1317" s="254" t="str">
        <f t="shared" si="67"/>
        <v>Fraction of Eligible Industrial Energy Use Shifted to Alternate Fuel</v>
      </c>
      <c r="D1317" s="6" t="s">
        <v>3026</v>
      </c>
      <c r="E1317" s="1" t="s">
        <v>3570</v>
      </c>
      <c r="F1317" t="s">
        <v>2989</v>
      </c>
      <c r="G1317" s="45" t="s">
        <v>3471</v>
      </c>
      <c r="H1317" s="47">
        <f t="shared" si="68"/>
        <v>1316</v>
      </c>
      <c r="I1317" s="324" t="s">
        <v>41</v>
      </c>
      <c r="J1317" s="255" t="str">
        <f>IF(ISBLANK(INDEX('Policy Characteristics'!D:D,MATCH($C1317,'Policy Characteristics'!$C:$C,0))),"",INDEX('Policy Characteristics'!D:D,MATCH($C1317,'Policy Characteristics'!$C:$C,0)))</f>
        <v>Alternate Fuel Shifting</v>
      </c>
      <c r="K1317" s="254" t="str">
        <f>IF(ISBLANK(INDEX('Policy Characteristics'!E:E,MATCH($C1317,'Policy Characteristics'!$C:$C,0))),"",INDEX('Policy Characteristics'!E:E,MATCH($C1317,'Policy Characteristics'!$C:$C,0)))</f>
        <v>indst shift to alt fuel</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fuel shifted</v>
      </c>
      <c r="P1317" s="254" t="str">
        <f>IF(ISBLANK(INDEX('Policy Characteristics'!J:J,MATCH($C1317,'Policy Characteristics'!$C:$C,0))),"",INDEX('Policy Characteristics'!J:J,MATCH($C1317,'Policy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54" t="str">
        <f>IF(ISBLANK(INDEX('Policy Characteristics'!K:K,MATCH($C1317,'Policy Characteristics'!$C:$C,0))),"",INDEX('Policy Characteristics'!K:K,MATCH($C1317,'Policy Characteristics'!$C:$C,0)))</f>
        <v>industry-ag-main.html#fuel-switching</v>
      </c>
      <c r="R1317" s="254" t="str">
        <f>IF(ISBLANK(INDEX('Policy Characteristics'!L:L,MATCH($C1317,'Policy Characteristics'!$C:$C,0))),"",INDEX('Policy Characteristics'!L:L,MATCH($C1317,'Policy Characteristics'!$C:$C,0)))</f>
        <v>industry-elec-and-hydrogen.html</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Alternative Fuel Shifting</v>
      </c>
      <c r="C1318" s="254" t="str">
        <f t="shared" si="67"/>
        <v>Fraction of Eligible Industrial Energy Use Shifted to Alternate Fuel</v>
      </c>
      <c r="D1318" s="6" t="s">
        <v>3026</v>
      </c>
      <c r="E1318" s="1" t="s">
        <v>3912</v>
      </c>
      <c r="F1318" t="s">
        <v>2989</v>
      </c>
      <c r="G1318" s="45" t="s">
        <v>3888</v>
      </c>
      <c r="H1318" s="47">
        <f t="shared" si="68"/>
        <v>1317</v>
      </c>
      <c r="I1318" s="324" t="s">
        <v>41</v>
      </c>
      <c r="J1318" s="255" t="str">
        <f>IF(ISBLANK(INDEX('Policy Characteristics'!D:D,MATCH($C1318,'Policy Characteristics'!$C:$C,0))),"",INDEX('Policy Characteristics'!D:D,MATCH($C1318,'Policy Characteristics'!$C:$C,0)))</f>
        <v>Alternate Fuel Shifting</v>
      </c>
      <c r="K1318" s="254" t="str">
        <f>IF(ISBLANK(INDEX('Policy Characteristics'!E:E,MATCH($C1318,'Policy Characteristics'!$C:$C,0))),"",INDEX('Policy Characteristics'!E:E,MATCH($C1318,'Policy Characteristics'!$C:$C,0)))</f>
        <v>indst shift to alt fuel</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fuel shifted</v>
      </c>
      <c r="P1318" s="254" t="str">
        <f>IF(ISBLANK(INDEX('Policy Characteristics'!J:J,MATCH($C1318,'Policy Characteristics'!$C:$C,0))),"",INDEX('Policy Characteristics'!J:J,MATCH($C1318,'Policy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54" t="str">
        <f>IF(ISBLANK(INDEX('Policy Characteristics'!K:K,MATCH($C1318,'Policy Characteristics'!$C:$C,0))),"",INDEX('Policy Characteristics'!K:K,MATCH($C1318,'Policy Characteristics'!$C:$C,0)))</f>
        <v>industry-ag-main.html#fuel-switching</v>
      </c>
      <c r="R1318" s="254" t="str">
        <f>IF(ISBLANK(INDEX('Policy Characteristics'!L:L,MATCH($C1318,'Policy Characteristics'!$C:$C,0))),"",INDEX('Policy Characteristics'!L:L,MATCH($C1318,'Policy Characteristics'!$C:$C,0)))</f>
        <v>industry-elec-and-hydrogen.html</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Alternative Fuel Shifting</v>
      </c>
      <c r="C1319" s="254" t="str">
        <f t="shared" si="67"/>
        <v>Fraction of Eligible Industrial Energy Use Shifted to Alternate Fuel</v>
      </c>
      <c r="D1319" s="6" t="s">
        <v>3026</v>
      </c>
      <c r="E1319" s="1" t="s">
        <v>3913</v>
      </c>
      <c r="F1319" t="s">
        <v>2989</v>
      </c>
      <c r="G1319" s="45" t="s">
        <v>3887</v>
      </c>
      <c r="H1319" s="47">
        <f t="shared" si="68"/>
        <v>1318</v>
      </c>
      <c r="I1319" s="324" t="s">
        <v>41</v>
      </c>
      <c r="J1319" s="255" t="str">
        <f>IF(ISBLANK(INDEX('Policy Characteristics'!D:D,MATCH($C1319,'Policy Characteristics'!$C:$C,0))),"",INDEX('Policy Characteristics'!D:D,MATCH($C1319,'Policy Characteristics'!$C:$C,0)))</f>
        <v>Alternate Fuel Shifting</v>
      </c>
      <c r="K1319" s="254" t="str">
        <f>IF(ISBLANK(INDEX('Policy Characteristics'!E:E,MATCH($C1319,'Policy Characteristics'!$C:$C,0))),"",INDEX('Policy Characteristics'!E:E,MATCH($C1319,'Policy Characteristics'!$C:$C,0)))</f>
        <v>indst shift to alt fuel</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fuel shifted</v>
      </c>
      <c r="P1319" s="254" t="str">
        <f>IF(ISBLANK(INDEX('Policy Characteristics'!J:J,MATCH($C1319,'Policy Characteristics'!$C:$C,0))),"",INDEX('Policy Characteristics'!J:J,MATCH($C1319,'Policy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54" t="str">
        <f>IF(ISBLANK(INDEX('Policy Characteristics'!K:K,MATCH($C1319,'Policy Characteristics'!$C:$C,0))),"",INDEX('Policy Characteristics'!K:K,MATCH($C1319,'Policy Characteristics'!$C:$C,0)))</f>
        <v>industry-ag-main.html#fuel-switching</v>
      </c>
      <c r="R1319" s="254" t="str">
        <f>IF(ISBLANK(INDEX('Policy Characteristics'!L:L,MATCH($C1319,'Policy Characteristics'!$C:$C,0))),"",INDEX('Policy Characteristics'!L:L,MATCH($C1319,'Policy Characteristics'!$C:$C,0)))</f>
        <v>industry-elec-and-hydrogen.html</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Alternative Fuel Shifting</v>
      </c>
      <c r="C1320" s="254" t="str">
        <f t="shared" si="67"/>
        <v>Fraction of Eligible Industrial Energy Use Shifted to Alternate Fuel</v>
      </c>
      <c r="D1320" s="6" t="s">
        <v>3026</v>
      </c>
      <c r="E1320" s="1" t="s">
        <v>3914</v>
      </c>
      <c r="F1320" t="s">
        <v>2989</v>
      </c>
      <c r="G1320" s="45" t="s">
        <v>3889</v>
      </c>
      <c r="H1320" s="47">
        <f t="shared" si="68"/>
        <v>1319</v>
      </c>
      <c r="I1320" s="324" t="s">
        <v>41</v>
      </c>
      <c r="J1320" s="255" t="str">
        <f>IF(ISBLANK(INDEX('Policy Characteristics'!D:D,MATCH($C1320,'Policy Characteristics'!$C:$C,0))),"",INDEX('Policy Characteristics'!D:D,MATCH($C1320,'Policy Characteristics'!$C:$C,0)))</f>
        <v>Alternate Fuel Shifting</v>
      </c>
      <c r="K1320" s="254" t="str">
        <f>IF(ISBLANK(INDEX('Policy Characteristics'!E:E,MATCH($C1320,'Policy Characteristics'!$C:$C,0))),"",INDEX('Policy Characteristics'!E:E,MATCH($C1320,'Policy Characteristics'!$C:$C,0)))</f>
        <v>indst shift to alt fuel</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fuel shifted</v>
      </c>
      <c r="P1320" s="254" t="str">
        <f>IF(ISBLANK(INDEX('Policy Characteristics'!J:J,MATCH($C1320,'Policy Characteristics'!$C:$C,0))),"",INDEX('Policy Characteristics'!J:J,MATCH($C1320,'Policy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54" t="str">
        <f>IF(ISBLANK(INDEX('Policy Characteristics'!K:K,MATCH($C1320,'Policy Characteristics'!$C:$C,0))),"",INDEX('Policy Characteristics'!K:K,MATCH($C1320,'Policy Characteristics'!$C:$C,0)))</f>
        <v>industry-ag-main.html#fuel-switching</v>
      </c>
      <c r="R1320" s="254" t="str">
        <f>IF(ISBLANK(INDEX('Policy Characteristics'!L:L,MATCH($C1320,'Policy Characteristics'!$C:$C,0))),"",INDEX('Policy Characteristics'!L:L,MATCH($C1320,'Policy Characteristics'!$C:$C,0)))</f>
        <v>industry-elec-and-hydrogen.html</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Alternative Fuel Shifting</v>
      </c>
      <c r="C1321" s="254" t="str">
        <f t="shared" si="67"/>
        <v>Fraction of Eligible Industrial Energy Use Shifted to Alternate Fuel</v>
      </c>
      <c r="D1321" s="6" t="s">
        <v>3027</v>
      </c>
      <c r="E1321" s="1" t="s">
        <v>3459</v>
      </c>
      <c r="F1321" t="s">
        <v>2990</v>
      </c>
      <c r="G1321" s="45" t="s">
        <v>3465</v>
      </c>
      <c r="H1321" s="47">
        <f t="shared" si="68"/>
        <v>1320</v>
      </c>
      <c r="I1321" s="324" t="s">
        <v>41</v>
      </c>
      <c r="J1321" s="255" t="str">
        <f>IF(ISBLANK(INDEX('Policy Characteristics'!D:D,MATCH($C1321,'Policy Characteristics'!$C:$C,0))),"",INDEX('Policy Characteristics'!D:D,MATCH($C1321,'Policy Characteristics'!$C:$C,0)))</f>
        <v>Alternate Fuel Shifting</v>
      </c>
      <c r="K1321" s="254" t="str">
        <f>IF(ISBLANK(INDEX('Policy Characteristics'!E:E,MATCH($C1321,'Policy Characteristics'!$C:$C,0))),"",INDEX('Policy Characteristics'!E:E,MATCH($C1321,'Policy Characteristics'!$C:$C,0)))</f>
        <v>indst shift to alt fuel</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fuel shifted</v>
      </c>
      <c r="P1321" s="254" t="str">
        <f>IF(ISBLANK(INDEX('Policy Characteristics'!J:J,MATCH($C1321,'Policy Characteristics'!$C:$C,0))),"",INDEX('Policy Characteristics'!J:J,MATCH($C1321,'Policy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54" t="str">
        <f>IF(ISBLANK(INDEX('Policy Characteristics'!K:K,MATCH($C1321,'Policy Characteristics'!$C:$C,0))),"",INDEX('Policy Characteristics'!K:K,MATCH($C1321,'Policy Characteristics'!$C:$C,0)))</f>
        <v>industry-ag-main.html#fuel-switching</v>
      </c>
      <c r="R1321" s="254" t="str">
        <f>IF(ISBLANK(INDEX('Policy Characteristics'!L:L,MATCH($C1321,'Policy Characteristics'!$C:$C,0))),"",INDEX('Policy Characteristics'!L:L,MATCH($C1321,'Policy Characteristics'!$C:$C,0)))</f>
        <v>industry-elec-and-hydrogen.html</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Alternative Fuel Shifting</v>
      </c>
      <c r="C1322" s="254" t="str">
        <f t="shared" si="67"/>
        <v>Fraction of Eligible Industrial Energy Use Shifted to Alternate Fuel</v>
      </c>
      <c r="D1322" s="6" t="s">
        <v>3027</v>
      </c>
      <c r="E1322" s="1" t="s">
        <v>3460</v>
      </c>
      <c r="F1322" t="s">
        <v>2990</v>
      </c>
      <c r="G1322" s="45" t="s">
        <v>3466</v>
      </c>
      <c r="H1322" s="47">
        <f t="shared" si="68"/>
        <v>1321</v>
      </c>
      <c r="I1322" s="324" t="s">
        <v>41</v>
      </c>
      <c r="J1322" s="255" t="str">
        <f>IF(ISBLANK(INDEX('Policy Characteristics'!D:D,MATCH($C1322,'Policy Characteristics'!$C:$C,0))),"",INDEX('Policy Characteristics'!D:D,MATCH($C1322,'Policy Characteristics'!$C:$C,0)))</f>
        <v>Alternate Fuel Shifting</v>
      </c>
      <c r="K1322" s="254" t="str">
        <f>IF(ISBLANK(INDEX('Policy Characteristics'!E:E,MATCH($C1322,'Policy Characteristics'!$C:$C,0))),"",INDEX('Policy Characteristics'!E:E,MATCH($C1322,'Policy Characteristics'!$C:$C,0)))</f>
        <v>indst shift to alt fuel</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fuel shifted</v>
      </c>
      <c r="P1322" s="254" t="str">
        <f>IF(ISBLANK(INDEX('Policy Characteristics'!J:J,MATCH($C1322,'Policy Characteristics'!$C:$C,0))),"",INDEX('Policy Characteristics'!J:J,MATCH($C1322,'Policy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54" t="str">
        <f>IF(ISBLANK(INDEX('Policy Characteristics'!K:K,MATCH($C1322,'Policy Characteristics'!$C:$C,0))),"",INDEX('Policy Characteristics'!K:K,MATCH($C1322,'Policy Characteristics'!$C:$C,0)))</f>
        <v>industry-ag-main.html#fuel-switching</v>
      </c>
      <c r="R1322" s="254" t="str">
        <f>IF(ISBLANK(INDEX('Policy Characteristics'!L:L,MATCH($C1322,'Policy Characteristics'!$C:$C,0))),"",INDEX('Policy Characteristics'!L:L,MATCH($C1322,'Policy Characteristics'!$C:$C,0)))</f>
        <v>industry-elec-and-hydrogen.html</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Alternative Fuel Shifting</v>
      </c>
      <c r="C1323" s="254" t="str">
        <f t="shared" si="67"/>
        <v>Fraction of Eligible Industrial Energy Use Shifted to Alternate Fuel</v>
      </c>
      <c r="D1323" s="6" t="s">
        <v>3027</v>
      </c>
      <c r="E1323" s="1" t="s">
        <v>3461</v>
      </c>
      <c r="F1323" t="s">
        <v>2990</v>
      </c>
      <c r="G1323" s="45" t="s">
        <v>3467</v>
      </c>
      <c r="H1323" s="47">
        <f t="shared" si="68"/>
        <v>1322</v>
      </c>
      <c r="I1323" s="324" t="s">
        <v>41</v>
      </c>
      <c r="J1323" s="255" t="str">
        <f>IF(ISBLANK(INDEX('Policy Characteristics'!D:D,MATCH($C1323,'Policy Characteristics'!$C:$C,0))),"",INDEX('Policy Characteristics'!D:D,MATCH($C1323,'Policy Characteristics'!$C:$C,0)))</f>
        <v>Alternate Fuel Shifting</v>
      </c>
      <c r="K1323" s="254" t="str">
        <f>IF(ISBLANK(INDEX('Policy Characteristics'!E:E,MATCH($C1323,'Policy Characteristics'!$C:$C,0))),"",INDEX('Policy Characteristics'!E:E,MATCH($C1323,'Policy Characteristics'!$C:$C,0)))</f>
        <v>indst shift to alt fuel</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fuel shifted</v>
      </c>
      <c r="P1323" s="254" t="str">
        <f>IF(ISBLANK(INDEX('Policy Characteristics'!J:J,MATCH($C1323,'Policy Characteristics'!$C:$C,0))),"",INDEX('Policy Characteristics'!J:J,MATCH($C1323,'Policy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54" t="str">
        <f>IF(ISBLANK(INDEX('Policy Characteristics'!K:K,MATCH($C1323,'Policy Characteristics'!$C:$C,0))),"",INDEX('Policy Characteristics'!K:K,MATCH($C1323,'Policy Characteristics'!$C:$C,0)))</f>
        <v>industry-ag-main.html#fuel-switching</v>
      </c>
      <c r="R1323" s="254" t="str">
        <f>IF(ISBLANK(INDEX('Policy Characteristics'!L:L,MATCH($C1323,'Policy Characteristics'!$C:$C,0))),"",INDEX('Policy Characteristics'!L:L,MATCH($C1323,'Policy Characteristics'!$C:$C,0)))</f>
        <v>industry-elec-and-hydrogen.html</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Alternative Fuel Shifting</v>
      </c>
      <c r="C1324" s="254" t="str">
        <f t="shared" si="67"/>
        <v>Fraction of Eligible Industrial Energy Use Shifted to Alternate Fuel</v>
      </c>
      <c r="D1324" s="6" t="s">
        <v>3027</v>
      </c>
      <c r="E1324" s="1" t="s">
        <v>3462</v>
      </c>
      <c r="F1324" t="s">
        <v>2990</v>
      </c>
      <c r="G1324" s="45" t="s">
        <v>3468</v>
      </c>
      <c r="H1324" s="47">
        <f t="shared" si="68"/>
        <v>1323</v>
      </c>
      <c r="I1324" s="324" t="s">
        <v>40</v>
      </c>
      <c r="J1324" s="255" t="str">
        <f>IF(ISBLANK(INDEX('Policy Characteristics'!D:D,MATCH($C1324,'Policy Characteristics'!$C:$C,0))),"",INDEX('Policy Characteristics'!D:D,MATCH($C1324,'Policy Characteristics'!$C:$C,0)))</f>
        <v>Alternate Fuel Shifting</v>
      </c>
      <c r="K1324" s="254" t="str">
        <f>IF(ISBLANK(INDEX('Policy Characteristics'!E:E,MATCH($C1324,'Policy Characteristics'!$C:$C,0))),"",INDEX('Policy Characteristics'!E:E,MATCH($C1324,'Policy Characteristics'!$C:$C,0)))</f>
        <v>indst shift to alt fuel</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fuel shifted</v>
      </c>
      <c r="P1324" s="254" t="str">
        <f>IF(ISBLANK(INDEX('Policy Characteristics'!J:J,MATCH($C1324,'Policy Characteristics'!$C:$C,0))),"",INDEX('Policy Characteristics'!J:J,MATCH($C1324,'Policy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54" t="str">
        <f>IF(ISBLANK(INDEX('Policy Characteristics'!K:K,MATCH($C1324,'Policy Characteristics'!$C:$C,0))),"",INDEX('Policy Characteristics'!K:K,MATCH($C1324,'Policy Characteristics'!$C:$C,0)))</f>
        <v>industry-ag-main.html#fuel-switching</v>
      </c>
      <c r="R1324" s="254" t="str">
        <f>IF(ISBLANK(INDEX('Policy Characteristics'!L:L,MATCH($C1324,'Policy Characteristics'!$C:$C,0))),"",INDEX('Policy Characteristics'!L:L,MATCH($C1324,'Policy Characteristics'!$C:$C,0)))</f>
        <v>industry-elec-and-hydrogen.html</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Alternative Fuel Shifting</v>
      </c>
      <c r="C1325" s="254" t="str">
        <f t="shared" si="67"/>
        <v>Fraction of Eligible Industrial Energy Use Shifted to Alternate Fuel</v>
      </c>
      <c r="D1325" s="6" t="s">
        <v>3027</v>
      </c>
      <c r="E1325" s="1" t="s">
        <v>3463</v>
      </c>
      <c r="F1325" t="s">
        <v>2990</v>
      </c>
      <c r="G1325" s="45" t="s">
        <v>3469</v>
      </c>
      <c r="H1325" s="47">
        <f t="shared" si="68"/>
        <v>1324</v>
      </c>
      <c r="I1325" s="324" t="s">
        <v>41</v>
      </c>
      <c r="J1325" s="255" t="str">
        <f>IF(ISBLANK(INDEX('Policy Characteristics'!D:D,MATCH($C1325,'Policy Characteristics'!$C:$C,0))),"",INDEX('Policy Characteristics'!D:D,MATCH($C1325,'Policy Characteristics'!$C:$C,0)))</f>
        <v>Alternate Fuel Shifting</v>
      </c>
      <c r="K1325" s="254" t="str">
        <f>IF(ISBLANK(INDEX('Policy Characteristics'!E:E,MATCH($C1325,'Policy Characteristics'!$C:$C,0))),"",INDEX('Policy Characteristics'!E:E,MATCH($C1325,'Policy Characteristics'!$C:$C,0)))</f>
        <v>indst shift to alt fuel</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fuel shifted</v>
      </c>
      <c r="P1325" s="254" t="str">
        <f>IF(ISBLANK(INDEX('Policy Characteristics'!J:J,MATCH($C1325,'Policy Characteristics'!$C:$C,0))),"",INDEX('Policy Characteristics'!J:J,MATCH($C1325,'Policy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54" t="str">
        <f>IF(ISBLANK(INDEX('Policy Characteristics'!K:K,MATCH($C1325,'Policy Characteristics'!$C:$C,0))),"",INDEX('Policy Characteristics'!K:K,MATCH($C1325,'Policy Characteristics'!$C:$C,0)))</f>
        <v>industry-ag-main.html#fuel-switching</v>
      </c>
      <c r="R1325" s="254" t="str">
        <f>IF(ISBLANK(INDEX('Policy Characteristics'!L:L,MATCH($C1325,'Policy Characteristics'!$C:$C,0))),"",INDEX('Policy Characteristics'!L:L,MATCH($C1325,'Policy Characteristics'!$C:$C,0)))</f>
        <v>industry-elec-and-hydrogen.html</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Alternative Fuel Shifting</v>
      </c>
      <c r="C1326" s="254" t="str">
        <f t="shared" si="67"/>
        <v>Fraction of Eligible Industrial Energy Use Shifted to Alternate Fuel</v>
      </c>
      <c r="D1326" s="6" t="s">
        <v>3027</v>
      </c>
      <c r="E1326" s="1" t="s">
        <v>3464</v>
      </c>
      <c r="F1326" t="s">
        <v>2990</v>
      </c>
      <c r="G1326" s="45" t="s">
        <v>3470</v>
      </c>
      <c r="H1326" s="47">
        <f t="shared" si="68"/>
        <v>1325</v>
      </c>
      <c r="I1326" s="324" t="s">
        <v>41</v>
      </c>
      <c r="J1326" s="255" t="str">
        <f>IF(ISBLANK(INDEX('Policy Characteristics'!D:D,MATCH($C1326,'Policy Characteristics'!$C:$C,0))),"",INDEX('Policy Characteristics'!D:D,MATCH($C1326,'Policy Characteristics'!$C:$C,0)))</f>
        <v>Alternate Fuel Shifting</v>
      </c>
      <c r="K1326" s="254" t="str">
        <f>IF(ISBLANK(INDEX('Policy Characteristics'!E:E,MATCH($C1326,'Policy Characteristics'!$C:$C,0))),"",INDEX('Policy Characteristics'!E:E,MATCH($C1326,'Policy Characteristics'!$C:$C,0)))</f>
        <v>indst shift to alt fuel</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fuel shifted</v>
      </c>
      <c r="P1326" s="254" t="str">
        <f>IF(ISBLANK(INDEX('Policy Characteristics'!J:J,MATCH($C1326,'Policy Characteristics'!$C:$C,0))),"",INDEX('Policy Characteristics'!J:J,MATCH($C1326,'Policy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54" t="str">
        <f>IF(ISBLANK(INDEX('Policy Characteristics'!K:K,MATCH($C1326,'Policy Characteristics'!$C:$C,0))),"",INDEX('Policy Characteristics'!K:K,MATCH($C1326,'Policy Characteristics'!$C:$C,0)))</f>
        <v>industry-ag-main.html#fuel-switching</v>
      </c>
      <c r="R1326" s="254" t="str">
        <f>IF(ISBLANK(INDEX('Policy Characteristics'!L:L,MATCH($C1326,'Policy Characteristics'!$C:$C,0))),"",INDEX('Policy Characteristics'!L:L,MATCH($C1326,'Policy Characteristics'!$C:$C,0)))</f>
        <v>industry-elec-and-hydrogen.html</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Alternative Fuel Shifting</v>
      </c>
      <c r="C1327" s="254" t="str">
        <f t="shared" si="67"/>
        <v>Fraction of Eligible Industrial Energy Use Shifted to Alternate Fuel</v>
      </c>
      <c r="D1327" s="6" t="s">
        <v>3027</v>
      </c>
      <c r="E1327" s="1" t="s">
        <v>3570</v>
      </c>
      <c r="F1327" t="s">
        <v>2990</v>
      </c>
      <c r="G1327" s="45" t="s">
        <v>3471</v>
      </c>
      <c r="H1327" s="47">
        <f t="shared" si="68"/>
        <v>1326</v>
      </c>
      <c r="I1327" s="324" t="s">
        <v>41</v>
      </c>
      <c r="J1327" s="255" t="str">
        <f>IF(ISBLANK(INDEX('Policy Characteristics'!D:D,MATCH($C1327,'Policy Characteristics'!$C:$C,0))),"",INDEX('Policy Characteristics'!D:D,MATCH($C1327,'Policy Characteristics'!$C:$C,0)))</f>
        <v>Alternate Fuel Shifting</v>
      </c>
      <c r="K1327" s="254" t="str">
        <f>IF(ISBLANK(INDEX('Policy Characteristics'!E:E,MATCH($C1327,'Policy Characteristics'!$C:$C,0))),"",INDEX('Policy Characteristics'!E:E,MATCH($C1327,'Policy Characteristics'!$C:$C,0)))</f>
        <v>indst shift to alt fuel</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fuel shifted</v>
      </c>
      <c r="P1327" s="254" t="str">
        <f>IF(ISBLANK(INDEX('Policy Characteristics'!J:J,MATCH($C1327,'Policy Characteristics'!$C:$C,0))),"",INDEX('Policy Characteristics'!J:J,MATCH($C1327,'Policy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54" t="str">
        <f>IF(ISBLANK(INDEX('Policy Characteristics'!K:K,MATCH($C1327,'Policy Characteristics'!$C:$C,0))),"",INDEX('Policy Characteristics'!K:K,MATCH($C1327,'Policy Characteristics'!$C:$C,0)))</f>
        <v>industry-ag-main.html#fuel-switching</v>
      </c>
      <c r="R1327" s="254" t="str">
        <f>IF(ISBLANK(INDEX('Policy Characteristics'!L:L,MATCH($C1327,'Policy Characteristics'!$C:$C,0))),"",INDEX('Policy Characteristics'!L:L,MATCH($C1327,'Policy Characteristics'!$C:$C,0)))</f>
        <v>industry-elec-and-hydrogen.html</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Alternative Fuel Shifting</v>
      </c>
      <c r="C1328" s="254" t="str">
        <f t="shared" si="67"/>
        <v>Fraction of Eligible Industrial Energy Use Shifted to Alternate Fuel</v>
      </c>
      <c r="D1328" s="6" t="s">
        <v>3027</v>
      </c>
      <c r="E1328" s="1" t="s">
        <v>3912</v>
      </c>
      <c r="F1328" t="s">
        <v>2990</v>
      </c>
      <c r="G1328" s="45" t="s">
        <v>3888</v>
      </c>
      <c r="H1328" s="47">
        <f t="shared" si="68"/>
        <v>1327</v>
      </c>
      <c r="I1328" s="324" t="s">
        <v>41</v>
      </c>
      <c r="J1328" s="255" t="str">
        <f>IF(ISBLANK(INDEX('Policy Characteristics'!D:D,MATCH($C1328,'Policy Characteristics'!$C:$C,0))),"",INDEX('Policy Characteristics'!D:D,MATCH($C1328,'Policy Characteristics'!$C:$C,0)))</f>
        <v>Alternate Fuel Shifting</v>
      </c>
      <c r="K1328" s="254" t="str">
        <f>IF(ISBLANK(INDEX('Policy Characteristics'!E:E,MATCH($C1328,'Policy Characteristics'!$C:$C,0))),"",INDEX('Policy Characteristics'!E:E,MATCH($C1328,'Policy Characteristics'!$C:$C,0)))</f>
        <v>indst shift to alt fuel</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fuel shifted</v>
      </c>
      <c r="P1328" s="254" t="str">
        <f>IF(ISBLANK(INDEX('Policy Characteristics'!J:J,MATCH($C1328,'Policy Characteristics'!$C:$C,0))),"",INDEX('Policy Characteristics'!J:J,MATCH($C1328,'Policy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54" t="str">
        <f>IF(ISBLANK(INDEX('Policy Characteristics'!K:K,MATCH($C1328,'Policy Characteristics'!$C:$C,0))),"",INDEX('Policy Characteristics'!K:K,MATCH($C1328,'Policy Characteristics'!$C:$C,0)))</f>
        <v>industry-ag-main.html#fuel-switching</v>
      </c>
      <c r="R1328" s="254" t="str">
        <f>IF(ISBLANK(INDEX('Policy Characteristics'!L:L,MATCH($C1328,'Policy Characteristics'!$C:$C,0))),"",INDEX('Policy Characteristics'!L:L,MATCH($C1328,'Policy Characteristics'!$C:$C,0)))</f>
        <v>industry-elec-and-hydrogen.html</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Alternative Fuel Shifting</v>
      </c>
      <c r="C1329" s="254" t="str">
        <f t="shared" si="67"/>
        <v>Fraction of Eligible Industrial Energy Use Shifted to Alternate Fuel</v>
      </c>
      <c r="D1329" s="6" t="s">
        <v>3027</v>
      </c>
      <c r="E1329" s="1" t="s">
        <v>3913</v>
      </c>
      <c r="F1329" t="s">
        <v>2990</v>
      </c>
      <c r="G1329" s="45" t="s">
        <v>3887</v>
      </c>
      <c r="H1329" s="47">
        <f t="shared" si="68"/>
        <v>1328</v>
      </c>
      <c r="I1329" s="324" t="s">
        <v>41</v>
      </c>
      <c r="J1329" s="255" t="str">
        <f>IF(ISBLANK(INDEX('Policy Characteristics'!D:D,MATCH($C1329,'Policy Characteristics'!$C:$C,0))),"",INDEX('Policy Characteristics'!D:D,MATCH($C1329,'Policy Characteristics'!$C:$C,0)))</f>
        <v>Alternate Fuel Shifting</v>
      </c>
      <c r="K1329" s="254" t="str">
        <f>IF(ISBLANK(INDEX('Policy Characteristics'!E:E,MATCH($C1329,'Policy Characteristics'!$C:$C,0))),"",INDEX('Policy Characteristics'!E:E,MATCH($C1329,'Policy Characteristics'!$C:$C,0)))</f>
        <v>indst shift to alt fuel</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fuel shifted</v>
      </c>
      <c r="P1329" s="254" t="str">
        <f>IF(ISBLANK(INDEX('Policy Characteristics'!J:J,MATCH($C1329,'Policy Characteristics'!$C:$C,0))),"",INDEX('Policy Characteristics'!J:J,MATCH($C1329,'Policy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54" t="str">
        <f>IF(ISBLANK(INDEX('Policy Characteristics'!K:K,MATCH($C1329,'Policy Characteristics'!$C:$C,0))),"",INDEX('Policy Characteristics'!K:K,MATCH($C1329,'Policy Characteristics'!$C:$C,0)))</f>
        <v>industry-ag-main.html#fuel-switching</v>
      </c>
      <c r="R1329" s="254" t="str">
        <f>IF(ISBLANK(INDEX('Policy Characteristics'!L:L,MATCH($C1329,'Policy Characteristics'!$C:$C,0))),"",INDEX('Policy Characteristics'!L:L,MATCH($C1329,'Policy Characteristics'!$C:$C,0)))</f>
        <v>industry-elec-and-hydrogen.html</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Alternative Fuel Shifting</v>
      </c>
      <c r="C1330" s="254" t="str">
        <f t="shared" si="67"/>
        <v>Fraction of Eligible Industrial Energy Use Shifted to Alternate Fuel</v>
      </c>
      <c r="D1330" s="6" t="s">
        <v>3027</v>
      </c>
      <c r="E1330" s="1" t="s">
        <v>3914</v>
      </c>
      <c r="F1330" t="s">
        <v>2990</v>
      </c>
      <c r="G1330" s="45" t="s">
        <v>3889</v>
      </c>
      <c r="H1330" s="47">
        <f t="shared" si="68"/>
        <v>1329</v>
      </c>
      <c r="I1330" s="324" t="s">
        <v>41</v>
      </c>
      <c r="J1330" s="255" t="str">
        <f>IF(ISBLANK(INDEX('Policy Characteristics'!D:D,MATCH($C1330,'Policy Characteristics'!$C:$C,0))),"",INDEX('Policy Characteristics'!D:D,MATCH($C1330,'Policy Characteristics'!$C:$C,0)))</f>
        <v>Alternate Fuel Shifting</v>
      </c>
      <c r="K1330" s="254" t="str">
        <f>IF(ISBLANK(INDEX('Policy Characteristics'!E:E,MATCH($C1330,'Policy Characteristics'!$C:$C,0))),"",INDEX('Policy Characteristics'!E:E,MATCH($C1330,'Policy Characteristics'!$C:$C,0)))</f>
        <v>indst shift to alt fuel</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fuel shifted</v>
      </c>
      <c r="P1330" s="254" t="str">
        <f>IF(ISBLANK(INDEX('Policy Characteristics'!J:J,MATCH($C1330,'Policy Characteristics'!$C:$C,0))),"",INDEX('Policy Characteristics'!J:J,MATCH($C1330,'Policy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54" t="str">
        <f>IF(ISBLANK(INDEX('Policy Characteristics'!K:K,MATCH($C1330,'Policy Characteristics'!$C:$C,0))),"",INDEX('Policy Characteristics'!K:K,MATCH($C1330,'Policy Characteristics'!$C:$C,0)))</f>
        <v>industry-ag-main.html#fuel-switching</v>
      </c>
      <c r="R1330" s="254" t="str">
        <f>IF(ISBLANK(INDEX('Policy Characteristics'!L:L,MATCH($C1330,'Policy Characteristics'!$C:$C,0))),"",INDEX('Policy Characteristics'!L:L,MATCH($C1330,'Policy Characteristics'!$C:$C,0)))</f>
        <v>industry-elec-and-hydrogen.html</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Alternative Fuel Shifting</v>
      </c>
      <c r="C1331" s="254" t="str">
        <f t="shared" ref="C1331:C1394" si="69">C$1201</f>
        <v>Fraction of Eligible Industrial Energy Use Shifted to Alternate Fuel</v>
      </c>
      <c r="D1331" s="6" t="s">
        <v>3028</v>
      </c>
      <c r="E1331" s="1" t="s">
        <v>3459</v>
      </c>
      <c r="F1331" t="s">
        <v>2547</v>
      </c>
      <c r="G1331" s="45" t="s">
        <v>3465</v>
      </c>
      <c r="H1331" s="47">
        <f t="shared" si="68"/>
        <v>1330</v>
      </c>
      <c r="I1331" s="324" t="s">
        <v>41</v>
      </c>
      <c r="J1331" s="255" t="str">
        <f>IF(ISBLANK(INDEX('Policy Characteristics'!D:D,MATCH($C1331,'Policy Characteristics'!$C:$C,0))),"",INDEX('Policy Characteristics'!D:D,MATCH($C1331,'Policy Characteristics'!$C:$C,0)))</f>
        <v>Alternate Fuel Shifting</v>
      </c>
      <c r="K1331" s="254" t="str">
        <f>IF(ISBLANK(INDEX('Policy Characteristics'!E:E,MATCH($C1331,'Policy Characteristics'!$C:$C,0))),"",INDEX('Policy Characteristics'!E:E,MATCH($C1331,'Policy Characteristics'!$C:$C,0)))</f>
        <v>indst shift to alt fuel</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fuel shifted</v>
      </c>
      <c r="P1331" s="254" t="str">
        <f>IF(ISBLANK(INDEX('Policy Characteristics'!J:J,MATCH($C1331,'Policy Characteristics'!$C:$C,0))),"",INDEX('Policy Characteristics'!J:J,MATCH($C1331,'Policy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54" t="str">
        <f>IF(ISBLANK(INDEX('Policy Characteristics'!K:K,MATCH($C1331,'Policy Characteristics'!$C:$C,0))),"",INDEX('Policy Characteristics'!K:K,MATCH($C1331,'Policy Characteristics'!$C:$C,0)))</f>
        <v>industry-ag-main.html#fuel-switching</v>
      </c>
      <c r="R1331" s="254" t="str">
        <f>IF(ISBLANK(INDEX('Policy Characteristics'!L:L,MATCH($C1331,'Policy Characteristics'!$C:$C,0))),"",INDEX('Policy Characteristics'!L:L,MATCH($C1331,'Policy Characteristics'!$C:$C,0)))</f>
        <v>industry-elec-and-hydrogen.html</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Alternative Fuel Shifting</v>
      </c>
      <c r="C1332" s="254" t="str">
        <f t="shared" si="69"/>
        <v>Fraction of Eligible Industrial Energy Use Shifted to Alternate Fuel</v>
      </c>
      <c r="D1332" s="6" t="s">
        <v>3028</v>
      </c>
      <c r="E1332" s="1" t="s">
        <v>3460</v>
      </c>
      <c r="F1332" t="s">
        <v>2547</v>
      </c>
      <c r="G1332" s="45" t="s">
        <v>3466</v>
      </c>
      <c r="H1332" s="47">
        <f t="shared" si="68"/>
        <v>1331</v>
      </c>
      <c r="I1332" s="324" t="s">
        <v>41</v>
      </c>
      <c r="J1332" s="255" t="str">
        <f>IF(ISBLANK(INDEX('Policy Characteristics'!D:D,MATCH($C1332,'Policy Characteristics'!$C:$C,0))),"",INDEX('Policy Characteristics'!D:D,MATCH($C1332,'Policy Characteristics'!$C:$C,0)))</f>
        <v>Alternate Fuel Shifting</v>
      </c>
      <c r="K1332" s="254" t="str">
        <f>IF(ISBLANK(INDEX('Policy Characteristics'!E:E,MATCH($C1332,'Policy Characteristics'!$C:$C,0))),"",INDEX('Policy Characteristics'!E:E,MATCH($C1332,'Policy Characteristics'!$C:$C,0)))</f>
        <v>indst shift to alt fuel</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fuel shifted</v>
      </c>
      <c r="P1332" s="254" t="str">
        <f>IF(ISBLANK(INDEX('Policy Characteristics'!J:J,MATCH($C1332,'Policy Characteristics'!$C:$C,0))),"",INDEX('Policy Characteristics'!J:J,MATCH($C1332,'Policy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54" t="str">
        <f>IF(ISBLANK(INDEX('Policy Characteristics'!K:K,MATCH($C1332,'Policy Characteristics'!$C:$C,0))),"",INDEX('Policy Characteristics'!K:K,MATCH($C1332,'Policy Characteristics'!$C:$C,0)))</f>
        <v>industry-ag-main.html#fuel-switching</v>
      </c>
      <c r="R1332" s="254" t="str">
        <f>IF(ISBLANK(INDEX('Policy Characteristics'!L:L,MATCH($C1332,'Policy Characteristics'!$C:$C,0))),"",INDEX('Policy Characteristics'!L:L,MATCH($C1332,'Policy Characteristics'!$C:$C,0)))</f>
        <v>industry-elec-and-hydrogen.html</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Alternative Fuel Shifting</v>
      </c>
      <c r="C1333" s="254" t="str">
        <f t="shared" si="69"/>
        <v>Fraction of Eligible Industrial Energy Use Shifted to Alternate Fuel</v>
      </c>
      <c r="D1333" s="6" t="s">
        <v>3028</v>
      </c>
      <c r="E1333" s="1" t="s">
        <v>3461</v>
      </c>
      <c r="F1333" t="s">
        <v>2547</v>
      </c>
      <c r="G1333" s="45" t="s">
        <v>3467</v>
      </c>
      <c r="H1333" s="47">
        <f t="shared" si="68"/>
        <v>1332</v>
      </c>
      <c r="I1333" s="324" t="s">
        <v>41</v>
      </c>
      <c r="J1333" s="255" t="str">
        <f>IF(ISBLANK(INDEX('Policy Characteristics'!D:D,MATCH($C1333,'Policy Characteristics'!$C:$C,0))),"",INDEX('Policy Characteristics'!D:D,MATCH($C1333,'Policy Characteristics'!$C:$C,0)))</f>
        <v>Alternate Fuel Shifting</v>
      </c>
      <c r="K1333" s="254" t="str">
        <f>IF(ISBLANK(INDEX('Policy Characteristics'!E:E,MATCH($C1333,'Policy Characteristics'!$C:$C,0))),"",INDEX('Policy Characteristics'!E:E,MATCH($C1333,'Policy Characteristics'!$C:$C,0)))</f>
        <v>indst shift to alt fuel</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fuel shifted</v>
      </c>
      <c r="P1333" s="254" t="str">
        <f>IF(ISBLANK(INDEX('Policy Characteristics'!J:J,MATCH($C1333,'Policy Characteristics'!$C:$C,0))),"",INDEX('Policy Characteristics'!J:J,MATCH($C1333,'Policy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54" t="str">
        <f>IF(ISBLANK(INDEX('Policy Characteristics'!K:K,MATCH($C1333,'Policy Characteristics'!$C:$C,0))),"",INDEX('Policy Characteristics'!K:K,MATCH($C1333,'Policy Characteristics'!$C:$C,0)))</f>
        <v>industry-ag-main.html#fuel-switching</v>
      </c>
      <c r="R1333" s="254" t="str">
        <f>IF(ISBLANK(INDEX('Policy Characteristics'!L:L,MATCH($C1333,'Policy Characteristics'!$C:$C,0))),"",INDEX('Policy Characteristics'!L:L,MATCH($C1333,'Policy Characteristics'!$C:$C,0)))</f>
        <v>industry-elec-and-hydrogen.html</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Alternative Fuel Shifting</v>
      </c>
      <c r="C1334" s="254" t="str">
        <f t="shared" si="69"/>
        <v>Fraction of Eligible Industrial Energy Use Shifted to Alternate Fuel</v>
      </c>
      <c r="D1334" s="6" t="s">
        <v>3028</v>
      </c>
      <c r="E1334" s="1" t="s">
        <v>3462</v>
      </c>
      <c r="F1334" t="s">
        <v>2547</v>
      </c>
      <c r="G1334" s="45" t="s">
        <v>3468</v>
      </c>
      <c r="H1334" s="47">
        <f t="shared" si="68"/>
        <v>1333</v>
      </c>
      <c r="I1334" s="324" t="s">
        <v>40</v>
      </c>
      <c r="J1334" s="255" t="str">
        <f>IF(ISBLANK(INDEX('Policy Characteristics'!D:D,MATCH($C1334,'Policy Characteristics'!$C:$C,0))),"",INDEX('Policy Characteristics'!D:D,MATCH($C1334,'Policy Characteristics'!$C:$C,0)))</f>
        <v>Alternate Fuel Shifting</v>
      </c>
      <c r="K1334" s="254" t="str">
        <f>IF(ISBLANK(INDEX('Policy Characteristics'!E:E,MATCH($C1334,'Policy Characteristics'!$C:$C,0))),"",INDEX('Policy Characteristics'!E:E,MATCH($C1334,'Policy Characteristics'!$C:$C,0)))</f>
        <v>indst shift to alt fuel</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fuel shifted</v>
      </c>
      <c r="P1334" s="254" t="str">
        <f>IF(ISBLANK(INDEX('Policy Characteristics'!J:J,MATCH($C1334,'Policy Characteristics'!$C:$C,0))),"",INDEX('Policy Characteristics'!J:J,MATCH($C1334,'Policy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54" t="str">
        <f>IF(ISBLANK(INDEX('Policy Characteristics'!K:K,MATCH($C1334,'Policy Characteristics'!$C:$C,0))),"",INDEX('Policy Characteristics'!K:K,MATCH($C1334,'Policy Characteristics'!$C:$C,0)))</f>
        <v>industry-ag-main.html#fuel-switching</v>
      </c>
      <c r="R1334" s="254" t="str">
        <f>IF(ISBLANK(INDEX('Policy Characteristics'!L:L,MATCH($C1334,'Policy Characteristics'!$C:$C,0))),"",INDEX('Policy Characteristics'!L:L,MATCH($C1334,'Policy Characteristics'!$C:$C,0)))</f>
        <v>industry-elec-and-hydrogen.html</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Alternative Fuel Shifting</v>
      </c>
      <c r="C1335" s="254" t="str">
        <f t="shared" si="69"/>
        <v>Fraction of Eligible Industrial Energy Use Shifted to Alternate Fuel</v>
      </c>
      <c r="D1335" s="6" t="s">
        <v>3028</v>
      </c>
      <c r="E1335" s="1" t="s">
        <v>3463</v>
      </c>
      <c r="F1335" t="s">
        <v>2547</v>
      </c>
      <c r="G1335" s="45" t="s">
        <v>3469</v>
      </c>
      <c r="H1335" s="47">
        <f t="shared" si="68"/>
        <v>1334</v>
      </c>
      <c r="I1335" s="324" t="s">
        <v>41</v>
      </c>
      <c r="J1335" s="255" t="str">
        <f>IF(ISBLANK(INDEX('Policy Characteristics'!D:D,MATCH($C1335,'Policy Characteristics'!$C:$C,0))),"",INDEX('Policy Characteristics'!D:D,MATCH($C1335,'Policy Characteristics'!$C:$C,0)))</f>
        <v>Alternate Fuel Shifting</v>
      </c>
      <c r="K1335" s="254" t="str">
        <f>IF(ISBLANK(INDEX('Policy Characteristics'!E:E,MATCH($C1335,'Policy Characteristics'!$C:$C,0))),"",INDEX('Policy Characteristics'!E:E,MATCH($C1335,'Policy Characteristics'!$C:$C,0)))</f>
        <v>indst shift to alt fuel</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fuel shifted</v>
      </c>
      <c r="P1335" s="254" t="str">
        <f>IF(ISBLANK(INDEX('Policy Characteristics'!J:J,MATCH($C1335,'Policy Characteristics'!$C:$C,0))),"",INDEX('Policy Characteristics'!J:J,MATCH($C1335,'Policy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54" t="str">
        <f>IF(ISBLANK(INDEX('Policy Characteristics'!K:K,MATCH($C1335,'Policy Characteristics'!$C:$C,0))),"",INDEX('Policy Characteristics'!K:K,MATCH($C1335,'Policy Characteristics'!$C:$C,0)))</f>
        <v>industry-ag-main.html#fuel-switching</v>
      </c>
      <c r="R1335" s="254" t="str">
        <f>IF(ISBLANK(INDEX('Policy Characteristics'!L:L,MATCH($C1335,'Policy Characteristics'!$C:$C,0))),"",INDEX('Policy Characteristics'!L:L,MATCH($C1335,'Policy Characteristics'!$C:$C,0)))</f>
        <v>industry-elec-and-hydrogen.html</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Alternative Fuel Shifting</v>
      </c>
      <c r="C1336" s="254" t="str">
        <f t="shared" si="69"/>
        <v>Fraction of Eligible Industrial Energy Use Shifted to Alternate Fuel</v>
      </c>
      <c r="D1336" s="6" t="s">
        <v>3028</v>
      </c>
      <c r="E1336" s="1" t="s">
        <v>3464</v>
      </c>
      <c r="F1336" t="s">
        <v>2547</v>
      </c>
      <c r="G1336" s="45" t="s">
        <v>3470</v>
      </c>
      <c r="H1336" s="47">
        <f t="shared" si="68"/>
        <v>1335</v>
      </c>
      <c r="I1336" s="324" t="s">
        <v>41</v>
      </c>
      <c r="J1336" s="255" t="str">
        <f>IF(ISBLANK(INDEX('Policy Characteristics'!D:D,MATCH($C1336,'Policy Characteristics'!$C:$C,0))),"",INDEX('Policy Characteristics'!D:D,MATCH($C1336,'Policy Characteristics'!$C:$C,0)))</f>
        <v>Alternate Fuel Shifting</v>
      </c>
      <c r="K1336" s="254" t="str">
        <f>IF(ISBLANK(INDEX('Policy Characteristics'!E:E,MATCH($C1336,'Policy Characteristics'!$C:$C,0))),"",INDEX('Policy Characteristics'!E:E,MATCH($C1336,'Policy Characteristics'!$C:$C,0)))</f>
        <v>indst shift to alt fuel</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fuel shifted</v>
      </c>
      <c r="P1336" s="254" t="str">
        <f>IF(ISBLANK(INDEX('Policy Characteristics'!J:J,MATCH($C1336,'Policy Characteristics'!$C:$C,0))),"",INDEX('Policy Characteristics'!J:J,MATCH($C1336,'Policy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54" t="str">
        <f>IF(ISBLANK(INDEX('Policy Characteristics'!K:K,MATCH($C1336,'Policy Characteristics'!$C:$C,0))),"",INDEX('Policy Characteristics'!K:K,MATCH($C1336,'Policy Characteristics'!$C:$C,0)))</f>
        <v>industry-ag-main.html#fuel-switching</v>
      </c>
      <c r="R1336" s="254" t="str">
        <f>IF(ISBLANK(INDEX('Policy Characteristics'!L:L,MATCH($C1336,'Policy Characteristics'!$C:$C,0))),"",INDEX('Policy Characteristics'!L:L,MATCH($C1336,'Policy Characteristics'!$C:$C,0)))</f>
        <v>industry-elec-and-hydrogen.html</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Alternative Fuel Shifting</v>
      </c>
      <c r="C1337" s="254" t="str">
        <f t="shared" si="69"/>
        <v>Fraction of Eligible Industrial Energy Use Shifted to Alternate Fuel</v>
      </c>
      <c r="D1337" s="6" t="s">
        <v>3028</v>
      </c>
      <c r="E1337" s="1" t="s">
        <v>3570</v>
      </c>
      <c r="F1337" t="s">
        <v>2547</v>
      </c>
      <c r="G1337" s="45" t="s">
        <v>3471</v>
      </c>
      <c r="H1337" s="47">
        <f t="shared" si="68"/>
        <v>1336</v>
      </c>
      <c r="I1337" s="324" t="s">
        <v>41</v>
      </c>
      <c r="J1337" s="255" t="str">
        <f>IF(ISBLANK(INDEX('Policy Characteristics'!D:D,MATCH($C1337,'Policy Characteristics'!$C:$C,0))),"",INDEX('Policy Characteristics'!D:D,MATCH($C1337,'Policy Characteristics'!$C:$C,0)))</f>
        <v>Alternate Fuel Shifting</v>
      </c>
      <c r="K1337" s="254" t="str">
        <f>IF(ISBLANK(INDEX('Policy Characteristics'!E:E,MATCH($C1337,'Policy Characteristics'!$C:$C,0))),"",INDEX('Policy Characteristics'!E:E,MATCH($C1337,'Policy Characteristics'!$C:$C,0)))</f>
        <v>indst shift to alt fuel</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fuel shifted</v>
      </c>
      <c r="P1337" s="254" t="str">
        <f>IF(ISBLANK(INDEX('Policy Characteristics'!J:J,MATCH($C1337,'Policy Characteristics'!$C:$C,0))),"",INDEX('Policy Characteristics'!J:J,MATCH($C1337,'Policy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54" t="str">
        <f>IF(ISBLANK(INDEX('Policy Characteristics'!K:K,MATCH($C1337,'Policy Characteristics'!$C:$C,0))),"",INDEX('Policy Characteristics'!K:K,MATCH($C1337,'Policy Characteristics'!$C:$C,0)))</f>
        <v>industry-ag-main.html#fuel-switching</v>
      </c>
      <c r="R1337" s="254" t="str">
        <f>IF(ISBLANK(INDEX('Policy Characteristics'!L:L,MATCH($C1337,'Policy Characteristics'!$C:$C,0))),"",INDEX('Policy Characteristics'!L:L,MATCH($C1337,'Policy Characteristics'!$C:$C,0)))</f>
        <v>industry-elec-and-hydrogen.html</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Alternative Fuel Shifting</v>
      </c>
      <c r="C1338" s="254" t="str">
        <f t="shared" si="69"/>
        <v>Fraction of Eligible Industrial Energy Use Shifted to Alternate Fuel</v>
      </c>
      <c r="D1338" s="6" t="s">
        <v>3028</v>
      </c>
      <c r="E1338" s="1" t="s">
        <v>3912</v>
      </c>
      <c r="F1338" t="s">
        <v>2547</v>
      </c>
      <c r="G1338" s="45" t="s">
        <v>3888</v>
      </c>
      <c r="H1338" s="47">
        <f t="shared" si="68"/>
        <v>1337</v>
      </c>
      <c r="I1338" s="324" t="s">
        <v>41</v>
      </c>
      <c r="J1338" s="255" t="str">
        <f>IF(ISBLANK(INDEX('Policy Characteristics'!D:D,MATCH($C1338,'Policy Characteristics'!$C:$C,0))),"",INDEX('Policy Characteristics'!D:D,MATCH($C1338,'Policy Characteristics'!$C:$C,0)))</f>
        <v>Alternate Fuel Shifting</v>
      </c>
      <c r="K1338" s="254" t="str">
        <f>IF(ISBLANK(INDEX('Policy Characteristics'!E:E,MATCH($C1338,'Policy Characteristics'!$C:$C,0))),"",INDEX('Policy Characteristics'!E:E,MATCH($C1338,'Policy Characteristics'!$C:$C,0)))</f>
        <v>indst shift to alt fuel</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fuel shifted</v>
      </c>
      <c r="P1338" s="254" t="str">
        <f>IF(ISBLANK(INDEX('Policy Characteristics'!J:J,MATCH($C1338,'Policy Characteristics'!$C:$C,0))),"",INDEX('Policy Characteristics'!J:J,MATCH($C1338,'Policy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54" t="str">
        <f>IF(ISBLANK(INDEX('Policy Characteristics'!K:K,MATCH($C1338,'Policy Characteristics'!$C:$C,0))),"",INDEX('Policy Characteristics'!K:K,MATCH($C1338,'Policy Characteristics'!$C:$C,0)))</f>
        <v>industry-ag-main.html#fuel-switching</v>
      </c>
      <c r="R1338" s="254" t="str">
        <f>IF(ISBLANK(INDEX('Policy Characteristics'!L:L,MATCH($C1338,'Policy Characteristics'!$C:$C,0))),"",INDEX('Policy Characteristics'!L:L,MATCH($C1338,'Policy Characteristics'!$C:$C,0)))</f>
        <v>industry-elec-and-hydrogen.html</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Alternative Fuel Shifting</v>
      </c>
      <c r="C1339" s="254" t="str">
        <f t="shared" si="69"/>
        <v>Fraction of Eligible Industrial Energy Use Shifted to Alternate Fuel</v>
      </c>
      <c r="D1339" s="6" t="s">
        <v>3028</v>
      </c>
      <c r="E1339" s="1" t="s">
        <v>3913</v>
      </c>
      <c r="F1339" t="s">
        <v>2547</v>
      </c>
      <c r="G1339" s="45" t="s">
        <v>3887</v>
      </c>
      <c r="H1339" s="47">
        <f t="shared" si="68"/>
        <v>1338</v>
      </c>
      <c r="I1339" s="324" t="s">
        <v>41</v>
      </c>
      <c r="J1339" s="255" t="str">
        <f>IF(ISBLANK(INDEX('Policy Characteristics'!D:D,MATCH($C1339,'Policy Characteristics'!$C:$C,0))),"",INDEX('Policy Characteristics'!D:D,MATCH($C1339,'Policy Characteristics'!$C:$C,0)))</f>
        <v>Alternate Fuel Shifting</v>
      </c>
      <c r="K1339" s="254" t="str">
        <f>IF(ISBLANK(INDEX('Policy Characteristics'!E:E,MATCH($C1339,'Policy Characteristics'!$C:$C,0))),"",INDEX('Policy Characteristics'!E:E,MATCH($C1339,'Policy Characteristics'!$C:$C,0)))</f>
        <v>indst shift to alt fuel</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fuel shifted</v>
      </c>
      <c r="P1339" s="254" t="str">
        <f>IF(ISBLANK(INDEX('Policy Characteristics'!J:J,MATCH($C1339,'Policy Characteristics'!$C:$C,0))),"",INDEX('Policy Characteristics'!J:J,MATCH($C1339,'Policy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9" s="254" t="str">
        <f>IF(ISBLANK(INDEX('Policy Characteristics'!K:K,MATCH($C1339,'Policy Characteristics'!$C:$C,0))),"",INDEX('Policy Characteristics'!K:K,MATCH($C1339,'Policy Characteristics'!$C:$C,0)))</f>
        <v>industry-ag-main.html#fuel-switching</v>
      </c>
      <c r="R1339" s="254" t="str">
        <f>IF(ISBLANK(INDEX('Policy Characteristics'!L:L,MATCH($C1339,'Policy Characteristics'!$C:$C,0))),"",INDEX('Policy Characteristics'!L:L,MATCH($C1339,'Policy Characteristics'!$C:$C,0)))</f>
        <v>industry-elec-and-hydrogen.html</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Alternative Fuel Shifting</v>
      </c>
      <c r="C1340" s="254" t="str">
        <f t="shared" si="69"/>
        <v>Fraction of Eligible Industrial Energy Use Shifted to Alternate Fuel</v>
      </c>
      <c r="D1340" s="6" t="s">
        <v>3028</v>
      </c>
      <c r="E1340" s="1" t="s">
        <v>3914</v>
      </c>
      <c r="F1340" t="s">
        <v>2547</v>
      </c>
      <c r="G1340" s="45" t="s">
        <v>3889</v>
      </c>
      <c r="H1340" s="47">
        <f t="shared" si="68"/>
        <v>1339</v>
      </c>
      <c r="I1340" s="324" t="s">
        <v>41</v>
      </c>
      <c r="J1340" s="255" t="str">
        <f>IF(ISBLANK(INDEX('Policy Characteristics'!D:D,MATCH($C1340,'Policy Characteristics'!$C:$C,0))),"",INDEX('Policy Characteristics'!D:D,MATCH($C1340,'Policy Characteristics'!$C:$C,0)))</f>
        <v>Alternate Fuel Shifting</v>
      </c>
      <c r="K1340" s="254" t="str">
        <f>IF(ISBLANK(INDEX('Policy Characteristics'!E:E,MATCH($C1340,'Policy Characteristics'!$C:$C,0))),"",INDEX('Policy Characteristics'!E:E,MATCH($C1340,'Policy Characteristics'!$C:$C,0)))</f>
        <v>indst shift to alt fuel</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fuel shifted</v>
      </c>
      <c r="P1340" s="254" t="str">
        <f>IF(ISBLANK(INDEX('Policy Characteristics'!J:J,MATCH($C1340,'Policy Characteristics'!$C:$C,0))),"",INDEX('Policy Characteristics'!J:J,MATCH($C1340,'Policy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0" s="254" t="str">
        <f>IF(ISBLANK(INDEX('Policy Characteristics'!K:K,MATCH($C1340,'Policy Characteristics'!$C:$C,0))),"",INDEX('Policy Characteristics'!K:K,MATCH($C1340,'Policy Characteristics'!$C:$C,0)))</f>
        <v>industry-ag-main.html#fuel-switching</v>
      </c>
      <c r="R1340" s="254" t="str">
        <f>IF(ISBLANK(INDEX('Policy Characteristics'!L:L,MATCH($C1340,'Policy Characteristics'!$C:$C,0))),"",INDEX('Policy Characteristics'!L:L,MATCH($C1340,'Policy Characteristics'!$C:$C,0)))</f>
        <v>industry-elec-and-hydrogen.html</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Alternative Fuel Shifting</v>
      </c>
      <c r="C1341" s="254" t="str">
        <f t="shared" si="69"/>
        <v>Fraction of Eligible Industrial Energy Use Shifted to Alternate Fuel</v>
      </c>
      <c r="D1341" s="6" t="s">
        <v>3029</v>
      </c>
      <c r="E1341" s="1" t="s">
        <v>3459</v>
      </c>
      <c r="F1341" t="s">
        <v>2991</v>
      </c>
      <c r="G1341" s="45" t="s">
        <v>3465</v>
      </c>
      <c r="H1341" s="47">
        <f t="shared" si="68"/>
        <v>1340</v>
      </c>
      <c r="I1341" s="324" t="s">
        <v>41</v>
      </c>
      <c r="J1341" s="255" t="str">
        <f>IF(ISBLANK(INDEX('Policy Characteristics'!D:D,MATCH($C1341,'Policy Characteristics'!$C:$C,0))),"",INDEX('Policy Characteristics'!D:D,MATCH($C1341,'Policy Characteristics'!$C:$C,0)))</f>
        <v>Alternate Fuel Shifting</v>
      </c>
      <c r="K1341" s="254" t="str">
        <f>IF(ISBLANK(INDEX('Policy Characteristics'!E:E,MATCH($C1341,'Policy Characteristics'!$C:$C,0))),"",INDEX('Policy Characteristics'!E:E,MATCH($C1341,'Policy Characteristics'!$C:$C,0)))</f>
        <v>indst shift to alt fuel</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fuel shifted</v>
      </c>
      <c r="P1341" s="254" t="str">
        <f>IF(ISBLANK(INDEX('Policy Characteristics'!J:J,MATCH($C1341,'Policy Characteristics'!$C:$C,0))),"",INDEX('Policy Characteristics'!J:J,MATCH($C1341,'Policy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1" s="254" t="str">
        <f>IF(ISBLANK(INDEX('Policy Characteristics'!K:K,MATCH($C1341,'Policy Characteristics'!$C:$C,0))),"",INDEX('Policy Characteristics'!K:K,MATCH($C1341,'Policy Characteristics'!$C:$C,0)))</f>
        <v>industry-ag-main.html#fuel-switching</v>
      </c>
      <c r="R1341" s="254" t="str">
        <f>IF(ISBLANK(INDEX('Policy Characteristics'!L:L,MATCH($C1341,'Policy Characteristics'!$C:$C,0))),"",INDEX('Policy Characteristics'!L:L,MATCH($C1341,'Policy Characteristics'!$C:$C,0)))</f>
        <v>industry-elec-and-hydrogen.html</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Alternative Fuel Shifting</v>
      </c>
      <c r="C1342" s="254" t="str">
        <f t="shared" si="69"/>
        <v>Fraction of Eligible Industrial Energy Use Shifted to Alternate Fuel</v>
      </c>
      <c r="D1342" s="6" t="s">
        <v>3029</v>
      </c>
      <c r="E1342" s="1" t="s">
        <v>3460</v>
      </c>
      <c r="F1342" t="s">
        <v>2991</v>
      </c>
      <c r="G1342" s="45" t="s">
        <v>3466</v>
      </c>
      <c r="H1342" s="47">
        <f t="shared" si="68"/>
        <v>1341</v>
      </c>
      <c r="I1342" s="324" t="s">
        <v>41</v>
      </c>
      <c r="J1342" s="255" t="str">
        <f>IF(ISBLANK(INDEX('Policy Characteristics'!D:D,MATCH($C1342,'Policy Characteristics'!$C:$C,0))),"",INDEX('Policy Characteristics'!D:D,MATCH($C1342,'Policy Characteristics'!$C:$C,0)))</f>
        <v>Alternate Fuel Shifting</v>
      </c>
      <c r="K1342" s="254" t="str">
        <f>IF(ISBLANK(INDEX('Policy Characteristics'!E:E,MATCH($C1342,'Policy Characteristics'!$C:$C,0))),"",INDEX('Policy Characteristics'!E:E,MATCH($C1342,'Policy Characteristics'!$C:$C,0)))</f>
        <v>indst shift to alt fuel</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fuel shifted</v>
      </c>
      <c r="P1342" s="254" t="str">
        <f>IF(ISBLANK(INDEX('Policy Characteristics'!J:J,MATCH($C1342,'Policy Characteristics'!$C:$C,0))),"",INDEX('Policy Characteristics'!J:J,MATCH($C1342,'Policy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2" s="254" t="str">
        <f>IF(ISBLANK(INDEX('Policy Characteristics'!K:K,MATCH($C1342,'Policy Characteristics'!$C:$C,0))),"",INDEX('Policy Characteristics'!K:K,MATCH($C1342,'Policy Characteristics'!$C:$C,0)))</f>
        <v>industry-ag-main.html#fuel-switching</v>
      </c>
      <c r="R1342" s="254" t="str">
        <f>IF(ISBLANK(INDEX('Policy Characteristics'!L:L,MATCH($C1342,'Policy Characteristics'!$C:$C,0))),"",INDEX('Policy Characteristics'!L:L,MATCH($C1342,'Policy Characteristics'!$C:$C,0)))</f>
        <v>industry-elec-and-hydrogen.html</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Alternative Fuel Shifting</v>
      </c>
      <c r="C1343" s="254" t="str">
        <f t="shared" si="69"/>
        <v>Fraction of Eligible Industrial Energy Use Shifted to Alternate Fuel</v>
      </c>
      <c r="D1343" s="6" t="s">
        <v>3029</v>
      </c>
      <c r="E1343" s="1" t="s">
        <v>3461</v>
      </c>
      <c r="F1343" t="s">
        <v>2991</v>
      </c>
      <c r="G1343" s="45" t="s">
        <v>3467</v>
      </c>
      <c r="H1343" s="47">
        <f t="shared" si="68"/>
        <v>1342</v>
      </c>
      <c r="I1343" s="324" t="s">
        <v>41</v>
      </c>
      <c r="J1343" s="255" t="str">
        <f>IF(ISBLANK(INDEX('Policy Characteristics'!D:D,MATCH($C1343,'Policy Characteristics'!$C:$C,0))),"",INDEX('Policy Characteristics'!D:D,MATCH($C1343,'Policy Characteristics'!$C:$C,0)))</f>
        <v>Alternate Fuel Shifting</v>
      </c>
      <c r="K1343" s="254" t="str">
        <f>IF(ISBLANK(INDEX('Policy Characteristics'!E:E,MATCH($C1343,'Policy Characteristics'!$C:$C,0))),"",INDEX('Policy Characteristics'!E:E,MATCH($C1343,'Policy Characteristics'!$C:$C,0)))</f>
        <v>indst shift to alt fuel</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fuel shifted</v>
      </c>
      <c r="P1343" s="254" t="str">
        <f>IF(ISBLANK(INDEX('Policy Characteristics'!J:J,MATCH($C1343,'Policy Characteristics'!$C:$C,0))),"",INDEX('Policy Characteristics'!J:J,MATCH($C1343,'Policy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3" s="254" t="str">
        <f>IF(ISBLANK(INDEX('Policy Characteristics'!K:K,MATCH($C1343,'Policy Characteristics'!$C:$C,0))),"",INDEX('Policy Characteristics'!K:K,MATCH($C1343,'Policy Characteristics'!$C:$C,0)))</f>
        <v>industry-ag-main.html#fuel-switching</v>
      </c>
      <c r="R1343" s="254" t="str">
        <f>IF(ISBLANK(INDEX('Policy Characteristics'!L:L,MATCH($C1343,'Policy Characteristics'!$C:$C,0))),"",INDEX('Policy Characteristics'!L:L,MATCH($C1343,'Policy Characteristics'!$C:$C,0)))</f>
        <v>industry-elec-and-hydrogen.html</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Alternative Fuel Shifting</v>
      </c>
      <c r="C1344" s="254" t="str">
        <f t="shared" si="69"/>
        <v>Fraction of Eligible Industrial Energy Use Shifted to Alternate Fuel</v>
      </c>
      <c r="D1344" s="6" t="s">
        <v>3029</v>
      </c>
      <c r="E1344" s="1" t="s">
        <v>3462</v>
      </c>
      <c r="F1344" t="s">
        <v>2991</v>
      </c>
      <c r="G1344" s="45" t="s">
        <v>3468</v>
      </c>
      <c r="H1344" s="47">
        <f t="shared" si="68"/>
        <v>1343</v>
      </c>
      <c r="I1344" s="324" t="s">
        <v>40</v>
      </c>
      <c r="J1344" s="255" t="str">
        <f>IF(ISBLANK(INDEX('Policy Characteristics'!D:D,MATCH($C1344,'Policy Characteristics'!$C:$C,0))),"",INDEX('Policy Characteristics'!D:D,MATCH($C1344,'Policy Characteristics'!$C:$C,0)))</f>
        <v>Alternate Fuel Shifting</v>
      </c>
      <c r="K1344" s="254" t="str">
        <f>IF(ISBLANK(INDEX('Policy Characteristics'!E:E,MATCH($C1344,'Policy Characteristics'!$C:$C,0))),"",INDEX('Policy Characteristics'!E:E,MATCH($C1344,'Policy Characteristics'!$C:$C,0)))</f>
        <v>indst shift to alt fuel</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fuel shifted</v>
      </c>
      <c r="P1344" s="254" t="str">
        <f>IF(ISBLANK(INDEX('Policy Characteristics'!J:J,MATCH($C1344,'Policy Characteristics'!$C:$C,0))),"",INDEX('Policy Characteristics'!J:J,MATCH($C1344,'Policy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4" s="254" t="str">
        <f>IF(ISBLANK(INDEX('Policy Characteristics'!K:K,MATCH($C1344,'Policy Characteristics'!$C:$C,0))),"",INDEX('Policy Characteristics'!K:K,MATCH($C1344,'Policy Characteristics'!$C:$C,0)))</f>
        <v>industry-ag-main.html#fuel-switching</v>
      </c>
      <c r="R1344" s="254" t="str">
        <f>IF(ISBLANK(INDEX('Policy Characteristics'!L:L,MATCH($C1344,'Policy Characteristics'!$C:$C,0))),"",INDEX('Policy Characteristics'!L:L,MATCH($C1344,'Policy Characteristics'!$C:$C,0)))</f>
        <v>industry-elec-and-hydrogen.html</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Alternative Fuel Shifting</v>
      </c>
      <c r="C1345" s="254" t="str">
        <f t="shared" si="69"/>
        <v>Fraction of Eligible Industrial Energy Use Shifted to Alternate Fuel</v>
      </c>
      <c r="D1345" s="6" t="s">
        <v>3029</v>
      </c>
      <c r="E1345" s="1" t="s">
        <v>3463</v>
      </c>
      <c r="F1345" t="s">
        <v>2991</v>
      </c>
      <c r="G1345" s="45" t="s">
        <v>3469</v>
      </c>
      <c r="H1345" s="47">
        <f t="shared" si="68"/>
        <v>1344</v>
      </c>
      <c r="I1345" s="324" t="s">
        <v>41</v>
      </c>
      <c r="J1345" s="255" t="str">
        <f>IF(ISBLANK(INDEX('Policy Characteristics'!D:D,MATCH($C1345,'Policy Characteristics'!$C:$C,0))),"",INDEX('Policy Characteristics'!D:D,MATCH($C1345,'Policy Characteristics'!$C:$C,0)))</f>
        <v>Alternate Fuel Shifting</v>
      </c>
      <c r="K1345" s="254" t="str">
        <f>IF(ISBLANK(INDEX('Policy Characteristics'!E:E,MATCH($C1345,'Policy Characteristics'!$C:$C,0))),"",INDEX('Policy Characteristics'!E:E,MATCH($C1345,'Policy Characteristics'!$C:$C,0)))</f>
        <v>indst shift to alt fuel</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fuel shifted</v>
      </c>
      <c r="P1345" s="254" t="str">
        <f>IF(ISBLANK(INDEX('Policy Characteristics'!J:J,MATCH($C1345,'Policy Characteristics'!$C:$C,0))),"",INDEX('Policy Characteristics'!J:J,MATCH($C1345,'Policy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5" s="254" t="str">
        <f>IF(ISBLANK(INDEX('Policy Characteristics'!K:K,MATCH($C1345,'Policy Characteristics'!$C:$C,0))),"",INDEX('Policy Characteristics'!K:K,MATCH($C1345,'Policy Characteristics'!$C:$C,0)))</f>
        <v>industry-ag-main.html#fuel-switching</v>
      </c>
      <c r="R1345" s="254" t="str">
        <f>IF(ISBLANK(INDEX('Policy Characteristics'!L:L,MATCH($C1345,'Policy Characteristics'!$C:$C,0))),"",INDEX('Policy Characteristics'!L:L,MATCH($C1345,'Policy Characteristics'!$C:$C,0)))</f>
        <v>industry-elec-and-hydrogen.html</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Alternative Fuel Shifting</v>
      </c>
      <c r="C1346" s="254" t="str">
        <f t="shared" si="69"/>
        <v>Fraction of Eligible Industrial Energy Use Shifted to Alternate Fuel</v>
      </c>
      <c r="D1346" s="6" t="s">
        <v>3029</v>
      </c>
      <c r="E1346" s="1" t="s">
        <v>3464</v>
      </c>
      <c r="F1346" t="s">
        <v>2991</v>
      </c>
      <c r="G1346" s="45" t="s">
        <v>3470</v>
      </c>
      <c r="H1346" s="47">
        <f t="shared" si="68"/>
        <v>1345</v>
      </c>
      <c r="I1346" s="324" t="s">
        <v>41</v>
      </c>
      <c r="J1346" s="255" t="str">
        <f>IF(ISBLANK(INDEX('Policy Characteristics'!D:D,MATCH($C1346,'Policy Characteristics'!$C:$C,0))),"",INDEX('Policy Characteristics'!D:D,MATCH($C1346,'Policy Characteristics'!$C:$C,0)))</f>
        <v>Alternate Fuel Shifting</v>
      </c>
      <c r="K1346" s="254" t="str">
        <f>IF(ISBLANK(INDEX('Policy Characteristics'!E:E,MATCH($C1346,'Policy Characteristics'!$C:$C,0))),"",INDEX('Policy Characteristics'!E:E,MATCH($C1346,'Policy Characteristics'!$C:$C,0)))</f>
        <v>indst shift to alt fuel</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fuel shifted</v>
      </c>
      <c r="P1346" s="254" t="str">
        <f>IF(ISBLANK(INDEX('Policy Characteristics'!J:J,MATCH($C1346,'Policy Characteristics'!$C:$C,0))),"",INDEX('Policy Characteristics'!J:J,MATCH($C1346,'Policy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6" s="254" t="str">
        <f>IF(ISBLANK(INDEX('Policy Characteristics'!K:K,MATCH($C1346,'Policy Characteristics'!$C:$C,0))),"",INDEX('Policy Characteristics'!K:K,MATCH($C1346,'Policy Characteristics'!$C:$C,0)))</f>
        <v>industry-ag-main.html#fuel-switching</v>
      </c>
      <c r="R1346" s="254" t="str">
        <f>IF(ISBLANK(INDEX('Policy Characteristics'!L:L,MATCH($C1346,'Policy Characteristics'!$C:$C,0))),"",INDEX('Policy Characteristics'!L:L,MATCH($C1346,'Policy Characteristics'!$C:$C,0)))</f>
        <v>industry-elec-and-hydrogen.html</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Alternative Fuel Shifting</v>
      </c>
      <c r="C1347" s="254" t="str">
        <f t="shared" si="69"/>
        <v>Fraction of Eligible Industrial Energy Use Shifted to Alternate Fuel</v>
      </c>
      <c r="D1347" s="6" t="s">
        <v>3029</v>
      </c>
      <c r="E1347" s="1" t="s">
        <v>3570</v>
      </c>
      <c r="F1347" t="s">
        <v>2991</v>
      </c>
      <c r="G1347" s="45" t="s">
        <v>3471</v>
      </c>
      <c r="H1347" s="47">
        <f t="shared" si="68"/>
        <v>1346</v>
      </c>
      <c r="I1347" s="324" t="s">
        <v>41</v>
      </c>
      <c r="J1347" s="255" t="str">
        <f>IF(ISBLANK(INDEX('Policy Characteristics'!D:D,MATCH($C1347,'Policy Characteristics'!$C:$C,0))),"",INDEX('Policy Characteristics'!D:D,MATCH($C1347,'Policy Characteristics'!$C:$C,0)))</f>
        <v>Alternate Fuel Shifting</v>
      </c>
      <c r="K1347" s="254" t="str">
        <f>IF(ISBLANK(INDEX('Policy Characteristics'!E:E,MATCH($C1347,'Policy Characteristics'!$C:$C,0))),"",INDEX('Policy Characteristics'!E:E,MATCH($C1347,'Policy Characteristics'!$C:$C,0)))</f>
        <v>indst shift to alt fuel</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fuel shifted</v>
      </c>
      <c r="P1347" s="254" t="str">
        <f>IF(ISBLANK(INDEX('Policy Characteristics'!J:J,MATCH($C1347,'Policy Characteristics'!$C:$C,0))),"",INDEX('Policy Characteristics'!J:J,MATCH($C1347,'Policy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7" s="254" t="str">
        <f>IF(ISBLANK(INDEX('Policy Characteristics'!K:K,MATCH($C1347,'Policy Characteristics'!$C:$C,0))),"",INDEX('Policy Characteristics'!K:K,MATCH($C1347,'Policy Characteristics'!$C:$C,0)))</f>
        <v>industry-ag-main.html#fuel-switching</v>
      </c>
      <c r="R1347" s="254" t="str">
        <f>IF(ISBLANK(INDEX('Policy Characteristics'!L:L,MATCH($C1347,'Policy Characteristics'!$C:$C,0))),"",INDEX('Policy Characteristics'!L:L,MATCH($C1347,'Policy Characteristics'!$C:$C,0)))</f>
        <v>industry-elec-and-hydrogen.html</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Alternative Fuel Shifting</v>
      </c>
      <c r="C1348" s="254" t="str">
        <f t="shared" si="69"/>
        <v>Fraction of Eligible Industrial Energy Use Shifted to Alternate Fuel</v>
      </c>
      <c r="D1348" s="6" t="s">
        <v>3029</v>
      </c>
      <c r="E1348" s="1" t="s">
        <v>3912</v>
      </c>
      <c r="F1348" t="s">
        <v>2991</v>
      </c>
      <c r="G1348" s="45" t="s">
        <v>3888</v>
      </c>
      <c r="H1348" s="47">
        <f t="shared" si="68"/>
        <v>1347</v>
      </c>
      <c r="I1348" s="324" t="s">
        <v>41</v>
      </c>
      <c r="J1348" s="255" t="str">
        <f>IF(ISBLANK(INDEX('Policy Characteristics'!D:D,MATCH($C1348,'Policy Characteristics'!$C:$C,0))),"",INDEX('Policy Characteristics'!D:D,MATCH($C1348,'Policy Characteristics'!$C:$C,0)))</f>
        <v>Alternate Fuel Shifting</v>
      </c>
      <c r="K1348" s="254" t="str">
        <f>IF(ISBLANK(INDEX('Policy Characteristics'!E:E,MATCH($C1348,'Policy Characteristics'!$C:$C,0))),"",INDEX('Policy Characteristics'!E:E,MATCH($C1348,'Policy Characteristics'!$C:$C,0)))</f>
        <v>indst shift to alt fuel</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fuel shifted</v>
      </c>
      <c r="P1348" s="254" t="str">
        <f>IF(ISBLANK(INDEX('Policy Characteristics'!J:J,MATCH($C1348,'Policy Characteristics'!$C:$C,0))),"",INDEX('Policy Characteristics'!J:J,MATCH($C1348,'Policy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8" s="254" t="str">
        <f>IF(ISBLANK(INDEX('Policy Characteristics'!K:K,MATCH($C1348,'Policy Characteristics'!$C:$C,0))),"",INDEX('Policy Characteristics'!K:K,MATCH($C1348,'Policy Characteristics'!$C:$C,0)))</f>
        <v>industry-ag-main.html#fuel-switching</v>
      </c>
      <c r="R1348" s="254" t="str">
        <f>IF(ISBLANK(INDEX('Policy Characteristics'!L:L,MATCH($C1348,'Policy Characteristics'!$C:$C,0))),"",INDEX('Policy Characteristics'!L:L,MATCH($C1348,'Policy Characteristics'!$C:$C,0)))</f>
        <v>industry-elec-and-hydrogen.html</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Alternative Fuel Shifting</v>
      </c>
      <c r="C1349" s="254" t="str">
        <f t="shared" si="69"/>
        <v>Fraction of Eligible Industrial Energy Use Shifted to Alternate Fuel</v>
      </c>
      <c r="D1349" s="6" t="s">
        <v>3029</v>
      </c>
      <c r="E1349" s="1" t="s">
        <v>3913</v>
      </c>
      <c r="F1349" t="s">
        <v>2991</v>
      </c>
      <c r="G1349" s="45" t="s">
        <v>3887</v>
      </c>
      <c r="H1349" s="47">
        <f t="shared" si="68"/>
        <v>1348</v>
      </c>
      <c r="I1349" s="324" t="s">
        <v>41</v>
      </c>
      <c r="J1349" s="255" t="str">
        <f>IF(ISBLANK(INDEX('Policy Characteristics'!D:D,MATCH($C1349,'Policy Characteristics'!$C:$C,0))),"",INDEX('Policy Characteristics'!D:D,MATCH($C1349,'Policy Characteristics'!$C:$C,0)))</f>
        <v>Alternate Fuel Shifting</v>
      </c>
      <c r="K1349" s="254" t="str">
        <f>IF(ISBLANK(INDEX('Policy Characteristics'!E:E,MATCH($C1349,'Policy Characteristics'!$C:$C,0))),"",INDEX('Policy Characteristics'!E:E,MATCH($C1349,'Policy Characteristics'!$C:$C,0)))</f>
        <v>indst shift to alt fuel</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fuel shifted</v>
      </c>
      <c r="P1349" s="254" t="str">
        <f>IF(ISBLANK(INDEX('Policy Characteristics'!J:J,MATCH($C1349,'Policy Characteristics'!$C:$C,0))),"",INDEX('Policy Characteristics'!J:J,MATCH($C1349,'Policy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49" s="254" t="str">
        <f>IF(ISBLANK(INDEX('Policy Characteristics'!K:K,MATCH($C1349,'Policy Characteristics'!$C:$C,0))),"",INDEX('Policy Characteristics'!K:K,MATCH($C1349,'Policy Characteristics'!$C:$C,0)))</f>
        <v>industry-ag-main.html#fuel-switching</v>
      </c>
      <c r="R1349" s="254" t="str">
        <f>IF(ISBLANK(INDEX('Policy Characteristics'!L:L,MATCH($C1349,'Policy Characteristics'!$C:$C,0))),"",INDEX('Policy Characteristics'!L:L,MATCH($C1349,'Policy Characteristics'!$C:$C,0)))</f>
        <v>industry-elec-and-hydrogen.html</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Alternative Fuel Shifting</v>
      </c>
      <c r="C1350" s="254" t="str">
        <f t="shared" si="69"/>
        <v>Fraction of Eligible Industrial Energy Use Shifted to Alternate Fuel</v>
      </c>
      <c r="D1350" s="6" t="s">
        <v>3029</v>
      </c>
      <c r="E1350" s="1" t="s">
        <v>3914</v>
      </c>
      <c r="F1350" t="s">
        <v>2991</v>
      </c>
      <c r="G1350" s="45" t="s">
        <v>3889</v>
      </c>
      <c r="H1350" s="47">
        <f t="shared" si="68"/>
        <v>1349</v>
      </c>
      <c r="I1350" s="324" t="s">
        <v>41</v>
      </c>
      <c r="J1350" s="255" t="str">
        <f>IF(ISBLANK(INDEX('Policy Characteristics'!D:D,MATCH($C1350,'Policy Characteristics'!$C:$C,0))),"",INDEX('Policy Characteristics'!D:D,MATCH($C1350,'Policy Characteristics'!$C:$C,0)))</f>
        <v>Alternate Fuel Shifting</v>
      </c>
      <c r="K1350" s="254" t="str">
        <f>IF(ISBLANK(INDEX('Policy Characteristics'!E:E,MATCH($C1350,'Policy Characteristics'!$C:$C,0))),"",INDEX('Policy Characteristics'!E:E,MATCH($C1350,'Policy Characteristics'!$C:$C,0)))</f>
        <v>indst shift to alt fuel</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fuel shifted</v>
      </c>
      <c r="P1350" s="254" t="str">
        <f>IF(ISBLANK(INDEX('Policy Characteristics'!J:J,MATCH($C1350,'Policy Characteristics'!$C:$C,0))),"",INDEX('Policy Characteristics'!J:J,MATCH($C1350,'Policy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0" s="254" t="str">
        <f>IF(ISBLANK(INDEX('Policy Characteristics'!K:K,MATCH($C1350,'Policy Characteristics'!$C:$C,0))),"",INDEX('Policy Characteristics'!K:K,MATCH($C1350,'Policy Characteristics'!$C:$C,0)))</f>
        <v>industry-ag-main.html#fuel-switching</v>
      </c>
      <c r="R1350" s="254" t="str">
        <f>IF(ISBLANK(INDEX('Policy Characteristics'!L:L,MATCH($C1350,'Policy Characteristics'!$C:$C,0))),"",INDEX('Policy Characteristics'!L:L,MATCH($C1350,'Policy Characteristics'!$C:$C,0)))</f>
        <v>industry-elec-and-hydrogen.html</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Alternative Fuel Shifting</v>
      </c>
      <c r="C1351" s="254" t="str">
        <f t="shared" si="69"/>
        <v>Fraction of Eligible Industrial Energy Use Shifted to Alternate Fuel</v>
      </c>
      <c r="D1351" s="6" t="s">
        <v>3030</v>
      </c>
      <c r="E1351" s="1" t="s">
        <v>3459</v>
      </c>
      <c r="F1351" t="s">
        <v>2992</v>
      </c>
      <c r="G1351" s="45" t="s">
        <v>3465</v>
      </c>
      <c r="H1351" s="47">
        <f t="shared" si="68"/>
        <v>1350</v>
      </c>
      <c r="I1351" s="324" t="s">
        <v>41</v>
      </c>
      <c r="J1351" s="255" t="str">
        <f>IF(ISBLANK(INDEX('Policy Characteristics'!D:D,MATCH($C1351,'Policy Characteristics'!$C:$C,0))),"",INDEX('Policy Characteristics'!D:D,MATCH($C1351,'Policy Characteristics'!$C:$C,0)))</f>
        <v>Alternate Fuel Shifting</v>
      </c>
      <c r="K1351" s="254" t="str">
        <f>IF(ISBLANK(INDEX('Policy Characteristics'!E:E,MATCH($C1351,'Policy Characteristics'!$C:$C,0))),"",INDEX('Policy Characteristics'!E:E,MATCH($C1351,'Policy Characteristics'!$C:$C,0)))</f>
        <v>indst shift to alt fuel</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fuel shifted</v>
      </c>
      <c r="P1351" s="254" t="str">
        <f>IF(ISBLANK(INDEX('Policy Characteristics'!J:J,MATCH($C1351,'Policy Characteristics'!$C:$C,0))),"",INDEX('Policy Characteristics'!J:J,MATCH($C1351,'Policy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1" s="254" t="str">
        <f>IF(ISBLANK(INDEX('Policy Characteristics'!K:K,MATCH($C1351,'Policy Characteristics'!$C:$C,0))),"",INDEX('Policy Characteristics'!K:K,MATCH($C1351,'Policy Characteristics'!$C:$C,0)))</f>
        <v>industry-ag-main.html#fuel-switching</v>
      </c>
      <c r="R1351" s="254" t="str">
        <f>IF(ISBLANK(INDEX('Policy Characteristics'!L:L,MATCH($C1351,'Policy Characteristics'!$C:$C,0))),"",INDEX('Policy Characteristics'!L:L,MATCH($C1351,'Policy Characteristics'!$C:$C,0)))</f>
        <v>industry-elec-and-hydrogen.html</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Alternative Fuel Shifting</v>
      </c>
      <c r="C1352" s="254" t="str">
        <f t="shared" si="69"/>
        <v>Fraction of Eligible Industrial Energy Use Shifted to Alternate Fuel</v>
      </c>
      <c r="D1352" s="6" t="s">
        <v>3030</v>
      </c>
      <c r="E1352" s="1" t="s">
        <v>3460</v>
      </c>
      <c r="F1352" t="s">
        <v>2992</v>
      </c>
      <c r="G1352" s="45" t="s">
        <v>3466</v>
      </c>
      <c r="H1352" s="47">
        <f t="shared" si="68"/>
        <v>1351</v>
      </c>
      <c r="I1352" s="324" t="s">
        <v>41</v>
      </c>
      <c r="J1352" s="255" t="str">
        <f>IF(ISBLANK(INDEX('Policy Characteristics'!D:D,MATCH($C1352,'Policy Characteristics'!$C:$C,0))),"",INDEX('Policy Characteristics'!D:D,MATCH($C1352,'Policy Characteristics'!$C:$C,0)))</f>
        <v>Alternate Fuel Shifting</v>
      </c>
      <c r="K1352" s="254" t="str">
        <f>IF(ISBLANK(INDEX('Policy Characteristics'!E:E,MATCH($C1352,'Policy Characteristics'!$C:$C,0))),"",INDEX('Policy Characteristics'!E:E,MATCH($C1352,'Policy Characteristics'!$C:$C,0)))</f>
        <v>indst shift to alt fuel</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fuel shifted</v>
      </c>
      <c r="P1352" s="254" t="str">
        <f>IF(ISBLANK(INDEX('Policy Characteristics'!J:J,MATCH($C1352,'Policy Characteristics'!$C:$C,0))),"",INDEX('Policy Characteristics'!J:J,MATCH($C1352,'Policy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2" s="254" t="str">
        <f>IF(ISBLANK(INDEX('Policy Characteristics'!K:K,MATCH($C1352,'Policy Characteristics'!$C:$C,0))),"",INDEX('Policy Characteristics'!K:K,MATCH($C1352,'Policy Characteristics'!$C:$C,0)))</f>
        <v>industry-ag-main.html#fuel-switching</v>
      </c>
      <c r="R1352" s="254" t="str">
        <f>IF(ISBLANK(INDEX('Policy Characteristics'!L:L,MATCH($C1352,'Policy Characteristics'!$C:$C,0))),"",INDEX('Policy Characteristics'!L:L,MATCH($C1352,'Policy Characteristics'!$C:$C,0)))</f>
        <v>industry-elec-and-hydrogen.html</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Alternative Fuel Shifting</v>
      </c>
      <c r="C1353" s="254" t="str">
        <f t="shared" si="69"/>
        <v>Fraction of Eligible Industrial Energy Use Shifted to Alternate Fuel</v>
      </c>
      <c r="D1353" s="6" t="s">
        <v>3030</v>
      </c>
      <c r="E1353" s="1" t="s">
        <v>3461</v>
      </c>
      <c r="F1353" t="s">
        <v>2992</v>
      </c>
      <c r="G1353" s="45" t="s">
        <v>3467</v>
      </c>
      <c r="H1353" s="47">
        <f t="shared" si="68"/>
        <v>1352</v>
      </c>
      <c r="I1353" s="324" t="s">
        <v>41</v>
      </c>
      <c r="J1353" s="255" t="str">
        <f>IF(ISBLANK(INDEX('Policy Characteristics'!D:D,MATCH($C1353,'Policy Characteristics'!$C:$C,0))),"",INDEX('Policy Characteristics'!D:D,MATCH($C1353,'Policy Characteristics'!$C:$C,0)))</f>
        <v>Alternate Fuel Shifting</v>
      </c>
      <c r="K1353" s="254" t="str">
        <f>IF(ISBLANK(INDEX('Policy Characteristics'!E:E,MATCH($C1353,'Policy Characteristics'!$C:$C,0))),"",INDEX('Policy Characteristics'!E:E,MATCH($C1353,'Policy Characteristics'!$C:$C,0)))</f>
        <v>indst shift to alt fuel</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fuel shifted</v>
      </c>
      <c r="P1353" s="254" t="str">
        <f>IF(ISBLANK(INDEX('Policy Characteristics'!J:J,MATCH($C1353,'Policy Characteristics'!$C:$C,0))),"",INDEX('Policy Characteristics'!J:J,MATCH($C1353,'Policy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3" s="254" t="str">
        <f>IF(ISBLANK(INDEX('Policy Characteristics'!K:K,MATCH($C1353,'Policy Characteristics'!$C:$C,0))),"",INDEX('Policy Characteristics'!K:K,MATCH($C1353,'Policy Characteristics'!$C:$C,0)))</f>
        <v>industry-ag-main.html#fuel-switching</v>
      </c>
      <c r="R1353" s="254" t="str">
        <f>IF(ISBLANK(INDEX('Policy Characteristics'!L:L,MATCH($C1353,'Policy Characteristics'!$C:$C,0))),"",INDEX('Policy Characteristics'!L:L,MATCH($C1353,'Policy Characteristics'!$C:$C,0)))</f>
        <v>industry-elec-and-hydrogen.html</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Alternative Fuel Shifting</v>
      </c>
      <c r="C1354" s="254" t="str">
        <f t="shared" si="69"/>
        <v>Fraction of Eligible Industrial Energy Use Shifted to Alternate Fuel</v>
      </c>
      <c r="D1354" s="6" t="s">
        <v>3030</v>
      </c>
      <c r="E1354" s="1" t="s">
        <v>3462</v>
      </c>
      <c r="F1354" t="s">
        <v>2992</v>
      </c>
      <c r="G1354" s="45" t="s">
        <v>3468</v>
      </c>
      <c r="H1354" s="47">
        <f t="shared" si="68"/>
        <v>1353</v>
      </c>
      <c r="I1354" s="324" t="s">
        <v>40</v>
      </c>
      <c r="J1354" s="255" t="str">
        <f>IF(ISBLANK(INDEX('Policy Characteristics'!D:D,MATCH($C1354,'Policy Characteristics'!$C:$C,0))),"",INDEX('Policy Characteristics'!D:D,MATCH($C1354,'Policy Characteristics'!$C:$C,0)))</f>
        <v>Alternate Fuel Shifting</v>
      </c>
      <c r="K1354" s="254" t="str">
        <f>IF(ISBLANK(INDEX('Policy Characteristics'!E:E,MATCH($C1354,'Policy Characteristics'!$C:$C,0))),"",INDEX('Policy Characteristics'!E:E,MATCH($C1354,'Policy Characteristics'!$C:$C,0)))</f>
        <v>indst shift to alt fuel</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fuel shifted</v>
      </c>
      <c r="P1354" s="254" t="str">
        <f>IF(ISBLANK(INDEX('Policy Characteristics'!J:J,MATCH($C1354,'Policy Characteristics'!$C:$C,0))),"",INDEX('Policy Characteristics'!J:J,MATCH($C1354,'Policy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4" s="254" t="str">
        <f>IF(ISBLANK(INDEX('Policy Characteristics'!K:K,MATCH($C1354,'Policy Characteristics'!$C:$C,0))),"",INDEX('Policy Characteristics'!K:K,MATCH($C1354,'Policy Characteristics'!$C:$C,0)))</f>
        <v>industry-ag-main.html#fuel-switching</v>
      </c>
      <c r="R1354" s="254" t="str">
        <f>IF(ISBLANK(INDEX('Policy Characteristics'!L:L,MATCH($C1354,'Policy Characteristics'!$C:$C,0))),"",INDEX('Policy Characteristics'!L:L,MATCH($C1354,'Policy Characteristics'!$C:$C,0)))</f>
        <v>industry-elec-and-hydrogen.html</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Alternative Fuel Shifting</v>
      </c>
      <c r="C1355" s="254" t="str">
        <f t="shared" si="69"/>
        <v>Fraction of Eligible Industrial Energy Use Shifted to Alternate Fuel</v>
      </c>
      <c r="D1355" s="6" t="s">
        <v>3030</v>
      </c>
      <c r="E1355" s="1" t="s">
        <v>3463</v>
      </c>
      <c r="F1355" t="s">
        <v>2992</v>
      </c>
      <c r="G1355" s="45" t="s">
        <v>3469</v>
      </c>
      <c r="H1355" s="47">
        <f t="shared" ref="H1355:H1418" si="70">H1354+1</f>
        <v>1354</v>
      </c>
      <c r="I1355" s="324" t="s">
        <v>41</v>
      </c>
      <c r="J1355" s="255" t="str">
        <f>IF(ISBLANK(INDEX('Policy Characteristics'!D:D,MATCH($C1355,'Policy Characteristics'!$C:$C,0))),"",INDEX('Policy Characteristics'!D:D,MATCH($C1355,'Policy Characteristics'!$C:$C,0)))</f>
        <v>Alternate Fuel Shifting</v>
      </c>
      <c r="K1355" s="254" t="str">
        <f>IF(ISBLANK(INDEX('Policy Characteristics'!E:E,MATCH($C1355,'Policy Characteristics'!$C:$C,0))),"",INDEX('Policy Characteristics'!E:E,MATCH($C1355,'Policy Characteristics'!$C:$C,0)))</f>
        <v>indst shift to alt fuel</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fuel shifted</v>
      </c>
      <c r="P1355" s="254" t="str">
        <f>IF(ISBLANK(INDEX('Policy Characteristics'!J:J,MATCH($C1355,'Policy Characteristics'!$C:$C,0))),"",INDEX('Policy Characteristics'!J:J,MATCH($C1355,'Policy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5" s="254" t="str">
        <f>IF(ISBLANK(INDEX('Policy Characteristics'!K:K,MATCH($C1355,'Policy Characteristics'!$C:$C,0))),"",INDEX('Policy Characteristics'!K:K,MATCH($C1355,'Policy Characteristics'!$C:$C,0)))</f>
        <v>industry-ag-main.html#fuel-switching</v>
      </c>
      <c r="R1355" s="254" t="str">
        <f>IF(ISBLANK(INDEX('Policy Characteristics'!L:L,MATCH($C1355,'Policy Characteristics'!$C:$C,0))),"",INDEX('Policy Characteristics'!L:L,MATCH($C1355,'Policy Characteristics'!$C:$C,0)))</f>
        <v>industry-elec-and-hydrogen.html</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Alternative Fuel Shifting</v>
      </c>
      <c r="C1356" s="254" t="str">
        <f t="shared" si="69"/>
        <v>Fraction of Eligible Industrial Energy Use Shifted to Alternate Fuel</v>
      </c>
      <c r="D1356" s="6" t="s">
        <v>3030</v>
      </c>
      <c r="E1356" s="1" t="s">
        <v>3464</v>
      </c>
      <c r="F1356" t="s">
        <v>2992</v>
      </c>
      <c r="G1356" s="45" t="s">
        <v>3470</v>
      </c>
      <c r="H1356" s="47">
        <f t="shared" si="70"/>
        <v>1355</v>
      </c>
      <c r="I1356" s="324" t="s">
        <v>41</v>
      </c>
      <c r="J1356" s="255" t="str">
        <f>IF(ISBLANK(INDEX('Policy Characteristics'!D:D,MATCH($C1356,'Policy Characteristics'!$C:$C,0))),"",INDEX('Policy Characteristics'!D:D,MATCH($C1356,'Policy Characteristics'!$C:$C,0)))</f>
        <v>Alternate Fuel Shifting</v>
      </c>
      <c r="K1356" s="254" t="str">
        <f>IF(ISBLANK(INDEX('Policy Characteristics'!E:E,MATCH($C1356,'Policy Characteristics'!$C:$C,0))),"",INDEX('Policy Characteristics'!E:E,MATCH($C1356,'Policy Characteristics'!$C:$C,0)))</f>
        <v>indst shift to alt fuel</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fuel shifted</v>
      </c>
      <c r="P1356" s="254" t="str">
        <f>IF(ISBLANK(INDEX('Policy Characteristics'!J:J,MATCH($C1356,'Policy Characteristics'!$C:$C,0))),"",INDEX('Policy Characteristics'!J:J,MATCH($C1356,'Policy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6" s="254" t="str">
        <f>IF(ISBLANK(INDEX('Policy Characteristics'!K:K,MATCH($C1356,'Policy Characteristics'!$C:$C,0))),"",INDEX('Policy Characteristics'!K:K,MATCH($C1356,'Policy Characteristics'!$C:$C,0)))</f>
        <v>industry-ag-main.html#fuel-switching</v>
      </c>
      <c r="R1356" s="254" t="str">
        <f>IF(ISBLANK(INDEX('Policy Characteristics'!L:L,MATCH($C1356,'Policy Characteristics'!$C:$C,0))),"",INDEX('Policy Characteristics'!L:L,MATCH($C1356,'Policy Characteristics'!$C:$C,0)))</f>
        <v>industry-elec-and-hydrogen.html</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Alternative Fuel Shifting</v>
      </c>
      <c r="C1357" s="254" t="str">
        <f t="shared" si="69"/>
        <v>Fraction of Eligible Industrial Energy Use Shifted to Alternate Fuel</v>
      </c>
      <c r="D1357" s="6" t="s">
        <v>3030</v>
      </c>
      <c r="E1357" s="1" t="s">
        <v>3570</v>
      </c>
      <c r="F1357" t="s">
        <v>2992</v>
      </c>
      <c r="G1357" s="45" t="s">
        <v>3471</v>
      </c>
      <c r="H1357" s="47">
        <f t="shared" si="70"/>
        <v>1356</v>
      </c>
      <c r="I1357" s="324" t="s">
        <v>41</v>
      </c>
      <c r="J1357" s="255" t="str">
        <f>IF(ISBLANK(INDEX('Policy Characteristics'!D:D,MATCH($C1357,'Policy Characteristics'!$C:$C,0))),"",INDEX('Policy Characteristics'!D:D,MATCH($C1357,'Policy Characteristics'!$C:$C,0)))</f>
        <v>Alternate Fuel Shifting</v>
      </c>
      <c r="K1357" s="254" t="str">
        <f>IF(ISBLANK(INDEX('Policy Characteristics'!E:E,MATCH($C1357,'Policy Characteristics'!$C:$C,0))),"",INDEX('Policy Characteristics'!E:E,MATCH($C1357,'Policy Characteristics'!$C:$C,0)))</f>
        <v>indst shift to alt fuel</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fuel shifted</v>
      </c>
      <c r="P1357" s="254" t="str">
        <f>IF(ISBLANK(INDEX('Policy Characteristics'!J:J,MATCH($C1357,'Policy Characteristics'!$C:$C,0))),"",INDEX('Policy Characteristics'!J:J,MATCH($C1357,'Policy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7" s="254" t="str">
        <f>IF(ISBLANK(INDEX('Policy Characteristics'!K:K,MATCH($C1357,'Policy Characteristics'!$C:$C,0))),"",INDEX('Policy Characteristics'!K:K,MATCH($C1357,'Policy Characteristics'!$C:$C,0)))</f>
        <v>industry-ag-main.html#fuel-switching</v>
      </c>
      <c r="R1357" s="254" t="str">
        <f>IF(ISBLANK(INDEX('Policy Characteristics'!L:L,MATCH($C1357,'Policy Characteristics'!$C:$C,0))),"",INDEX('Policy Characteristics'!L:L,MATCH($C1357,'Policy Characteristics'!$C:$C,0)))</f>
        <v>industry-elec-and-hydrogen.html</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Alternative Fuel Shifting</v>
      </c>
      <c r="C1358" s="254" t="str">
        <f t="shared" si="69"/>
        <v>Fraction of Eligible Industrial Energy Use Shifted to Alternate Fuel</v>
      </c>
      <c r="D1358" s="6" t="s">
        <v>3030</v>
      </c>
      <c r="E1358" s="1" t="s">
        <v>3912</v>
      </c>
      <c r="F1358" t="s">
        <v>2992</v>
      </c>
      <c r="G1358" s="45" t="s">
        <v>3888</v>
      </c>
      <c r="H1358" s="47">
        <f t="shared" si="70"/>
        <v>1357</v>
      </c>
      <c r="I1358" s="324" t="s">
        <v>41</v>
      </c>
      <c r="J1358" s="255" t="str">
        <f>IF(ISBLANK(INDEX('Policy Characteristics'!D:D,MATCH($C1358,'Policy Characteristics'!$C:$C,0))),"",INDEX('Policy Characteristics'!D:D,MATCH($C1358,'Policy Characteristics'!$C:$C,0)))</f>
        <v>Alternate Fuel Shifting</v>
      </c>
      <c r="K1358" s="254" t="str">
        <f>IF(ISBLANK(INDEX('Policy Characteristics'!E:E,MATCH($C1358,'Policy Characteristics'!$C:$C,0))),"",INDEX('Policy Characteristics'!E:E,MATCH($C1358,'Policy Characteristics'!$C:$C,0)))</f>
        <v>indst shift to alt fuel</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fuel shifted</v>
      </c>
      <c r="P1358" s="254" t="str">
        <f>IF(ISBLANK(INDEX('Policy Characteristics'!J:J,MATCH($C1358,'Policy Characteristics'!$C:$C,0))),"",INDEX('Policy Characteristics'!J:J,MATCH($C1358,'Policy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8" s="254" t="str">
        <f>IF(ISBLANK(INDEX('Policy Characteristics'!K:K,MATCH($C1358,'Policy Characteristics'!$C:$C,0))),"",INDEX('Policy Characteristics'!K:K,MATCH($C1358,'Policy Characteristics'!$C:$C,0)))</f>
        <v>industry-ag-main.html#fuel-switching</v>
      </c>
      <c r="R1358" s="254" t="str">
        <f>IF(ISBLANK(INDEX('Policy Characteristics'!L:L,MATCH($C1358,'Policy Characteristics'!$C:$C,0))),"",INDEX('Policy Characteristics'!L:L,MATCH($C1358,'Policy Characteristics'!$C:$C,0)))</f>
        <v>industry-elec-and-hydrogen.html</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Alternative Fuel Shifting</v>
      </c>
      <c r="C1359" s="254" t="str">
        <f t="shared" si="69"/>
        <v>Fraction of Eligible Industrial Energy Use Shifted to Alternate Fuel</v>
      </c>
      <c r="D1359" s="6" t="s">
        <v>3030</v>
      </c>
      <c r="E1359" s="1" t="s">
        <v>3913</v>
      </c>
      <c r="F1359" t="s">
        <v>2992</v>
      </c>
      <c r="G1359" s="45" t="s">
        <v>3887</v>
      </c>
      <c r="H1359" s="47">
        <f t="shared" si="70"/>
        <v>1358</v>
      </c>
      <c r="I1359" s="324" t="s">
        <v>41</v>
      </c>
      <c r="J1359" s="255" t="str">
        <f>IF(ISBLANK(INDEX('Policy Characteristics'!D:D,MATCH($C1359,'Policy Characteristics'!$C:$C,0))),"",INDEX('Policy Characteristics'!D:D,MATCH($C1359,'Policy Characteristics'!$C:$C,0)))</f>
        <v>Alternate Fuel Shifting</v>
      </c>
      <c r="K1359" s="254" t="str">
        <f>IF(ISBLANK(INDEX('Policy Characteristics'!E:E,MATCH($C1359,'Policy Characteristics'!$C:$C,0))),"",INDEX('Policy Characteristics'!E:E,MATCH($C1359,'Policy Characteristics'!$C:$C,0)))</f>
        <v>indst shift to alt fuel</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fuel shifted</v>
      </c>
      <c r="P1359" s="254" t="str">
        <f>IF(ISBLANK(INDEX('Policy Characteristics'!J:J,MATCH($C1359,'Policy Characteristics'!$C:$C,0))),"",INDEX('Policy Characteristics'!J:J,MATCH($C1359,'Policy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59" s="254" t="str">
        <f>IF(ISBLANK(INDEX('Policy Characteristics'!K:K,MATCH($C1359,'Policy Characteristics'!$C:$C,0))),"",INDEX('Policy Characteristics'!K:K,MATCH($C1359,'Policy Characteristics'!$C:$C,0)))</f>
        <v>industry-ag-main.html#fuel-switching</v>
      </c>
      <c r="R1359" s="254" t="str">
        <f>IF(ISBLANK(INDEX('Policy Characteristics'!L:L,MATCH($C1359,'Policy Characteristics'!$C:$C,0))),"",INDEX('Policy Characteristics'!L:L,MATCH($C1359,'Policy Characteristics'!$C:$C,0)))</f>
        <v>industry-elec-and-hydrogen.html</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Alternative Fuel Shifting</v>
      </c>
      <c r="C1360" s="254" t="str">
        <f t="shared" si="69"/>
        <v>Fraction of Eligible Industrial Energy Use Shifted to Alternate Fuel</v>
      </c>
      <c r="D1360" s="6" t="s">
        <v>3030</v>
      </c>
      <c r="E1360" s="1" t="s">
        <v>3914</v>
      </c>
      <c r="F1360" t="s">
        <v>2992</v>
      </c>
      <c r="G1360" s="45" t="s">
        <v>3889</v>
      </c>
      <c r="H1360" s="47">
        <f t="shared" si="70"/>
        <v>1359</v>
      </c>
      <c r="I1360" s="324" t="s">
        <v>41</v>
      </c>
      <c r="J1360" s="255" t="str">
        <f>IF(ISBLANK(INDEX('Policy Characteristics'!D:D,MATCH($C1360,'Policy Characteristics'!$C:$C,0))),"",INDEX('Policy Characteristics'!D:D,MATCH($C1360,'Policy Characteristics'!$C:$C,0)))</f>
        <v>Alternate Fuel Shifting</v>
      </c>
      <c r="K1360" s="254" t="str">
        <f>IF(ISBLANK(INDEX('Policy Characteristics'!E:E,MATCH($C1360,'Policy Characteristics'!$C:$C,0))),"",INDEX('Policy Characteristics'!E:E,MATCH($C1360,'Policy Characteristics'!$C:$C,0)))</f>
        <v>indst shift to alt fuel</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fuel shifted</v>
      </c>
      <c r="P1360" s="254" t="str">
        <f>IF(ISBLANK(INDEX('Policy Characteristics'!J:J,MATCH($C1360,'Policy Characteristics'!$C:$C,0))),"",INDEX('Policy Characteristics'!J:J,MATCH($C1360,'Policy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0" s="254" t="str">
        <f>IF(ISBLANK(INDEX('Policy Characteristics'!K:K,MATCH($C1360,'Policy Characteristics'!$C:$C,0))),"",INDEX('Policy Characteristics'!K:K,MATCH($C1360,'Policy Characteristics'!$C:$C,0)))</f>
        <v>industry-ag-main.html#fuel-switching</v>
      </c>
      <c r="R1360" s="254" t="str">
        <f>IF(ISBLANK(INDEX('Policy Characteristics'!L:L,MATCH($C1360,'Policy Characteristics'!$C:$C,0))),"",INDEX('Policy Characteristics'!L:L,MATCH($C1360,'Policy Characteristics'!$C:$C,0)))</f>
        <v>industry-elec-and-hydrogen.html</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Alternative Fuel Shifting</v>
      </c>
      <c r="C1361" s="254" t="str">
        <f t="shared" si="69"/>
        <v>Fraction of Eligible Industrial Energy Use Shifted to Alternate Fuel</v>
      </c>
      <c r="D1361" s="6" t="s">
        <v>3031</v>
      </c>
      <c r="E1361" s="1" t="s">
        <v>3459</v>
      </c>
      <c r="F1361" t="s">
        <v>2993</v>
      </c>
      <c r="G1361" s="45" t="s">
        <v>3465</v>
      </c>
      <c r="H1361" s="47">
        <f t="shared" si="70"/>
        <v>1360</v>
      </c>
      <c r="I1361" s="324" t="s">
        <v>41</v>
      </c>
      <c r="J1361" s="255" t="str">
        <f>IF(ISBLANK(INDEX('Policy Characteristics'!D:D,MATCH($C1361,'Policy Characteristics'!$C:$C,0))),"",INDEX('Policy Characteristics'!D:D,MATCH($C1361,'Policy Characteristics'!$C:$C,0)))</f>
        <v>Alternate Fuel Shifting</v>
      </c>
      <c r="K1361" s="254" t="str">
        <f>IF(ISBLANK(INDEX('Policy Characteristics'!E:E,MATCH($C1361,'Policy Characteristics'!$C:$C,0))),"",INDEX('Policy Characteristics'!E:E,MATCH($C1361,'Policy Characteristics'!$C:$C,0)))</f>
        <v>indst shift to alt fuel</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fuel shifted</v>
      </c>
      <c r="P1361" s="254" t="str">
        <f>IF(ISBLANK(INDEX('Policy Characteristics'!J:J,MATCH($C1361,'Policy Characteristics'!$C:$C,0))),"",INDEX('Policy Characteristics'!J:J,MATCH($C1361,'Policy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1" s="254" t="str">
        <f>IF(ISBLANK(INDEX('Policy Characteristics'!K:K,MATCH($C1361,'Policy Characteristics'!$C:$C,0))),"",INDEX('Policy Characteristics'!K:K,MATCH($C1361,'Policy Characteristics'!$C:$C,0)))</f>
        <v>industry-ag-main.html#fuel-switching</v>
      </c>
      <c r="R1361" s="254" t="str">
        <f>IF(ISBLANK(INDEX('Policy Characteristics'!L:L,MATCH($C1361,'Policy Characteristics'!$C:$C,0))),"",INDEX('Policy Characteristics'!L:L,MATCH($C1361,'Policy Characteristics'!$C:$C,0)))</f>
        <v>industry-elec-and-hydrogen.html</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Alternative Fuel Shifting</v>
      </c>
      <c r="C1362" s="254" t="str">
        <f t="shared" si="69"/>
        <v>Fraction of Eligible Industrial Energy Use Shifted to Alternate Fuel</v>
      </c>
      <c r="D1362" s="6" t="s">
        <v>3031</v>
      </c>
      <c r="E1362" s="1" t="s">
        <v>3460</v>
      </c>
      <c r="F1362" t="s">
        <v>2993</v>
      </c>
      <c r="G1362" s="45" t="s">
        <v>3466</v>
      </c>
      <c r="H1362" s="47">
        <f t="shared" si="70"/>
        <v>1361</v>
      </c>
      <c r="I1362" s="324" t="s">
        <v>41</v>
      </c>
      <c r="J1362" s="255" t="str">
        <f>IF(ISBLANK(INDEX('Policy Characteristics'!D:D,MATCH($C1362,'Policy Characteristics'!$C:$C,0))),"",INDEX('Policy Characteristics'!D:D,MATCH($C1362,'Policy Characteristics'!$C:$C,0)))</f>
        <v>Alternate Fuel Shifting</v>
      </c>
      <c r="K1362" s="254" t="str">
        <f>IF(ISBLANK(INDEX('Policy Characteristics'!E:E,MATCH($C1362,'Policy Characteristics'!$C:$C,0))),"",INDEX('Policy Characteristics'!E:E,MATCH($C1362,'Policy Characteristics'!$C:$C,0)))</f>
        <v>indst shift to alt fuel</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fuel shifted</v>
      </c>
      <c r="P1362" s="254" t="str">
        <f>IF(ISBLANK(INDEX('Policy Characteristics'!J:J,MATCH($C1362,'Policy Characteristics'!$C:$C,0))),"",INDEX('Policy Characteristics'!J:J,MATCH($C1362,'Policy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2" s="254" t="str">
        <f>IF(ISBLANK(INDEX('Policy Characteristics'!K:K,MATCH($C1362,'Policy Characteristics'!$C:$C,0))),"",INDEX('Policy Characteristics'!K:K,MATCH($C1362,'Policy Characteristics'!$C:$C,0)))</f>
        <v>industry-ag-main.html#fuel-switching</v>
      </c>
      <c r="R1362" s="254" t="str">
        <f>IF(ISBLANK(INDEX('Policy Characteristics'!L:L,MATCH($C1362,'Policy Characteristics'!$C:$C,0))),"",INDEX('Policy Characteristics'!L:L,MATCH($C1362,'Policy Characteristics'!$C:$C,0)))</f>
        <v>industry-elec-and-hydrogen.html</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Alternative Fuel Shifting</v>
      </c>
      <c r="C1363" s="254" t="str">
        <f t="shared" si="69"/>
        <v>Fraction of Eligible Industrial Energy Use Shifted to Alternate Fuel</v>
      </c>
      <c r="D1363" s="6" t="s">
        <v>3031</v>
      </c>
      <c r="E1363" s="1" t="s">
        <v>3461</v>
      </c>
      <c r="F1363" t="s">
        <v>2993</v>
      </c>
      <c r="G1363" s="45" t="s">
        <v>3467</v>
      </c>
      <c r="H1363" s="47">
        <f t="shared" si="70"/>
        <v>1362</v>
      </c>
      <c r="I1363" s="324" t="s">
        <v>41</v>
      </c>
      <c r="J1363" s="255" t="str">
        <f>IF(ISBLANK(INDEX('Policy Characteristics'!D:D,MATCH($C1363,'Policy Characteristics'!$C:$C,0))),"",INDEX('Policy Characteristics'!D:D,MATCH($C1363,'Policy Characteristics'!$C:$C,0)))</f>
        <v>Alternate Fuel Shifting</v>
      </c>
      <c r="K1363" s="254" t="str">
        <f>IF(ISBLANK(INDEX('Policy Characteristics'!E:E,MATCH($C1363,'Policy Characteristics'!$C:$C,0))),"",INDEX('Policy Characteristics'!E:E,MATCH($C1363,'Policy Characteristics'!$C:$C,0)))</f>
        <v>indst shift to alt fuel</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fuel shifted</v>
      </c>
      <c r="P1363" s="254" t="str">
        <f>IF(ISBLANK(INDEX('Policy Characteristics'!J:J,MATCH($C1363,'Policy Characteristics'!$C:$C,0))),"",INDEX('Policy Characteristics'!J:J,MATCH($C1363,'Policy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3" s="254" t="str">
        <f>IF(ISBLANK(INDEX('Policy Characteristics'!K:K,MATCH($C1363,'Policy Characteristics'!$C:$C,0))),"",INDEX('Policy Characteristics'!K:K,MATCH($C1363,'Policy Characteristics'!$C:$C,0)))</f>
        <v>industry-ag-main.html#fuel-switching</v>
      </c>
      <c r="R1363" s="254" t="str">
        <f>IF(ISBLANK(INDEX('Policy Characteristics'!L:L,MATCH($C1363,'Policy Characteristics'!$C:$C,0))),"",INDEX('Policy Characteristics'!L:L,MATCH($C1363,'Policy Characteristics'!$C:$C,0)))</f>
        <v>industry-elec-and-hydrogen.html</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Alternative Fuel Shifting</v>
      </c>
      <c r="C1364" s="254" t="str">
        <f t="shared" si="69"/>
        <v>Fraction of Eligible Industrial Energy Use Shifted to Alternate Fuel</v>
      </c>
      <c r="D1364" s="6" t="s">
        <v>3031</v>
      </c>
      <c r="E1364" s="1" t="s">
        <v>3462</v>
      </c>
      <c r="F1364" t="s">
        <v>2993</v>
      </c>
      <c r="G1364" s="45" t="s">
        <v>3468</v>
      </c>
      <c r="H1364" s="47">
        <f t="shared" si="70"/>
        <v>1363</v>
      </c>
      <c r="I1364" s="324" t="s">
        <v>40</v>
      </c>
      <c r="J1364" s="255" t="str">
        <f>IF(ISBLANK(INDEX('Policy Characteristics'!D:D,MATCH($C1364,'Policy Characteristics'!$C:$C,0))),"",INDEX('Policy Characteristics'!D:D,MATCH($C1364,'Policy Characteristics'!$C:$C,0)))</f>
        <v>Alternate Fuel Shifting</v>
      </c>
      <c r="K1364" s="254" t="str">
        <f>IF(ISBLANK(INDEX('Policy Characteristics'!E:E,MATCH($C1364,'Policy Characteristics'!$C:$C,0))),"",INDEX('Policy Characteristics'!E:E,MATCH($C1364,'Policy Characteristics'!$C:$C,0)))</f>
        <v>indst shift to alt fuel</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fuel shifted</v>
      </c>
      <c r="P1364" s="254" t="str">
        <f>IF(ISBLANK(INDEX('Policy Characteristics'!J:J,MATCH($C1364,'Policy Characteristics'!$C:$C,0))),"",INDEX('Policy Characteristics'!J:J,MATCH($C1364,'Policy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4" s="254" t="str">
        <f>IF(ISBLANK(INDEX('Policy Characteristics'!K:K,MATCH($C1364,'Policy Characteristics'!$C:$C,0))),"",INDEX('Policy Characteristics'!K:K,MATCH($C1364,'Policy Characteristics'!$C:$C,0)))</f>
        <v>industry-ag-main.html#fuel-switching</v>
      </c>
      <c r="R1364" s="254" t="str">
        <f>IF(ISBLANK(INDEX('Policy Characteristics'!L:L,MATCH($C1364,'Policy Characteristics'!$C:$C,0))),"",INDEX('Policy Characteristics'!L:L,MATCH($C1364,'Policy Characteristics'!$C:$C,0)))</f>
        <v>industry-elec-and-hydrogen.html</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Alternative Fuel Shifting</v>
      </c>
      <c r="C1365" s="254" t="str">
        <f t="shared" si="69"/>
        <v>Fraction of Eligible Industrial Energy Use Shifted to Alternate Fuel</v>
      </c>
      <c r="D1365" s="6" t="s">
        <v>3031</v>
      </c>
      <c r="E1365" s="1" t="s">
        <v>3463</v>
      </c>
      <c r="F1365" t="s">
        <v>2993</v>
      </c>
      <c r="G1365" s="45" t="s">
        <v>3469</v>
      </c>
      <c r="H1365" s="47">
        <f t="shared" si="70"/>
        <v>1364</v>
      </c>
      <c r="I1365" s="324" t="s">
        <v>41</v>
      </c>
      <c r="J1365" s="255" t="str">
        <f>IF(ISBLANK(INDEX('Policy Characteristics'!D:D,MATCH($C1365,'Policy Characteristics'!$C:$C,0))),"",INDEX('Policy Characteristics'!D:D,MATCH($C1365,'Policy Characteristics'!$C:$C,0)))</f>
        <v>Alternate Fuel Shifting</v>
      </c>
      <c r="K1365" s="254" t="str">
        <f>IF(ISBLANK(INDEX('Policy Characteristics'!E:E,MATCH($C1365,'Policy Characteristics'!$C:$C,0))),"",INDEX('Policy Characteristics'!E:E,MATCH($C1365,'Policy Characteristics'!$C:$C,0)))</f>
        <v>indst shift to alt fuel</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fuel shifted</v>
      </c>
      <c r="P1365" s="254" t="str">
        <f>IF(ISBLANK(INDEX('Policy Characteristics'!J:J,MATCH($C1365,'Policy Characteristics'!$C:$C,0))),"",INDEX('Policy Characteristics'!J:J,MATCH($C1365,'Policy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5" s="254" t="str">
        <f>IF(ISBLANK(INDEX('Policy Characteristics'!K:K,MATCH($C1365,'Policy Characteristics'!$C:$C,0))),"",INDEX('Policy Characteristics'!K:K,MATCH($C1365,'Policy Characteristics'!$C:$C,0)))</f>
        <v>industry-ag-main.html#fuel-switching</v>
      </c>
      <c r="R1365" s="254" t="str">
        <f>IF(ISBLANK(INDEX('Policy Characteristics'!L:L,MATCH($C1365,'Policy Characteristics'!$C:$C,0))),"",INDEX('Policy Characteristics'!L:L,MATCH($C1365,'Policy Characteristics'!$C:$C,0)))</f>
        <v>industry-elec-and-hydrogen.html</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Alternative Fuel Shifting</v>
      </c>
      <c r="C1366" s="254" t="str">
        <f t="shared" si="69"/>
        <v>Fraction of Eligible Industrial Energy Use Shifted to Alternate Fuel</v>
      </c>
      <c r="D1366" s="6" t="s">
        <v>3031</v>
      </c>
      <c r="E1366" s="1" t="s">
        <v>3464</v>
      </c>
      <c r="F1366" t="s">
        <v>2993</v>
      </c>
      <c r="G1366" s="45" t="s">
        <v>3470</v>
      </c>
      <c r="H1366" s="47">
        <f t="shared" si="70"/>
        <v>1365</v>
      </c>
      <c r="I1366" s="324" t="s">
        <v>41</v>
      </c>
      <c r="J1366" s="255" t="str">
        <f>IF(ISBLANK(INDEX('Policy Characteristics'!D:D,MATCH($C1366,'Policy Characteristics'!$C:$C,0))),"",INDEX('Policy Characteristics'!D:D,MATCH($C1366,'Policy Characteristics'!$C:$C,0)))</f>
        <v>Alternate Fuel Shifting</v>
      </c>
      <c r="K1366" s="254" t="str">
        <f>IF(ISBLANK(INDEX('Policy Characteristics'!E:E,MATCH($C1366,'Policy Characteristics'!$C:$C,0))),"",INDEX('Policy Characteristics'!E:E,MATCH($C1366,'Policy Characteristics'!$C:$C,0)))</f>
        <v>indst shift to alt fuel</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fuel shifted</v>
      </c>
      <c r="P1366" s="254" t="str">
        <f>IF(ISBLANK(INDEX('Policy Characteristics'!J:J,MATCH($C1366,'Policy Characteristics'!$C:$C,0))),"",INDEX('Policy Characteristics'!J:J,MATCH($C1366,'Policy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6" s="254" t="str">
        <f>IF(ISBLANK(INDEX('Policy Characteristics'!K:K,MATCH($C1366,'Policy Characteristics'!$C:$C,0))),"",INDEX('Policy Characteristics'!K:K,MATCH($C1366,'Policy Characteristics'!$C:$C,0)))</f>
        <v>industry-ag-main.html#fuel-switching</v>
      </c>
      <c r="R1366" s="254" t="str">
        <f>IF(ISBLANK(INDEX('Policy Characteristics'!L:L,MATCH($C1366,'Policy Characteristics'!$C:$C,0))),"",INDEX('Policy Characteristics'!L:L,MATCH($C1366,'Policy Characteristics'!$C:$C,0)))</f>
        <v>industry-elec-and-hydrogen.html</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Alternative Fuel Shifting</v>
      </c>
      <c r="C1367" s="254" t="str">
        <f t="shared" si="69"/>
        <v>Fraction of Eligible Industrial Energy Use Shifted to Alternate Fuel</v>
      </c>
      <c r="D1367" s="6" t="s">
        <v>3031</v>
      </c>
      <c r="E1367" s="1" t="s">
        <v>3570</v>
      </c>
      <c r="F1367" t="s">
        <v>2993</v>
      </c>
      <c r="G1367" s="45" t="s">
        <v>3471</v>
      </c>
      <c r="H1367" s="47">
        <f t="shared" si="70"/>
        <v>1366</v>
      </c>
      <c r="I1367" s="324" t="s">
        <v>41</v>
      </c>
      <c r="J1367" s="255" t="str">
        <f>IF(ISBLANK(INDEX('Policy Characteristics'!D:D,MATCH($C1367,'Policy Characteristics'!$C:$C,0))),"",INDEX('Policy Characteristics'!D:D,MATCH($C1367,'Policy Characteristics'!$C:$C,0)))</f>
        <v>Alternate Fuel Shifting</v>
      </c>
      <c r="K1367" s="254" t="str">
        <f>IF(ISBLANK(INDEX('Policy Characteristics'!E:E,MATCH($C1367,'Policy Characteristics'!$C:$C,0))),"",INDEX('Policy Characteristics'!E:E,MATCH($C1367,'Policy Characteristics'!$C:$C,0)))</f>
        <v>indst shift to alt fuel</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fuel shifted</v>
      </c>
      <c r="P1367" s="254" t="str">
        <f>IF(ISBLANK(INDEX('Policy Characteristics'!J:J,MATCH($C1367,'Policy Characteristics'!$C:$C,0))),"",INDEX('Policy Characteristics'!J:J,MATCH($C1367,'Policy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7" s="254" t="str">
        <f>IF(ISBLANK(INDEX('Policy Characteristics'!K:K,MATCH($C1367,'Policy Characteristics'!$C:$C,0))),"",INDEX('Policy Characteristics'!K:K,MATCH($C1367,'Policy Characteristics'!$C:$C,0)))</f>
        <v>industry-ag-main.html#fuel-switching</v>
      </c>
      <c r="R1367" s="254" t="str">
        <f>IF(ISBLANK(INDEX('Policy Characteristics'!L:L,MATCH($C1367,'Policy Characteristics'!$C:$C,0))),"",INDEX('Policy Characteristics'!L:L,MATCH($C1367,'Policy Characteristics'!$C:$C,0)))</f>
        <v>industry-elec-and-hydrogen.html</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Alternative Fuel Shifting</v>
      </c>
      <c r="C1368" s="254" t="str">
        <f t="shared" si="69"/>
        <v>Fraction of Eligible Industrial Energy Use Shifted to Alternate Fuel</v>
      </c>
      <c r="D1368" s="6" t="s">
        <v>3031</v>
      </c>
      <c r="E1368" s="1" t="s">
        <v>3912</v>
      </c>
      <c r="F1368" t="s">
        <v>2993</v>
      </c>
      <c r="G1368" s="45" t="s">
        <v>3888</v>
      </c>
      <c r="H1368" s="47">
        <f t="shared" si="70"/>
        <v>1367</v>
      </c>
      <c r="I1368" s="324" t="s">
        <v>41</v>
      </c>
      <c r="J1368" s="255" t="str">
        <f>IF(ISBLANK(INDEX('Policy Characteristics'!D:D,MATCH($C1368,'Policy Characteristics'!$C:$C,0))),"",INDEX('Policy Characteristics'!D:D,MATCH($C1368,'Policy Characteristics'!$C:$C,0)))</f>
        <v>Alternate Fuel Shifting</v>
      </c>
      <c r="K1368" s="254" t="str">
        <f>IF(ISBLANK(INDEX('Policy Characteristics'!E:E,MATCH($C1368,'Policy Characteristics'!$C:$C,0))),"",INDEX('Policy Characteristics'!E:E,MATCH($C1368,'Policy Characteristics'!$C:$C,0)))</f>
        <v>indst shift to alt fuel</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fuel shifted</v>
      </c>
      <c r="P1368" s="254" t="str">
        <f>IF(ISBLANK(INDEX('Policy Characteristics'!J:J,MATCH($C1368,'Policy Characteristics'!$C:$C,0))),"",INDEX('Policy Characteristics'!J:J,MATCH($C1368,'Policy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8" s="254" t="str">
        <f>IF(ISBLANK(INDEX('Policy Characteristics'!K:K,MATCH($C1368,'Policy Characteristics'!$C:$C,0))),"",INDEX('Policy Characteristics'!K:K,MATCH($C1368,'Policy Characteristics'!$C:$C,0)))</f>
        <v>industry-ag-main.html#fuel-switching</v>
      </c>
      <c r="R1368" s="254" t="str">
        <f>IF(ISBLANK(INDEX('Policy Characteristics'!L:L,MATCH($C1368,'Policy Characteristics'!$C:$C,0))),"",INDEX('Policy Characteristics'!L:L,MATCH($C1368,'Policy Characteristics'!$C:$C,0)))</f>
        <v>industry-elec-and-hydrogen.html</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Alternative Fuel Shifting</v>
      </c>
      <c r="C1369" s="254" t="str">
        <f t="shared" si="69"/>
        <v>Fraction of Eligible Industrial Energy Use Shifted to Alternate Fuel</v>
      </c>
      <c r="D1369" s="6" t="s">
        <v>3031</v>
      </c>
      <c r="E1369" s="1" t="s">
        <v>3913</v>
      </c>
      <c r="F1369" t="s">
        <v>2993</v>
      </c>
      <c r="G1369" s="45" t="s">
        <v>3887</v>
      </c>
      <c r="H1369" s="47">
        <f t="shared" si="70"/>
        <v>1368</v>
      </c>
      <c r="I1369" s="324" t="s">
        <v>41</v>
      </c>
      <c r="J1369" s="255" t="str">
        <f>IF(ISBLANK(INDEX('Policy Characteristics'!D:D,MATCH($C1369,'Policy Characteristics'!$C:$C,0))),"",INDEX('Policy Characteristics'!D:D,MATCH($C1369,'Policy Characteristics'!$C:$C,0)))</f>
        <v>Alternate Fuel Shifting</v>
      </c>
      <c r="K1369" s="254" t="str">
        <f>IF(ISBLANK(INDEX('Policy Characteristics'!E:E,MATCH($C1369,'Policy Characteristics'!$C:$C,0))),"",INDEX('Policy Characteristics'!E:E,MATCH($C1369,'Policy Characteristics'!$C:$C,0)))</f>
        <v>indst shift to alt fuel</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fuel shifted</v>
      </c>
      <c r="P1369" s="254" t="str">
        <f>IF(ISBLANK(INDEX('Policy Characteristics'!J:J,MATCH($C1369,'Policy Characteristics'!$C:$C,0))),"",INDEX('Policy Characteristics'!J:J,MATCH($C1369,'Policy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69" s="254" t="str">
        <f>IF(ISBLANK(INDEX('Policy Characteristics'!K:K,MATCH($C1369,'Policy Characteristics'!$C:$C,0))),"",INDEX('Policy Characteristics'!K:K,MATCH($C1369,'Policy Characteristics'!$C:$C,0)))</f>
        <v>industry-ag-main.html#fuel-switching</v>
      </c>
      <c r="R1369" s="254" t="str">
        <f>IF(ISBLANK(INDEX('Policy Characteristics'!L:L,MATCH($C1369,'Policy Characteristics'!$C:$C,0))),"",INDEX('Policy Characteristics'!L:L,MATCH($C1369,'Policy Characteristics'!$C:$C,0)))</f>
        <v>industry-elec-and-hydrogen.html</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Alternative Fuel Shifting</v>
      </c>
      <c r="C1370" s="254" t="str">
        <f t="shared" si="69"/>
        <v>Fraction of Eligible Industrial Energy Use Shifted to Alternate Fuel</v>
      </c>
      <c r="D1370" s="6" t="s">
        <v>3031</v>
      </c>
      <c r="E1370" s="1" t="s">
        <v>3914</v>
      </c>
      <c r="F1370" t="s">
        <v>2993</v>
      </c>
      <c r="G1370" s="45" t="s">
        <v>3889</v>
      </c>
      <c r="H1370" s="47">
        <f t="shared" si="70"/>
        <v>1369</v>
      </c>
      <c r="I1370" s="324" t="s">
        <v>41</v>
      </c>
      <c r="J1370" s="255" t="str">
        <f>IF(ISBLANK(INDEX('Policy Characteristics'!D:D,MATCH($C1370,'Policy Characteristics'!$C:$C,0))),"",INDEX('Policy Characteristics'!D:D,MATCH($C1370,'Policy Characteristics'!$C:$C,0)))</f>
        <v>Alternate Fuel Shifting</v>
      </c>
      <c r="K1370" s="254" t="str">
        <f>IF(ISBLANK(INDEX('Policy Characteristics'!E:E,MATCH($C1370,'Policy Characteristics'!$C:$C,0))),"",INDEX('Policy Characteristics'!E:E,MATCH($C1370,'Policy Characteristics'!$C:$C,0)))</f>
        <v>indst shift to alt fuel</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fuel shifted</v>
      </c>
      <c r="P1370" s="254" t="str">
        <f>IF(ISBLANK(INDEX('Policy Characteristics'!J:J,MATCH($C1370,'Policy Characteristics'!$C:$C,0))),"",INDEX('Policy Characteristics'!J:J,MATCH($C1370,'Policy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0" s="254" t="str">
        <f>IF(ISBLANK(INDEX('Policy Characteristics'!K:K,MATCH($C1370,'Policy Characteristics'!$C:$C,0))),"",INDEX('Policy Characteristics'!K:K,MATCH($C1370,'Policy Characteristics'!$C:$C,0)))</f>
        <v>industry-ag-main.html#fuel-switching</v>
      </c>
      <c r="R1370" s="254" t="str">
        <f>IF(ISBLANK(INDEX('Policy Characteristics'!L:L,MATCH($C1370,'Policy Characteristics'!$C:$C,0))),"",INDEX('Policy Characteristics'!L:L,MATCH($C1370,'Policy Characteristics'!$C:$C,0)))</f>
        <v>industry-elec-and-hydrogen.html</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Alternative Fuel Shifting</v>
      </c>
      <c r="C1371" s="254" t="str">
        <f t="shared" si="69"/>
        <v>Fraction of Eligible Industrial Energy Use Shifted to Alternate Fuel</v>
      </c>
      <c r="D1371" s="6" t="s">
        <v>3032</v>
      </c>
      <c r="E1371" s="1" t="s">
        <v>3459</v>
      </c>
      <c r="F1371" t="s">
        <v>2994</v>
      </c>
      <c r="G1371" s="45" t="s">
        <v>3465</v>
      </c>
      <c r="H1371" s="47">
        <f t="shared" si="70"/>
        <v>1370</v>
      </c>
      <c r="I1371" s="324" t="s">
        <v>41</v>
      </c>
      <c r="J1371" s="255" t="str">
        <f>IF(ISBLANK(INDEX('Policy Characteristics'!D:D,MATCH($C1371,'Policy Characteristics'!$C:$C,0))),"",INDEX('Policy Characteristics'!D:D,MATCH($C1371,'Policy Characteristics'!$C:$C,0)))</f>
        <v>Alternate Fuel Shifting</v>
      </c>
      <c r="K1371" s="254" t="str">
        <f>IF(ISBLANK(INDEX('Policy Characteristics'!E:E,MATCH($C1371,'Policy Characteristics'!$C:$C,0))),"",INDEX('Policy Characteristics'!E:E,MATCH($C1371,'Policy Characteristics'!$C:$C,0)))</f>
        <v>indst shift to alt fuel</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fuel shifted</v>
      </c>
      <c r="P1371" s="254" t="str">
        <f>IF(ISBLANK(INDEX('Policy Characteristics'!J:J,MATCH($C1371,'Policy Characteristics'!$C:$C,0))),"",INDEX('Policy Characteristics'!J:J,MATCH($C1371,'Policy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1" s="254" t="str">
        <f>IF(ISBLANK(INDEX('Policy Characteristics'!K:K,MATCH($C1371,'Policy Characteristics'!$C:$C,0))),"",INDEX('Policy Characteristics'!K:K,MATCH($C1371,'Policy Characteristics'!$C:$C,0)))</f>
        <v>industry-ag-main.html#fuel-switching</v>
      </c>
      <c r="R1371" s="254" t="str">
        <f>IF(ISBLANK(INDEX('Policy Characteristics'!L:L,MATCH($C1371,'Policy Characteristics'!$C:$C,0))),"",INDEX('Policy Characteristics'!L:L,MATCH($C1371,'Policy Characteristics'!$C:$C,0)))</f>
        <v>industry-elec-and-hydrogen.html</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Alternative Fuel Shifting</v>
      </c>
      <c r="C1372" s="254" t="str">
        <f t="shared" si="69"/>
        <v>Fraction of Eligible Industrial Energy Use Shifted to Alternate Fuel</v>
      </c>
      <c r="D1372" s="6" t="s">
        <v>3032</v>
      </c>
      <c r="E1372" s="1" t="s">
        <v>3460</v>
      </c>
      <c r="F1372" t="s">
        <v>2994</v>
      </c>
      <c r="G1372" s="45" t="s">
        <v>3466</v>
      </c>
      <c r="H1372" s="47">
        <f t="shared" si="70"/>
        <v>1371</v>
      </c>
      <c r="I1372" s="324" t="s">
        <v>41</v>
      </c>
      <c r="J1372" s="255" t="str">
        <f>IF(ISBLANK(INDEX('Policy Characteristics'!D:D,MATCH($C1372,'Policy Characteristics'!$C:$C,0))),"",INDEX('Policy Characteristics'!D:D,MATCH($C1372,'Policy Characteristics'!$C:$C,0)))</f>
        <v>Alternate Fuel Shifting</v>
      </c>
      <c r="K1372" s="254" t="str">
        <f>IF(ISBLANK(INDEX('Policy Characteristics'!E:E,MATCH($C1372,'Policy Characteristics'!$C:$C,0))),"",INDEX('Policy Characteristics'!E:E,MATCH($C1372,'Policy Characteristics'!$C:$C,0)))</f>
        <v>indst shift to alt fuel</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fuel shifted</v>
      </c>
      <c r="P1372" s="254" t="str">
        <f>IF(ISBLANK(INDEX('Policy Characteristics'!J:J,MATCH($C1372,'Policy Characteristics'!$C:$C,0))),"",INDEX('Policy Characteristics'!J:J,MATCH($C1372,'Policy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2" s="254" t="str">
        <f>IF(ISBLANK(INDEX('Policy Characteristics'!K:K,MATCH($C1372,'Policy Characteristics'!$C:$C,0))),"",INDEX('Policy Characteristics'!K:K,MATCH($C1372,'Policy Characteristics'!$C:$C,0)))</f>
        <v>industry-ag-main.html#fuel-switching</v>
      </c>
      <c r="R1372" s="254" t="str">
        <f>IF(ISBLANK(INDEX('Policy Characteristics'!L:L,MATCH($C1372,'Policy Characteristics'!$C:$C,0))),"",INDEX('Policy Characteristics'!L:L,MATCH($C1372,'Policy Characteristics'!$C:$C,0)))</f>
        <v>industry-elec-and-hydrogen.html</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Alternative Fuel Shifting</v>
      </c>
      <c r="C1373" s="254" t="str">
        <f t="shared" si="69"/>
        <v>Fraction of Eligible Industrial Energy Use Shifted to Alternate Fuel</v>
      </c>
      <c r="D1373" s="6" t="s">
        <v>3032</v>
      </c>
      <c r="E1373" s="1" t="s">
        <v>3461</v>
      </c>
      <c r="F1373" t="s">
        <v>2994</v>
      </c>
      <c r="G1373" s="45" t="s">
        <v>3467</v>
      </c>
      <c r="H1373" s="47">
        <f t="shared" si="70"/>
        <v>1372</v>
      </c>
      <c r="I1373" s="324" t="s">
        <v>41</v>
      </c>
      <c r="J1373" s="255" t="str">
        <f>IF(ISBLANK(INDEX('Policy Characteristics'!D:D,MATCH($C1373,'Policy Characteristics'!$C:$C,0))),"",INDEX('Policy Characteristics'!D:D,MATCH($C1373,'Policy Characteristics'!$C:$C,0)))</f>
        <v>Alternate Fuel Shifting</v>
      </c>
      <c r="K1373" s="254" t="str">
        <f>IF(ISBLANK(INDEX('Policy Characteristics'!E:E,MATCH($C1373,'Policy Characteristics'!$C:$C,0))),"",INDEX('Policy Characteristics'!E:E,MATCH($C1373,'Policy Characteristics'!$C:$C,0)))</f>
        <v>indst shift to alt fuel</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fuel shifted</v>
      </c>
      <c r="P1373" s="254" t="str">
        <f>IF(ISBLANK(INDEX('Policy Characteristics'!J:J,MATCH($C1373,'Policy Characteristics'!$C:$C,0))),"",INDEX('Policy Characteristics'!J:J,MATCH($C1373,'Policy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3" s="254" t="str">
        <f>IF(ISBLANK(INDEX('Policy Characteristics'!K:K,MATCH($C1373,'Policy Characteristics'!$C:$C,0))),"",INDEX('Policy Characteristics'!K:K,MATCH($C1373,'Policy Characteristics'!$C:$C,0)))</f>
        <v>industry-ag-main.html#fuel-switching</v>
      </c>
      <c r="R1373" s="254" t="str">
        <f>IF(ISBLANK(INDEX('Policy Characteristics'!L:L,MATCH($C1373,'Policy Characteristics'!$C:$C,0))),"",INDEX('Policy Characteristics'!L:L,MATCH($C1373,'Policy Characteristics'!$C:$C,0)))</f>
        <v>industry-elec-and-hydrogen.html</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Alternative Fuel Shifting</v>
      </c>
      <c r="C1374" s="254" t="str">
        <f t="shared" si="69"/>
        <v>Fraction of Eligible Industrial Energy Use Shifted to Alternate Fuel</v>
      </c>
      <c r="D1374" s="6" t="s">
        <v>3032</v>
      </c>
      <c r="E1374" s="1" t="s">
        <v>3462</v>
      </c>
      <c r="F1374" t="s">
        <v>2994</v>
      </c>
      <c r="G1374" s="45" t="s">
        <v>3468</v>
      </c>
      <c r="H1374" s="47">
        <f t="shared" si="70"/>
        <v>1373</v>
      </c>
      <c r="I1374" s="324" t="s">
        <v>40</v>
      </c>
      <c r="J1374" s="255" t="str">
        <f>IF(ISBLANK(INDEX('Policy Characteristics'!D:D,MATCH($C1374,'Policy Characteristics'!$C:$C,0))),"",INDEX('Policy Characteristics'!D:D,MATCH($C1374,'Policy Characteristics'!$C:$C,0)))</f>
        <v>Alternate Fuel Shifting</v>
      </c>
      <c r="K1374" s="254" t="str">
        <f>IF(ISBLANK(INDEX('Policy Characteristics'!E:E,MATCH($C1374,'Policy Characteristics'!$C:$C,0))),"",INDEX('Policy Characteristics'!E:E,MATCH($C1374,'Policy Characteristics'!$C:$C,0)))</f>
        <v>indst shift to alt fuel</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fuel shifted</v>
      </c>
      <c r="P1374" s="254" t="str">
        <f>IF(ISBLANK(INDEX('Policy Characteristics'!J:J,MATCH($C1374,'Policy Characteristics'!$C:$C,0))),"",INDEX('Policy Characteristics'!J:J,MATCH($C1374,'Policy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4" s="254" t="str">
        <f>IF(ISBLANK(INDEX('Policy Characteristics'!K:K,MATCH($C1374,'Policy Characteristics'!$C:$C,0))),"",INDEX('Policy Characteristics'!K:K,MATCH($C1374,'Policy Characteristics'!$C:$C,0)))</f>
        <v>industry-ag-main.html#fuel-switching</v>
      </c>
      <c r="R1374" s="254" t="str">
        <f>IF(ISBLANK(INDEX('Policy Characteristics'!L:L,MATCH($C1374,'Policy Characteristics'!$C:$C,0))),"",INDEX('Policy Characteristics'!L:L,MATCH($C1374,'Policy Characteristics'!$C:$C,0)))</f>
        <v>industry-elec-and-hydrogen.html</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Alternative Fuel Shifting</v>
      </c>
      <c r="C1375" s="254" t="str">
        <f t="shared" si="69"/>
        <v>Fraction of Eligible Industrial Energy Use Shifted to Alternate Fuel</v>
      </c>
      <c r="D1375" s="6" t="s">
        <v>3032</v>
      </c>
      <c r="E1375" s="1" t="s">
        <v>3463</v>
      </c>
      <c r="F1375" t="s">
        <v>2994</v>
      </c>
      <c r="G1375" s="45" t="s">
        <v>3469</v>
      </c>
      <c r="H1375" s="47">
        <f t="shared" si="70"/>
        <v>1374</v>
      </c>
      <c r="I1375" s="324" t="s">
        <v>41</v>
      </c>
      <c r="J1375" s="255" t="str">
        <f>IF(ISBLANK(INDEX('Policy Characteristics'!D:D,MATCH($C1375,'Policy Characteristics'!$C:$C,0))),"",INDEX('Policy Characteristics'!D:D,MATCH($C1375,'Policy Characteristics'!$C:$C,0)))</f>
        <v>Alternate Fuel Shifting</v>
      </c>
      <c r="K1375" s="254" t="str">
        <f>IF(ISBLANK(INDEX('Policy Characteristics'!E:E,MATCH($C1375,'Policy Characteristics'!$C:$C,0))),"",INDEX('Policy Characteristics'!E:E,MATCH($C1375,'Policy Characteristics'!$C:$C,0)))</f>
        <v>indst shift to alt fuel</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fuel shifted</v>
      </c>
      <c r="P1375" s="254" t="str">
        <f>IF(ISBLANK(INDEX('Policy Characteristics'!J:J,MATCH($C1375,'Policy Characteristics'!$C:$C,0))),"",INDEX('Policy Characteristics'!J:J,MATCH($C1375,'Policy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5" s="254" t="str">
        <f>IF(ISBLANK(INDEX('Policy Characteristics'!K:K,MATCH($C1375,'Policy Characteristics'!$C:$C,0))),"",INDEX('Policy Characteristics'!K:K,MATCH($C1375,'Policy Characteristics'!$C:$C,0)))</f>
        <v>industry-ag-main.html#fuel-switching</v>
      </c>
      <c r="R1375" s="254" t="str">
        <f>IF(ISBLANK(INDEX('Policy Characteristics'!L:L,MATCH($C1375,'Policy Characteristics'!$C:$C,0))),"",INDEX('Policy Characteristics'!L:L,MATCH($C1375,'Policy Characteristics'!$C:$C,0)))</f>
        <v>industry-elec-and-hydrogen.html</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Alternative Fuel Shifting</v>
      </c>
      <c r="C1376" s="254" t="str">
        <f t="shared" si="69"/>
        <v>Fraction of Eligible Industrial Energy Use Shifted to Alternate Fuel</v>
      </c>
      <c r="D1376" s="6" t="s">
        <v>3032</v>
      </c>
      <c r="E1376" s="1" t="s">
        <v>3464</v>
      </c>
      <c r="F1376" t="s">
        <v>2994</v>
      </c>
      <c r="G1376" s="45" t="s">
        <v>3470</v>
      </c>
      <c r="H1376" s="47">
        <f t="shared" si="70"/>
        <v>1375</v>
      </c>
      <c r="I1376" s="324" t="s">
        <v>41</v>
      </c>
      <c r="J1376" s="255" t="str">
        <f>IF(ISBLANK(INDEX('Policy Characteristics'!D:D,MATCH($C1376,'Policy Characteristics'!$C:$C,0))),"",INDEX('Policy Characteristics'!D:D,MATCH($C1376,'Policy Characteristics'!$C:$C,0)))</f>
        <v>Alternate Fuel Shifting</v>
      </c>
      <c r="K1376" s="254" t="str">
        <f>IF(ISBLANK(INDEX('Policy Characteristics'!E:E,MATCH($C1376,'Policy Characteristics'!$C:$C,0))),"",INDEX('Policy Characteristics'!E:E,MATCH($C1376,'Policy Characteristics'!$C:$C,0)))</f>
        <v>indst shift to alt fuel</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fuel shifted</v>
      </c>
      <c r="P1376" s="254" t="str">
        <f>IF(ISBLANK(INDEX('Policy Characteristics'!J:J,MATCH($C1376,'Policy Characteristics'!$C:$C,0))),"",INDEX('Policy Characteristics'!J:J,MATCH($C1376,'Policy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6" s="254" t="str">
        <f>IF(ISBLANK(INDEX('Policy Characteristics'!K:K,MATCH($C1376,'Policy Characteristics'!$C:$C,0))),"",INDEX('Policy Characteristics'!K:K,MATCH($C1376,'Policy Characteristics'!$C:$C,0)))</f>
        <v>industry-ag-main.html#fuel-switching</v>
      </c>
      <c r="R1376" s="254" t="str">
        <f>IF(ISBLANK(INDEX('Policy Characteristics'!L:L,MATCH($C1376,'Policy Characteristics'!$C:$C,0))),"",INDEX('Policy Characteristics'!L:L,MATCH($C1376,'Policy Characteristics'!$C:$C,0)))</f>
        <v>industry-elec-and-hydrogen.html</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Alternative Fuel Shifting</v>
      </c>
      <c r="C1377" s="254" t="str">
        <f t="shared" si="69"/>
        <v>Fraction of Eligible Industrial Energy Use Shifted to Alternate Fuel</v>
      </c>
      <c r="D1377" s="6" t="s">
        <v>3032</v>
      </c>
      <c r="E1377" s="1" t="s">
        <v>3570</v>
      </c>
      <c r="F1377" t="s">
        <v>2994</v>
      </c>
      <c r="G1377" s="45" t="s">
        <v>3471</v>
      </c>
      <c r="H1377" s="47">
        <f t="shared" si="70"/>
        <v>1376</v>
      </c>
      <c r="I1377" s="324" t="s">
        <v>41</v>
      </c>
      <c r="J1377" s="255" t="str">
        <f>IF(ISBLANK(INDEX('Policy Characteristics'!D:D,MATCH($C1377,'Policy Characteristics'!$C:$C,0))),"",INDEX('Policy Characteristics'!D:D,MATCH($C1377,'Policy Characteristics'!$C:$C,0)))</f>
        <v>Alternate Fuel Shifting</v>
      </c>
      <c r="K1377" s="254" t="str">
        <f>IF(ISBLANK(INDEX('Policy Characteristics'!E:E,MATCH($C1377,'Policy Characteristics'!$C:$C,0))),"",INDEX('Policy Characteristics'!E:E,MATCH($C1377,'Policy Characteristics'!$C:$C,0)))</f>
        <v>indst shift to alt fuel</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fuel shifted</v>
      </c>
      <c r="P1377" s="254" t="str">
        <f>IF(ISBLANK(INDEX('Policy Characteristics'!J:J,MATCH($C1377,'Policy Characteristics'!$C:$C,0))),"",INDEX('Policy Characteristics'!J:J,MATCH($C1377,'Policy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7" s="254" t="str">
        <f>IF(ISBLANK(INDEX('Policy Characteristics'!K:K,MATCH($C1377,'Policy Characteristics'!$C:$C,0))),"",INDEX('Policy Characteristics'!K:K,MATCH($C1377,'Policy Characteristics'!$C:$C,0)))</f>
        <v>industry-ag-main.html#fuel-switching</v>
      </c>
      <c r="R1377" s="254" t="str">
        <f>IF(ISBLANK(INDEX('Policy Characteristics'!L:L,MATCH($C1377,'Policy Characteristics'!$C:$C,0))),"",INDEX('Policy Characteristics'!L:L,MATCH($C1377,'Policy Characteristics'!$C:$C,0)))</f>
        <v>industry-elec-and-hydrogen.html</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Alternative Fuel Shifting</v>
      </c>
      <c r="C1378" s="254" t="str">
        <f t="shared" si="69"/>
        <v>Fraction of Eligible Industrial Energy Use Shifted to Alternate Fuel</v>
      </c>
      <c r="D1378" s="6" t="s">
        <v>3032</v>
      </c>
      <c r="E1378" s="1" t="s">
        <v>3912</v>
      </c>
      <c r="F1378" t="s">
        <v>2994</v>
      </c>
      <c r="G1378" s="45" t="s">
        <v>3888</v>
      </c>
      <c r="H1378" s="47">
        <f t="shared" si="70"/>
        <v>1377</v>
      </c>
      <c r="I1378" s="324" t="s">
        <v>41</v>
      </c>
      <c r="J1378" s="255" t="str">
        <f>IF(ISBLANK(INDEX('Policy Characteristics'!D:D,MATCH($C1378,'Policy Characteristics'!$C:$C,0))),"",INDEX('Policy Characteristics'!D:D,MATCH($C1378,'Policy Characteristics'!$C:$C,0)))</f>
        <v>Alternate Fuel Shifting</v>
      </c>
      <c r="K1378" s="254" t="str">
        <f>IF(ISBLANK(INDEX('Policy Characteristics'!E:E,MATCH($C1378,'Policy Characteristics'!$C:$C,0))),"",INDEX('Policy Characteristics'!E:E,MATCH($C1378,'Policy Characteristics'!$C:$C,0)))</f>
        <v>indst shift to alt fuel</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fuel shifted</v>
      </c>
      <c r="P1378" s="254" t="str">
        <f>IF(ISBLANK(INDEX('Policy Characteristics'!J:J,MATCH($C1378,'Policy Characteristics'!$C:$C,0))),"",INDEX('Policy Characteristics'!J:J,MATCH($C1378,'Policy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8" s="254" t="str">
        <f>IF(ISBLANK(INDEX('Policy Characteristics'!K:K,MATCH($C1378,'Policy Characteristics'!$C:$C,0))),"",INDEX('Policy Characteristics'!K:K,MATCH($C1378,'Policy Characteristics'!$C:$C,0)))</f>
        <v>industry-ag-main.html#fuel-switching</v>
      </c>
      <c r="R1378" s="254" t="str">
        <f>IF(ISBLANK(INDEX('Policy Characteristics'!L:L,MATCH($C1378,'Policy Characteristics'!$C:$C,0))),"",INDEX('Policy Characteristics'!L:L,MATCH($C1378,'Policy Characteristics'!$C:$C,0)))</f>
        <v>industry-elec-and-hydrogen.html</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Alternative Fuel Shifting</v>
      </c>
      <c r="C1379" s="254" t="str">
        <f t="shared" si="69"/>
        <v>Fraction of Eligible Industrial Energy Use Shifted to Alternate Fuel</v>
      </c>
      <c r="D1379" s="6" t="s">
        <v>3032</v>
      </c>
      <c r="E1379" s="1" t="s">
        <v>3913</v>
      </c>
      <c r="F1379" t="s">
        <v>2994</v>
      </c>
      <c r="G1379" s="45" t="s">
        <v>3887</v>
      </c>
      <c r="H1379" s="47">
        <f t="shared" si="70"/>
        <v>1378</v>
      </c>
      <c r="I1379" s="324" t="s">
        <v>41</v>
      </c>
      <c r="J1379" s="255" t="str">
        <f>IF(ISBLANK(INDEX('Policy Characteristics'!D:D,MATCH($C1379,'Policy Characteristics'!$C:$C,0))),"",INDEX('Policy Characteristics'!D:D,MATCH($C1379,'Policy Characteristics'!$C:$C,0)))</f>
        <v>Alternate Fuel Shifting</v>
      </c>
      <c r="K1379" s="254" t="str">
        <f>IF(ISBLANK(INDEX('Policy Characteristics'!E:E,MATCH($C1379,'Policy Characteristics'!$C:$C,0))),"",INDEX('Policy Characteristics'!E:E,MATCH($C1379,'Policy Characteristics'!$C:$C,0)))</f>
        <v>indst shift to alt fuel</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fuel shifted</v>
      </c>
      <c r="P1379" s="254" t="str">
        <f>IF(ISBLANK(INDEX('Policy Characteristics'!J:J,MATCH($C1379,'Policy Characteristics'!$C:$C,0))),"",INDEX('Policy Characteristics'!J:J,MATCH($C1379,'Policy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79" s="254" t="str">
        <f>IF(ISBLANK(INDEX('Policy Characteristics'!K:K,MATCH($C1379,'Policy Characteristics'!$C:$C,0))),"",INDEX('Policy Characteristics'!K:K,MATCH($C1379,'Policy Characteristics'!$C:$C,0)))</f>
        <v>industry-ag-main.html#fuel-switching</v>
      </c>
      <c r="R1379" s="254" t="str">
        <f>IF(ISBLANK(INDEX('Policy Characteristics'!L:L,MATCH($C1379,'Policy Characteristics'!$C:$C,0))),"",INDEX('Policy Characteristics'!L:L,MATCH($C1379,'Policy Characteristics'!$C:$C,0)))</f>
        <v>industry-elec-and-hydrogen.html</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Alternative Fuel Shifting</v>
      </c>
      <c r="C1380" s="254" t="str">
        <f t="shared" si="69"/>
        <v>Fraction of Eligible Industrial Energy Use Shifted to Alternate Fuel</v>
      </c>
      <c r="D1380" s="6" t="s">
        <v>3032</v>
      </c>
      <c r="E1380" s="1" t="s">
        <v>3914</v>
      </c>
      <c r="F1380" t="s">
        <v>2994</v>
      </c>
      <c r="G1380" s="45" t="s">
        <v>3889</v>
      </c>
      <c r="H1380" s="47">
        <f t="shared" si="70"/>
        <v>1379</v>
      </c>
      <c r="I1380" s="324" t="s">
        <v>41</v>
      </c>
      <c r="J1380" s="255" t="str">
        <f>IF(ISBLANK(INDEX('Policy Characteristics'!D:D,MATCH($C1380,'Policy Characteristics'!$C:$C,0))),"",INDEX('Policy Characteristics'!D:D,MATCH($C1380,'Policy Characteristics'!$C:$C,0)))</f>
        <v>Alternate Fuel Shifting</v>
      </c>
      <c r="K1380" s="254" t="str">
        <f>IF(ISBLANK(INDEX('Policy Characteristics'!E:E,MATCH($C1380,'Policy Characteristics'!$C:$C,0))),"",INDEX('Policy Characteristics'!E:E,MATCH($C1380,'Policy Characteristics'!$C:$C,0)))</f>
        <v>indst shift to alt fuel</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fuel shifted</v>
      </c>
      <c r="P1380" s="254" t="str">
        <f>IF(ISBLANK(INDEX('Policy Characteristics'!J:J,MATCH($C1380,'Policy Characteristics'!$C:$C,0))),"",INDEX('Policy Characteristics'!J:J,MATCH($C1380,'Policy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0" s="254" t="str">
        <f>IF(ISBLANK(INDEX('Policy Characteristics'!K:K,MATCH($C1380,'Policy Characteristics'!$C:$C,0))),"",INDEX('Policy Characteristics'!K:K,MATCH($C1380,'Policy Characteristics'!$C:$C,0)))</f>
        <v>industry-ag-main.html#fuel-switching</v>
      </c>
      <c r="R1380" s="254" t="str">
        <f>IF(ISBLANK(INDEX('Policy Characteristics'!L:L,MATCH($C1380,'Policy Characteristics'!$C:$C,0))),"",INDEX('Policy Characteristics'!L:L,MATCH($C1380,'Policy Characteristics'!$C:$C,0)))</f>
        <v>industry-elec-and-hydrogen.html</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Alternative Fuel Shifting</v>
      </c>
      <c r="C1381" s="254" t="str">
        <f t="shared" si="69"/>
        <v>Fraction of Eligible Industrial Energy Use Shifted to Alternate Fuel</v>
      </c>
      <c r="D1381" s="6" t="s">
        <v>3033</v>
      </c>
      <c r="E1381" s="1" t="s">
        <v>3459</v>
      </c>
      <c r="F1381" t="s">
        <v>2995</v>
      </c>
      <c r="G1381" s="45" t="s">
        <v>3465</v>
      </c>
      <c r="H1381" s="47">
        <f t="shared" si="70"/>
        <v>1380</v>
      </c>
      <c r="I1381" s="324" t="s">
        <v>41</v>
      </c>
      <c r="J1381" s="255" t="str">
        <f>IF(ISBLANK(INDEX('Policy Characteristics'!D:D,MATCH($C1381,'Policy Characteristics'!$C:$C,0))),"",INDEX('Policy Characteristics'!D:D,MATCH($C1381,'Policy Characteristics'!$C:$C,0)))</f>
        <v>Alternate Fuel Shifting</v>
      </c>
      <c r="K1381" s="254" t="str">
        <f>IF(ISBLANK(INDEX('Policy Characteristics'!E:E,MATCH($C1381,'Policy Characteristics'!$C:$C,0))),"",INDEX('Policy Characteristics'!E:E,MATCH($C1381,'Policy Characteristics'!$C:$C,0)))</f>
        <v>indst shift to alt fuel</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fuel shifted</v>
      </c>
      <c r="P1381" s="254" t="str">
        <f>IF(ISBLANK(INDEX('Policy Characteristics'!J:J,MATCH($C1381,'Policy Characteristics'!$C:$C,0))),"",INDEX('Policy Characteristics'!J:J,MATCH($C1381,'Policy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1" s="254" t="str">
        <f>IF(ISBLANK(INDEX('Policy Characteristics'!K:K,MATCH($C1381,'Policy Characteristics'!$C:$C,0))),"",INDEX('Policy Characteristics'!K:K,MATCH($C1381,'Policy Characteristics'!$C:$C,0)))</f>
        <v>industry-ag-main.html#fuel-switching</v>
      </c>
      <c r="R1381" s="254" t="str">
        <f>IF(ISBLANK(INDEX('Policy Characteristics'!L:L,MATCH($C1381,'Policy Characteristics'!$C:$C,0))),"",INDEX('Policy Characteristics'!L:L,MATCH($C1381,'Policy Characteristics'!$C:$C,0)))</f>
        <v>industry-elec-and-hydrogen.html</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Alternative Fuel Shifting</v>
      </c>
      <c r="C1382" s="254" t="str">
        <f t="shared" si="69"/>
        <v>Fraction of Eligible Industrial Energy Use Shifted to Alternate Fuel</v>
      </c>
      <c r="D1382" s="6" t="s">
        <v>3033</v>
      </c>
      <c r="E1382" s="1" t="s">
        <v>3460</v>
      </c>
      <c r="F1382" t="s">
        <v>2995</v>
      </c>
      <c r="G1382" s="45" t="s">
        <v>3466</v>
      </c>
      <c r="H1382" s="47">
        <f t="shared" si="70"/>
        <v>1381</v>
      </c>
      <c r="I1382" s="324" t="s">
        <v>41</v>
      </c>
      <c r="J1382" s="255" t="str">
        <f>IF(ISBLANK(INDEX('Policy Characteristics'!D:D,MATCH($C1382,'Policy Characteristics'!$C:$C,0))),"",INDEX('Policy Characteristics'!D:D,MATCH($C1382,'Policy Characteristics'!$C:$C,0)))</f>
        <v>Alternate Fuel Shifting</v>
      </c>
      <c r="K1382" s="254" t="str">
        <f>IF(ISBLANK(INDEX('Policy Characteristics'!E:E,MATCH($C1382,'Policy Characteristics'!$C:$C,0))),"",INDEX('Policy Characteristics'!E:E,MATCH($C1382,'Policy Characteristics'!$C:$C,0)))</f>
        <v>indst shift to alt fuel</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fuel shifted</v>
      </c>
      <c r="P1382" s="254" t="str">
        <f>IF(ISBLANK(INDEX('Policy Characteristics'!J:J,MATCH($C1382,'Policy Characteristics'!$C:$C,0))),"",INDEX('Policy Characteristics'!J:J,MATCH($C1382,'Policy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2" s="254" t="str">
        <f>IF(ISBLANK(INDEX('Policy Characteristics'!K:K,MATCH($C1382,'Policy Characteristics'!$C:$C,0))),"",INDEX('Policy Characteristics'!K:K,MATCH($C1382,'Policy Characteristics'!$C:$C,0)))</f>
        <v>industry-ag-main.html#fuel-switching</v>
      </c>
      <c r="R1382" s="254" t="str">
        <f>IF(ISBLANK(INDEX('Policy Characteristics'!L:L,MATCH($C1382,'Policy Characteristics'!$C:$C,0))),"",INDEX('Policy Characteristics'!L:L,MATCH($C1382,'Policy Characteristics'!$C:$C,0)))</f>
        <v>industry-elec-and-hydrogen.html</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Alternative Fuel Shifting</v>
      </c>
      <c r="C1383" s="254" t="str">
        <f t="shared" si="69"/>
        <v>Fraction of Eligible Industrial Energy Use Shifted to Alternate Fuel</v>
      </c>
      <c r="D1383" s="6" t="s">
        <v>3033</v>
      </c>
      <c r="E1383" s="1" t="s">
        <v>3461</v>
      </c>
      <c r="F1383" t="s">
        <v>2995</v>
      </c>
      <c r="G1383" s="45" t="s">
        <v>3467</v>
      </c>
      <c r="H1383" s="47">
        <f t="shared" si="70"/>
        <v>1382</v>
      </c>
      <c r="I1383" s="324" t="s">
        <v>41</v>
      </c>
      <c r="J1383" s="255" t="str">
        <f>IF(ISBLANK(INDEX('Policy Characteristics'!D:D,MATCH($C1383,'Policy Characteristics'!$C:$C,0))),"",INDEX('Policy Characteristics'!D:D,MATCH($C1383,'Policy Characteristics'!$C:$C,0)))</f>
        <v>Alternate Fuel Shifting</v>
      </c>
      <c r="K1383" s="254" t="str">
        <f>IF(ISBLANK(INDEX('Policy Characteristics'!E:E,MATCH($C1383,'Policy Characteristics'!$C:$C,0))),"",INDEX('Policy Characteristics'!E:E,MATCH($C1383,'Policy Characteristics'!$C:$C,0)))</f>
        <v>indst shift to alt fuel</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fuel shifted</v>
      </c>
      <c r="P1383" s="254" t="str">
        <f>IF(ISBLANK(INDEX('Policy Characteristics'!J:J,MATCH($C1383,'Policy Characteristics'!$C:$C,0))),"",INDEX('Policy Characteristics'!J:J,MATCH($C1383,'Policy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3" s="254" t="str">
        <f>IF(ISBLANK(INDEX('Policy Characteristics'!K:K,MATCH($C1383,'Policy Characteristics'!$C:$C,0))),"",INDEX('Policy Characteristics'!K:K,MATCH($C1383,'Policy Characteristics'!$C:$C,0)))</f>
        <v>industry-ag-main.html#fuel-switching</v>
      </c>
      <c r="R1383" s="254" t="str">
        <f>IF(ISBLANK(INDEX('Policy Characteristics'!L:L,MATCH($C1383,'Policy Characteristics'!$C:$C,0))),"",INDEX('Policy Characteristics'!L:L,MATCH($C1383,'Policy Characteristics'!$C:$C,0)))</f>
        <v>industry-elec-and-hydrogen.html</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Alternative Fuel Shifting</v>
      </c>
      <c r="C1384" s="254" t="str">
        <f t="shared" si="69"/>
        <v>Fraction of Eligible Industrial Energy Use Shifted to Alternate Fuel</v>
      </c>
      <c r="D1384" s="6" t="s">
        <v>3033</v>
      </c>
      <c r="E1384" s="1" t="s">
        <v>3462</v>
      </c>
      <c r="F1384" t="s">
        <v>2995</v>
      </c>
      <c r="G1384" s="45" t="s">
        <v>3468</v>
      </c>
      <c r="H1384" s="47">
        <f t="shared" si="70"/>
        <v>1383</v>
      </c>
      <c r="I1384" s="324" t="s">
        <v>40</v>
      </c>
      <c r="J1384" s="255" t="str">
        <f>IF(ISBLANK(INDEX('Policy Characteristics'!D:D,MATCH($C1384,'Policy Characteristics'!$C:$C,0))),"",INDEX('Policy Characteristics'!D:D,MATCH($C1384,'Policy Characteristics'!$C:$C,0)))</f>
        <v>Alternate Fuel Shifting</v>
      </c>
      <c r="K1384" s="254" t="str">
        <f>IF(ISBLANK(INDEX('Policy Characteristics'!E:E,MATCH($C1384,'Policy Characteristics'!$C:$C,0))),"",INDEX('Policy Characteristics'!E:E,MATCH($C1384,'Policy Characteristics'!$C:$C,0)))</f>
        <v>indst shift to alt fuel</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fuel shifted</v>
      </c>
      <c r="P1384" s="254" t="str">
        <f>IF(ISBLANK(INDEX('Policy Characteristics'!J:J,MATCH($C1384,'Policy Characteristics'!$C:$C,0))),"",INDEX('Policy Characteristics'!J:J,MATCH($C1384,'Policy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4" s="254" t="str">
        <f>IF(ISBLANK(INDEX('Policy Characteristics'!K:K,MATCH($C1384,'Policy Characteristics'!$C:$C,0))),"",INDEX('Policy Characteristics'!K:K,MATCH($C1384,'Policy Characteristics'!$C:$C,0)))</f>
        <v>industry-ag-main.html#fuel-switching</v>
      </c>
      <c r="R1384" s="254" t="str">
        <f>IF(ISBLANK(INDEX('Policy Characteristics'!L:L,MATCH($C1384,'Policy Characteristics'!$C:$C,0))),"",INDEX('Policy Characteristics'!L:L,MATCH($C1384,'Policy Characteristics'!$C:$C,0)))</f>
        <v>industry-elec-and-hydrogen.html</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Alternative Fuel Shifting</v>
      </c>
      <c r="C1385" s="254" t="str">
        <f t="shared" si="69"/>
        <v>Fraction of Eligible Industrial Energy Use Shifted to Alternate Fuel</v>
      </c>
      <c r="D1385" s="6" t="s">
        <v>3033</v>
      </c>
      <c r="E1385" s="1" t="s">
        <v>3463</v>
      </c>
      <c r="F1385" t="s">
        <v>2995</v>
      </c>
      <c r="G1385" s="45" t="s">
        <v>3469</v>
      </c>
      <c r="H1385" s="47">
        <f t="shared" si="70"/>
        <v>1384</v>
      </c>
      <c r="I1385" s="324" t="s">
        <v>41</v>
      </c>
      <c r="J1385" s="255" t="str">
        <f>IF(ISBLANK(INDEX('Policy Characteristics'!D:D,MATCH($C1385,'Policy Characteristics'!$C:$C,0))),"",INDEX('Policy Characteristics'!D:D,MATCH($C1385,'Policy Characteristics'!$C:$C,0)))</f>
        <v>Alternate Fuel Shifting</v>
      </c>
      <c r="K1385" s="254" t="str">
        <f>IF(ISBLANK(INDEX('Policy Characteristics'!E:E,MATCH($C1385,'Policy Characteristics'!$C:$C,0))),"",INDEX('Policy Characteristics'!E:E,MATCH($C1385,'Policy Characteristics'!$C:$C,0)))</f>
        <v>indst shift to alt fuel</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fuel shifted</v>
      </c>
      <c r="P1385" s="254" t="str">
        <f>IF(ISBLANK(INDEX('Policy Characteristics'!J:J,MATCH($C1385,'Policy Characteristics'!$C:$C,0))),"",INDEX('Policy Characteristics'!J:J,MATCH($C1385,'Policy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5" s="254" t="str">
        <f>IF(ISBLANK(INDEX('Policy Characteristics'!K:K,MATCH($C1385,'Policy Characteristics'!$C:$C,0))),"",INDEX('Policy Characteristics'!K:K,MATCH($C1385,'Policy Characteristics'!$C:$C,0)))</f>
        <v>industry-ag-main.html#fuel-switching</v>
      </c>
      <c r="R1385" s="254" t="str">
        <f>IF(ISBLANK(INDEX('Policy Characteristics'!L:L,MATCH($C1385,'Policy Characteristics'!$C:$C,0))),"",INDEX('Policy Characteristics'!L:L,MATCH($C1385,'Policy Characteristics'!$C:$C,0)))</f>
        <v>industry-elec-and-hydrogen.html</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Alternative Fuel Shifting</v>
      </c>
      <c r="C1386" s="254" t="str">
        <f t="shared" si="69"/>
        <v>Fraction of Eligible Industrial Energy Use Shifted to Alternate Fuel</v>
      </c>
      <c r="D1386" s="6" t="s">
        <v>3033</v>
      </c>
      <c r="E1386" s="1" t="s">
        <v>3464</v>
      </c>
      <c r="F1386" t="s">
        <v>2995</v>
      </c>
      <c r="G1386" s="45" t="s">
        <v>3470</v>
      </c>
      <c r="H1386" s="47">
        <f t="shared" si="70"/>
        <v>1385</v>
      </c>
      <c r="I1386" s="324" t="s">
        <v>41</v>
      </c>
      <c r="J1386" s="255" t="str">
        <f>IF(ISBLANK(INDEX('Policy Characteristics'!D:D,MATCH($C1386,'Policy Characteristics'!$C:$C,0))),"",INDEX('Policy Characteristics'!D:D,MATCH($C1386,'Policy Characteristics'!$C:$C,0)))</f>
        <v>Alternate Fuel Shifting</v>
      </c>
      <c r="K1386" s="254" t="str">
        <f>IF(ISBLANK(INDEX('Policy Characteristics'!E:E,MATCH($C1386,'Policy Characteristics'!$C:$C,0))),"",INDEX('Policy Characteristics'!E:E,MATCH($C1386,'Policy Characteristics'!$C:$C,0)))</f>
        <v>indst shift to alt fuel</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fuel shifted</v>
      </c>
      <c r="P1386" s="254" t="str">
        <f>IF(ISBLANK(INDEX('Policy Characteristics'!J:J,MATCH($C1386,'Policy Characteristics'!$C:$C,0))),"",INDEX('Policy Characteristics'!J:J,MATCH($C1386,'Policy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6" s="254" t="str">
        <f>IF(ISBLANK(INDEX('Policy Characteristics'!K:K,MATCH($C1386,'Policy Characteristics'!$C:$C,0))),"",INDEX('Policy Characteristics'!K:K,MATCH($C1386,'Policy Characteristics'!$C:$C,0)))</f>
        <v>industry-ag-main.html#fuel-switching</v>
      </c>
      <c r="R1386" s="254" t="str">
        <f>IF(ISBLANK(INDEX('Policy Characteristics'!L:L,MATCH($C1386,'Policy Characteristics'!$C:$C,0))),"",INDEX('Policy Characteristics'!L:L,MATCH($C1386,'Policy Characteristics'!$C:$C,0)))</f>
        <v>industry-elec-and-hydrogen.html</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Alternative Fuel Shifting</v>
      </c>
      <c r="C1387" s="254" t="str">
        <f t="shared" si="69"/>
        <v>Fraction of Eligible Industrial Energy Use Shifted to Alternate Fuel</v>
      </c>
      <c r="D1387" s="6" t="s">
        <v>3033</v>
      </c>
      <c r="E1387" s="1" t="s">
        <v>3570</v>
      </c>
      <c r="F1387" t="s">
        <v>2995</v>
      </c>
      <c r="G1387" s="45" t="s">
        <v>3471</v>
      </c>
      <c r="H1387" s="47">
        <f t="shared" si="70"/>
        <v>1386</v>
      </c>
      <c r="I1387" s="324" t="s">
        <v>41</v>
      </c>
      <c r="J1387" s="255" t="str">
        <f>IF(ISBLANK(INDEX('Policy Characteristics'!D:D,MATCH($C1387,'Policy Characteristics'!$C:$C,0))),"",INDEX('Policy Characteristics'!D:D,MATCH($C1387,'Policy Characteristics'!$C:$C,0)))</f>
        <v>Alternate Fuel Shifting</v>
      </c>
      <c r="K1387" s="254" t="str">
        <f>IF(ISBLANK(INDEX('Policy Characteristics'!E:E,MATCH($C1387,'Policy Characteristics'!$C:$C,0))),"",INDEX('Policy Characteristics'!E:E,MATCH($C1387,'Policy Characteristics'!$C:$C,0)))</f>
        <v>indst shift to alt fuel</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fuel shifted</v>
      </c>
      <c r="P1387" s="254" t="str">
        <f>IF(ISBLANK(INDEX('Policy Characteristics'!J:J,MATCH($C1387,'Policy Characteristics'!$C:$C,0))),"",INDEX('Policy Characteristics'!J:J,MATCH($C1387,'Policy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7" s="254" t="str">
        <f>IF(ISBLANK(INDEX('Policy Characteristics'!K:K,MATCH($C1387,'Policy Characteristics'!$C:$C,0))),"",INDEX('Policy Characteristics'!K:K,MATCH($C1387,'Policy Characteristics'!$C:$C,0)))</f>
        <v>industry-ag-main.html#fuel-switching</v>
      </c>
      <c r="R1387" s="254" t="str">
        <f>IF(ISBLANK(INDEX('Policy Characteristics'!L:L,MATCH($C1387,'Policy Characteristics'!$C:$C,0))),"",INDEX('Policy Characteristics'!L:L,MATCH($C1387,'Policy Characteristics'!$C:$C,0)))</f>
        <v>industry-elec-and-hydrogen.html</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Alternative Fuel Shifting</v>
      </c>
      <c r="C1388" s="254" t="str">
        <f t="shared" si="69"/>
        <v>Fraction of Eligible Industrial Energy Use Shifted to Alternate Fuel</v>
      </c>
      <c r="D1388" s="6" t="s">
        <v>3033</v>
      </c>
      <c r="E1388" s="1" t="s">
        <v>3912</v>
      </c>
      <c r="F1388" t="s">
        <v>2995</v>
      </c>
      <c r="G1388" s="45" t="s">
        <v>3888</v>
      </c>
      <c r="H1388" s="47">
        <f t="shared" si="70"/>
        <v>1387</v>
      </c>
      <c r="I1388" s="324" t="s">
        <v>41</v>
      </c>
      <c r="J1388" s="255" t="str">
        <f>IF(ISBLANK(INDEX('Policy Characteristics'!D:D,MATCH($C1388,'Policy Characteristics'!$C:$C,0))),"",INDEX('Policy Characteristics'!D:D,MATCH($C1388,'Policy Characteristics'!$C:$C,0)))</f>
        <v>Alternate Fuel Shifting</v>
      </c>
      <c r="K1388" s="254" t="str">
        <f>IF(ISBLANK(INDEX('Policy Characteristics'!E:E,MATCH($C1388,'Policy Characteristics'!$C:$C,0))),"",INDEX('Policy Characteristics'!E:E,MATCH($C1388,'Policy Characteristics'!$C:$C,0)))</f>
        <v>indst shift to alt fuel</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fuel shifted</v>
      </c>
      <c r="P1388" s="254" t="str">
        <f>IF(ISBLANK(INDEX('Policy Characteristics'!J:J,MATCH($C1388,'Policy Characteristics'!$C:$C,0))),"",INDEX('Policy Characteristics'!J:J,MATCH($C1388,'Policy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8" s="254" t="str">
        <f>IF(ISBLANK(INDEX('Policy Characteristics'!K:K,MATCH($C1388,'Policy Characteristics'!$C:$C,0))),"",INDEX('Policy Characteristics'!K:K,MATCH($C1388,'Policy Characteristics'!$C:$C,0)))</f>
        <v>industry-ag-main.html#fuel-switching</v>
      </c>
      <c r="R1388" s="254" t="str">
        <f>IF(ISBLANK(INDEX('Policy Characteristics'!L:L,MATCH($C1388,'Policy Characteristics'!$C:$C,0))),"",INDEX('Policy Characteristics'!L:L,MATCH($C1388,'Policy Characteristics'!$C:$C,0)))</f>
        <v>industry-elec-and-hydrogen.html</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Alternative Fuel Shifting</v>
      </c>
      <c r="C1389" s="254" t="str">
        <f t="shared" si="69"/>
        <v>Fraction of Eligible Industrial Energy Use Shifted to Alternate Fuel</v>
      </c>
      <c r="D1389" s="6" t="s">
        <v>3033</v>
      </c>
      <c r="E1389" s="1" t="s">
        <v>3913</v>
      </c>
      <c r="F1389" t="s">
        <v>2995</v>
      </c>
      <c r="G1389" s="45" t="s">
        <v>3887</v>
      </c>
      <c r="H1389" s="47">
        <f t="shared" si="70"/>
        <v>1388</v>
      </c>
      <c r="I1389" s="324" t="s">
        <v>41</v>
      </c>
      <c r="J1389" s="255" t="str">
        <f>IF(ISBLANK(INDEX('Policy Characteristics'!D:D,MATCH($C1389,'Policy Characteristics'!$C:$C,0))),"",INDEX('Policy Characteristics'!D:D,MATCH($C1389,'Policy Characteristics'!$C:$C,0)))</f>
        <v>Alternate Fuel Shifting</v>
      </c>
      <c r="K1389" s="254" t="str">
        <f>IF(ISBLANK(INDEX('Policy Characteristics'!E:E,MATCH($C1389,'Policy Characteristics'!$C:$C,0))),"",INDEX('Policy Characteristics'!E:E,MATCH($C1389,'Policy Characteristics'!$C:$C,0)))</f>
        <v>indst shift to alt fuel</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fuel shifted</v>
      </c>
      <c r="P1389" s="254" t="str">
        <f>IF(ISBLANK(INDEX('Policy Characteristics'!J:J,MATCH($C1389,'Policy Characteristics'!$C:$C,0))),"",INDEX('Policy Characteristics'!J:J,MATCH($C1389,'Policy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89" s="254" t="str">
        <f>IF(ISBLANK(INDEX('Policy Characteristics'!K:K,MATCH($C1389,'Policy Characteristics'!$C:$C,0))),"",INDEX('Policy Characteristics'!K:K,MATCH($C1389,'Policy Characteristics'!$C:$C,0)))</f>
        <v>industry-ag-main.html#fuel-switching</v>
      </c>
      <c r="R1389" s="254" t="str">
        <f>IF(ISBLANK(INDEX('Policy Characteristics'!L:L,MATCH($C1389,'Policy Characteristics'!$C:$C,0))),"",INDEX('Policy Characteristics'!L:L,MATCH($C1389,'Policy Characteristics'!$C:$C,0)))</f>
        <v>industry-elec-and-hydrogen.html</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Alternative Fuel Shifting</v>
      </c>
      <c r="C1390" s="254" t="str">
        <f t="shared" si="69"/>
        <v>Fraction of Eligible Industrial Energy Use Shifted to Alternate Fuel</v>
      </c>
      <c r="D1390" s="6" t="s">
        <v>3033</v>
      </c>
      <c r="E1390" s="1" t="s">
        <v>3914</v>
      </c>
      <c r="F1390" t="s">
        <v>2995</v>
      </c>
      <c r="G1390" s="45" t="s">
        <v>3889</v>
      </c>
      <c r="H1390" s="47">
        <f t="shared" si="70"/>
        <v>1389</v>
      </c>
      <c r="I1390" s="324" t="s">
        <v>41</v>
      </c>
      <c r="J1390" s="255" t="str">
        <f>IF(ISBLANK(INDEX('Policy Characteristics'!D:D,MATCH($C1390,'Policy Characteristics'!$C:$C,0))),"",INDEX('Policy Characteristics'!D:D,MATCH($C1390,'Policy Characteristics'!$C:$C,0)))</f>
        <v>Alternate Fuel Shifting</v>
      </c>
      <c r="K1390" s="254" t="str">
        <f>IF(ISBLANK(INDEX('Policy Characteristics'!E:E,MATCH($C1390,'Policy Characteristics'!$C:$C,0))),"",INDEX('Policy Characteristics'!E:E,MATCH($C1390,'Policy Characteristics'!$C:$C,0)))</f>
        <v>indst shift to alt fuel</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fuel shifted</v>
      </c>
      <c r="P1390" s="254" t="str">
        <f>IF(ISBLANK(INDEX('Policy Characteristics'!J:J,MATCH($C1390,'Policy Characteristics'!$C:$C,0))),"",INDEX('Policy Characteristics'!J:J,MATCH($C1390,'Policy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0" s="254" t="str">
        <f>IF(ISBLANK(INDEX('Policy Characteristics'!K:K,MATCH($C1390,'Policy Characteristics'!$C:$C,0))),"",INDEX('Policy Characteristics'!K:K,MATCH($C1390,'Policy Characteristics'!$C:$C,0)))</f>
        <v>industry-ag-main.html#fuel-switching</v>
      </c>
      <c r="R1390" s="254" t="str">
        <f>IF(ISBLANK(INDEX('Policy Characteristics'!L:L,MATCH($C1390,'Policy Characteristics'!$C:$C,0))),"",INDEX('Policy Characteristics'!L:L,MATCH($C1390,'Policy Characteristics'!$C:$C,0)))</f>
        <v>industry-elec-and-hydrogen.html</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Alternative Fuel Shifting</v>
      </c>
      <c r="C1391" s="254" t="str">
        <f t="shared" si="69"/>
        <v>Fraction of Eligible Industrial Energy Use Shifted to Alternate Fuel</v>
      </c>
      <c r="D1391" s="6" t="s">
        <v>3034</v>
      </c>
      <c r="E1391" s="1" t="s">
        <v>3459</v>
      </c>
      <c r="F1391" t="s">
        <v>2996</v>
      </c>
      <c r="G1391" s="45" t="s">
        <v>3465</v>
      </c>
      <c r="H1391" s="47">
        <f t="shared" si="70"/>
        <v>1390</v>
      </c>
      <c r="I1391" s="324" t="s">
        <v>41</v>
      </c>
      <c r="J1391" s="255" t="str">
        <f>IF(ISBLANK(INDEX('Policy Characteristics'!D:D,MATCH($C1391,'Policy Characteristics'!$C:$C,0))),"",INDEX('Policy Characteristics'!D:D,MATCH($C1391,'Policy Characteristics'!$C:$C,0)))</f>
        <v>Alternate Fuel Shifting</v>
      </c>
      <c r="K1391" s="254" t="str">
        <f>IF(ISBLANK(INDEX('Policy Characteristics'!E:E,MATCH($C1391,'Policy Characteristics'!$C:$C,0))),"",INDEX('Policy Characteristics'!E:E,MATCH($C1391,'Policy Characteristics'!$C:$C,0)))</f>
        <v>indst shift to alt fuel</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fuel shifted</v>
      </c>
      <c r="P1391" s="254" t="str">
        <f>IF(ISBLANK(INDEX('Policy Characteristics'!J:J,MATCH($C1391,'Policy Characteristics'!$C:$C,0))),"",INDEX('Policy Characteristics'!J:J,MATCH($C1391,'Policy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1" s="254" t="str">
        <f>IF(ISBLANK(INDEX('Policy Characteristics'!K:K,MATCH($C1391,'Policy Characteristics'!$C:$C,0))),"",INDEX('Policy Characteristics'!K:K,MATCH($C1391,'Policy Characteristics'!$C:$C,0)))</f>
        <v>industry-ag-main.html#fuel-switching</v>
      </c>
      <c r="R1391" s="254" t="str">
        <f>IF(ISBLANK(INDEX('Policy Characteristics'!L:L,MATCH($C1391,'Policy Characteristics'!$C:$C,0))),"",INDEX('Policy Characteristics'!L:L,MATCH($C1391,'Policy Characteristics'!$C:$C,0)))</f>
        <v>industry-elec-and-hydrogen.html</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Alternative Fuel Shifting</v>
      </c>
      <c r="C1392" s="254" t="str">
        <f t="shared" si="69"/>
        <v>Fraction of Eligible Industrial Energy Use Shifted to Alternate Fuel</v>
      </c>
      <c r="D1392" s="6" t="s">
        <v>3034</v>
      </c>
      <c r="E1392" s="1" t="s">
        <v>3460</v>
      </c>
      <c r="F1392" t="s">
        <v>2996</v>
      </c>
      <c r="G1392" s="45" t="s">
        <v>3466</v>
      </c>
      <c r="H1392" s="47">
        <f t="shared" si="70"/>
        <v>1391</v>
      </c>
      <c r="I1392" s="324" t="s">
        <v>41</v>
      </c>
      <c r="J1392" s="255" t="str">
        <f>IF(ISBLANK(INDEX('Policy Characteristics'!D:D,MATCH($C1392,'Policy Characteristics'!$C:$C,0))),"",INDEX('Policy Characteristics'!D:D,MATCH($C1392,'Policy Characteristics'!$C:$C,0)))</f>
        <v>Alternate Fuel Shifting</v>
      </c>
      <c r="K1392" s="254" t="str">
        <f>IF(ISBLANK(INDEX('Policy Characteristics'!E:E,MATCH($C1392,'Policy Characteristics'!$C:$C,0))),"",INDEX('Policy Characteristics'!E:E,MATCH($C1392,'Policy Characteristics'!$C:$C,0)))</f>
        <v>indst shift to alt fuel</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fuel shifted</v>
      </c>
      <c r="P1392" s="254" t="str">
        <f>IF(ISBLANK(INDEX('Policy Characteristics'!J:J,MATCH($C1392,'Policy Characteristics'!$C:$C,0))),"",INDEX('Policy Characteristics'!J:J,MATCH($C1392,'Policy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2" s="254" t="str">
        <f>IF(ISBLANK(INDEX('Policy Characteristics'!K:K,MATCH($C1392,'Policy Characteristics'!$C:$C,0))),"",INDEX('Policy Characteristics'!K:K,MATCH($C1392,'Policy Characteristics'!$C:$C,0)))</f>
        <v>industry-ag-main.html#fuel-switching</v>
      </c>
      <c r="R1392" s="254" t="str">
        <f>IF(ISBLANK(INDEX('Policy Characteristics'!L:L,MATCH($C1392,'Policy Characteristics'!$C:$C,0))),"",INDEX('Policy Characteristics'!L:L,MATCH($C1392,'Policy Characteristics'!$C:$C,0)))</f>
        <v>industry-elec-and-hydrogen.html</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Alternative Fuel Shifting</v>
      </c>
      <c r="C1393" s="254" t="str">
        <f t="shared" si="69"/>
        <v>Fraction of Eligible Industrial Energy Use Shifted to Alternate Fuel</v>
      </c>
      <c r="D1393" s="6" t="s">
        <v>3034</v>
      </c>
      <c r="E1393" s="1" t="s">
        <v>3461</v>
      </c>
      <c r="F1393" t="s">
        <v>2996</v>
      </c>
      <c r="G1393" s="45" t="s">
        <v>3467</v>
      </c>
      <c r="H1393" s="47">
        <f t="shared" si="70"/>
        <v>1392</v>
      </c>
      <c r="I1393" s="324" t="s">
        <v>41</v>
      </c>
      <c r="J1393" s="255" t="str">
        <f>IF(ISBLANK(INDEX('Policy Characteristics'!D:D,MATCH($C1393,'Policy Characteristics'!$C:$C,0))),"",INDEX('Policy Characteristics'!D:D,MATCH($C1393,'Policy Characteristics'!$C:$C,0)))</f>
        <v>Alternate Fuel Shifting</v>
      </c>
      <c r="K1393" s="254" t="str">
        <f>IF(ISBLANK(INDEX('Policy Characteristics'!E:E,MATCH($C1393,'Policy Characteristics'!$C:$C,0))),"",INDEX('Policy Characteristics'!E:E,MATCH($C1393,'Policy Characteristics'!$C:$C,0)))</f>
        <v>indst shift to alt fuel</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fuel shifted</v>
      </c>
      <c r="P1393" s="254" t="str">
        <f>IF(ISBLANK(INDEX('Policy Characteristics'!J:J,MATCH($C1393,'Policy Characteristics'!$C:$C,0))),"",INDEX('Policy Characteristics'!J:J,MATCH($C1393,'Policy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3" s="254" t="str">
        <f>IF(ISBLANK(INDEX('Policy Characteristics'!K:K,MATCH($C1393,'Policy Characteristics'!$C:$C,0))),"",INDEX('Policy Characteristics'!K:K,MATCH($C1393,'Policy Characteristics'!$C:$C,0)))</f>
        <v>industry-ag-main.html#fuel-switching</v>
      </c>
      <c r="R1393" s="254" t="str">
        <f>IF(ISBLANK(INDEX('Policy Characteristics'!L:L,MATCH($C1393,'Policy Characteristics'!$C:$C,0))),"",INDEX('Policy Characteristics'!L:L,MATCH($C1393,'Policy Characteristics'!$C:$C,0)))</f>
        <v>industry-elec-and-hydrogen.html</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Alternative Fuel Shifting</v>
      </c>
      <c r="C1394" s="254" t="str">
        <f t="shared" si="69"/>
        <v>Fraction of Eligible Industrial Energy Use Shifted to Alternate Fuel</v>
      </c>
      <c r="D1394" s="6" t="s">
        <v>3034</v>
      </c>
      <c r="E1394" s="1" t="s">
        <v>3462</v>
      </c>
      <c r="F1394" t="s">
        <v>2996</v>
      </c>
      <c r="G1394" s="45" t="s">
        <v>3468</v>
      </c>
      <c r="H1394" s="47">
        <f t="shared" si="70"/>
        <v>1393</v>
      </c>
      <c r="I1394" s="324" t="s">
        <v>40</v>
      </c>
      <c r="J1394" s="255" t="str">
        <f>IF(ISBLANK(INDEX('Policy Characteristics'!D:D,MATCH($C1394,'Policy Characteristics'!$C:$C,0))),"",INDEX('Policy Characteristics'!D:D,MATCH($C1394,'Policy Characteristics'!$C:$C,0)))</f>
        <v>Alternate Fuel Shifting</v>
      </c>
      <c r="K1394" s="254" t="str">
        <f>IF(ISBLANK(INDEX('Policy Characteristics'!E:E,MATCH($C1394,'Policy Characteristics'!$C:$C,0))),"",INDEX('Policy Characteristics'!E:E,MATCH($C1394,'Policy Characteristics'!$C:$C,0)))</f>
        <v>indst shift to alt fuel</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fuel shifted</v>
      </c>
      <c r="P1394" s="254" t="str">
        <f>IF(ISBLANK(INDEX('Policy Characteristics'!J:J,MATCH($C1394,'Policy Characteristics'!$C:$C,0))),"",INDEX('Policy Characteristics'!J:J,MATCH($C1394,'Policy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4" s="254" t="str">
        <f>IF(ISBLANK(INDEX('Policy Characteristics'!K:K,MATCH($C1394,'Policy Characteristics'!$C:$C,0))),"",INDEX('Policy Characteristics'!K:K,MATCH($C1394,'Policy Characteristics'!$C:$C,0)))</f>
        <v>industry-ag-main.html#fuel-switching</v>
      </c>
      <c r="R1394" s="254" t="str">
        <f>IF(ISBLANK(INDEX('Policy Characteristics'!L:L,MATCH($C1394,'Policy Characteristics'!$C:$C,0))),"",INDEX('Policy Characteristics'!L:L,MATCH($C1394,'Policy Characteristics'!$C:$C,0)))</f>
        <v>industry-elec-and-hydrogen.html</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Alternative Fuel Shifting</v>
      </c>
      <c r="C1395" s="254" t="str">
        <f t="shared" ref="C1395:C1450" si="71">C$1201</f>
        <v>Fraction of Eligible Industrial Energy Use Shifted to Alternate Fuel</v>
      </c>
      <c r="D1395" s="6" t="s">
        <v>3034</v>
      </c>
      <c r="E1395" s="1" t="s">
        <v>3463</v>
      </c>
      <c r="F1395" t="s">
        <v>2996</v>
      </c>
      <c r="G1395" s="45" t="s">
        <v>3469</v>
      </c>
      <c r="H1395" s="47">
        <f t="shared" si="70"/>
        <v>1394</v>
      </c>
      <c r="I1395" s="324" t="s">
        <v>41</v>
      </c>
      <c r="J1395" s="255" t="str">
        <f>IF(ISBLANK(INDEX('Policy Characteristics'!D:D,MATCH($C1395,'Policy Characteristics'!$C:$C,0))),"",INDEX('Policy Characteristics'!D:D,MATCH($C1395,'Policy Characteristics'!$C:$C,0)))</f>
        <v>Alternate Fuel Shifting</v>
      </c>
      <c r="K1395" s="254" t="str">
        <f>IF(ISBLANK(INDEX('Policy Characteristics'!E:E,MATCH($C1395,'Policy Characteristics'!$C:$C,0))),"",INDEX('Policy Characteristics'!E:E,MATCH($C1395,'Policy Characteristics'!$C:$C,0)))</f>
        <v>indst shift to alt fuel</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fuel shifted</v>
      </c>
      <c r="P1395" s="254" t="str">
        <f>IF(ISBLANK(INDEX('Policy Characteristics'!J:J,MATCH($C1395,'Policy Characteristics'!$C:$C,0))),"",INDEX('Policy Characteristics'!J:J,MATCH($C1395,'Policy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5" s="254" t="str">
        <f>IF(ISBLANK(INDEX('Policy Characteristics'!K:K,MATCH($C1395,'Policy Characteristics'!$C:$C,0))),"",INDEX('Policy Characteristics'!K:K,MATCH($C1395,'Policy Characteristics'!$C:$C,0)))</f>
        <v>industry-ag-main.html#fuel-switching</v>
      </c>
      <c r="R1395" s="254" t="str">
        <f>IF(ISBLANK(INDEX('Policy Characteristics'!L:L,MATCH($C1395,'Policy Characteristics'!$C:$C,0))),"",INDEX('Policy Characteristics'!L:L,MATCH($C1395,'Policy Characteristics'!$C:$C,0)))</f>
        <v>industry-elec-and-hydrogen.html</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Alternative Fuel Shifting</v>
      </c>
      <c r="C1396" s="254" t="str">
        <f t="shared" si="71"/>
        <v>Fraction of Eligible Industrial Energy Use Shifted to Alternate Fuel</v>
      </c>
      <c r="D1396" s="6" t="s">
        <v>3034</v>
      </c>
      <c r="E1396" s="1" t="s">
        <v>3464</v>
      </c>
      <c r="F1396" t="s">
        <v>2996</v>
      </c>
      <c r="G1396" s="45" t="s">
        <v>3470</v>
      </c>
      <c r="H1396" s="47">
        <f t="shared" si="70"/>
        <v>1395</v>
      </c>
      <c r="I1396" s="324" t="s">
        <v>41</v>
      </c>
      <c r="J1396" s="255" t="str">
        <f>IF(ISBLANK(INDEX('Policy Characteristics'!D:D,MATCH($C1396,'Policy Characteristics'!$C:$C,0))),"",INDEX('Policy Characteristics'!D:D,MATCH($C1396,'Policy Characteristics'!$C:$C,0)))</f>
        <v>Alternate Fuel Shifting</v>
      </c>
      <c r="K1396" s="254" t="str">
        <f>IF(ISBLANK(INDEX('Policy Characteristics'!E:E,MATCH($C1396,'Policy Characteristics'!$C:$C,0))),"",INDEX('Policy Characteristics'!E:E,MATCH($C1396,'Policy Characteristics'!$C:$C,0)))</f>
        <v>indst shift to alt fuel</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fuel shifted</v>
      </c>
      <c r="P1396" s="254" t="str">
        <f>IF(ISBLANK(INDEX('Policy Characteristics'!J:J,MATCH($C1396,'Policy Characteristics'!$C:$C,0))),"",INDEX('Policy Characteristics'!J:J,MATCH($C1396,'Policy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6" s="254" t="str">
        <f>IF(ISBLANK(INDEX('Policy Characteristics'!K:K,MATCH($C1396,'Policy Characteristics'!$C:$C,0))),"",INDEX('Policy Characteristics'!K:K,MATCH($C1396,'Policy Characteristics'!$C:$C,0)))</f>
        <v>industry-ag-main.html#fuel-switching</v>
      </c>
      <c r="R1396" s="254" t="str">
        <f>IF(ISBLANK(INDEX('Policy Characteristics'!L:L,MATCH($C1396,'Policy Characteristics'!$C:$C,0))),"",INDEX('Policy Characteristics'!L:L,MATCH($C1396,'Policy Characteristics'!$C:$C,0)))</f>
        <v>industry-elec-and-hydrogen.html</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Alternative Fuel Shifting</v>
      </c>
      <c r="C1397" s="254" t="str">
        <f t="shared" si="71"/>
        <v>Fraction of Eligible Industrial Energy Use Shifted to Alternate Fuel</v>
      </c>
      <c r="D1397" s="6" t="s">
        <v>3034</v>
      </c>
      <c r="E1397" s="1" t="s">
        <v>3570</v>
      </c>
      <c r="F1397" t="s">
        <v>2996</v>
      </c>
      <c r="G1397" s="45" t="s">
        <v>3471</v>
      </c>
      <c r="H1397" s="47">
        <f t="shared" si="70"/>
        <v>1396</v>
      </c>
      <c r="I1397" s="324" t="s">
        <v>41</v>
      </c>
      <c r="J1397" s="255" t="str">
        <f>IF(ISBLANK(INDEX('Policy Characteristics'!D:D,MATCH($C1397,'Policy Characteristics'!$C:$C,0))),"",INDEX('Policy Characteristics'!D:D,MATCH($C1397,'Policy Characteristics'!$C:$C,0)))</f>
        <v>Alternate Fuel Shifting</v>
      </c>
      <c r="K1397" s="254" t="str">
        <f>IF(ISBLANK(INDEX('Policy Characteristics'!E:E,MATCH($C1397,'Policy Characteristics'!$C:$C,0))),"",INDEX('Policy Characteristics'!E:E,MATCH($C1397,'Policy Characteristics'!$C:$C,0)))</f>
        <v>indst shift to alt fuel</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fuel shifted</v>
      </c>
      <c r="P1397" s="254" t="str">
        <f>IF(ISBLANK(INDEX('Policy Characteristics'!J:J,MATCH($C1397,'Policy Characteristics'!$C:$C,0))),"",INDEX('Policy Characteristics'!J:J,MATCH($C1397,'Policy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7" s="254" t="str">
        <f>IF(ISBLANK(INDEX('Policy Characteristics'!K:K,MATCH($C1397,'Policy Characteristics'!$C:$C,0))),"",INDEX('Policy Characteristics'!K:K,MATCH($C1397,'Policy Characteristics'!$C:$C,0)))</f>
        <v>industry-ag-main.html#fuel-switching</v>
      </c>
      <c r="R1397" s="254" t="str">
        <f>IF(ISBLANK(INDEX('Policy Characteristics'!L:L,MATCH($C1397,'Policy Characteristics'!$C:$C,0))),"",INDEX('Policy Characteristics'!L:L,MATCH($C1397,'Policy Characteristics'!$C:$C,0)))</f>
        <v>industry-elec-and-hydrogen.html</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Alternative Fuel Shifting</v>
      </c>
      <c r="C1398" s="254" t="str">
        <f t="shared" si="71"/>
        <v>Fraction of Eligible Industrial Energy Use Shifted to Alternate Fuel</v>
      </c>
      <c r="D1398" s="6" t="s">
        <v>3034</v>
      </c>
      <c r="E1398" s="1" t="s">
        <v>3912</v>
      </c>
      <c r="F1398" t="s">
        <v>2996</v>
      </c>
      <c r="G1398" s="45" t="s">
        <v>3888</v>
      </c>
      <c r="H1398" s="47">
        <f t="shared" si="70"/>
        <v>1397</v>
      </c>
      <c r="I1398" s="324" t="s">
        <v>41</v>
      </c>
      <c r="J1398" s="255" t="str">
        <f>IF(ISBLANK(INDEX('Policy Characteristics'!D:D,MATCH($C1398,'Policy Characteristics'!$C:$C,0))),"",INDEX('Policy Characteristics'!D:D,MATCH($C1398,'Policy Characteristics'!$C:$C,0)))</f>
        <v>Alternate Fuel Shifting</v>
      </c>
      <c r="K1398" s="254" t="str">
        <f>IF(ISBLANK(INDEX('Policy Characteristics'!E:E,MATCH($C1398,'Policy Characteristics'!$C:$C,0))),"",INDEX('Policy Characteristics'!E:E,MATCH($C1398,'Policy Characteristics'!$C:$C,0)))</f>
        <v>indst shift to alt fuel</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fuel shifted</v>
      </c>
      <c r="P1398" s="254" t="str">
        <f>IF(ISBLANK(INDEX('Policy Characteristics'!J:J,MATCH($C1398,'Policy Characteristics'!$C:$C,0))),"",INDEX('Policy Characteristics'!J:J,MATCH($C1398,'Policy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8" s="254" t="str">
        <f>IF(ISBLANK(INDEX('Policy Characteristics'!K:K,MATCH($C1398,'Policy Characteristics'!$C:$C,0))),"",INDEX('Policy Characteristics'!K:K,MATCH($C1398,'Policy Characteristics'!$C:$C,0)))</f>
        <v>industry-ag-main.html#fuel-switching</v>
      </c>
      <c r="R1398" s="254" t="str">
        <f>IF(ISBLANK(INDEX('Policy Characteristics'!L:L,MATCH($C1398,'Policy Characteristics'!$C:$C,0))),"",INDEX('Policy Characteristics'!L:L,MATCH($C1398,'Policy Characteristics'!$C:$C,0)))</f>
        <v>industry-elec-and-hydrogen.html</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Alternative Fuel Shifting</v>
      </c>
      <c r="C1399" s="254" t="str">
        <f t="shared" si="71"/>
        <v>Fraction of Eligible Industrial Energy Use Shifted to Alternate Fuel</v>
      </c>
      <c r="D1399" s="6" t="s">
        <v>3034</v>
      </c>
      <c r="E1399" s="1" t="s">
        <v>3913</v>
      </c>
      <c r="F1399" t="s">
        <v>2996</v>
      </c>
      <c r="G1399" s="45" t="s">
        <v>3887</v>
      </c>
      <c r="H1399" s="47">
        <f t="shared" si="70"/>
        <v>1398</v>
      </c>
      <c r="I1399" s="324" t="s">
        <v>41</v>
      </c>
      <c r="J1399" s="255" t="str">
        <f>IF(ISBLANK(INDEX('Policy Characteristics'!D:D,MATCH($C1399,'Policy Characteristics'!$C:$C,0))),"",INDEX('Policy Characteristics'!D:D,MATCH($C1399,'Policy Characteristics'!$C:$C,0)))</f>
        <v>Alternate Fuel Shifting</v>
      </c>
      <c r="K1399" s="254" t="str">
        <f>IF(ISBLANK(INDEX('Policy Characteristics'!E:E,MATCH($C1399,'Policy Characteristics'!$C:$C,0))),"",INDEX('Policy Characteristics'!E:E,MATCH($C1399,'Policy Characteristics'!$C:$C,0)))</f>
        <v>indst shift to alt fuel</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fuel shifted</v>
      </c>
      <c r="P1399" s="254" t="str">
        <f>IF(ISBLANK(INDEX('Policy Characteristics'!J:J,MATCH($C1399,'Policy Characteristics'!$C:$C,0))),"",INDEX('Policy Characteristics'!J:J,MATCH($C1399,'Policy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99" s="254" t="str">
        <f>IF(ISBLANK(INDEX('Policy Characteristics'!K:K,MATCH($C1399,'Policy Characteristics'!$C:$C,0))),"",INDEX('Policy Characteristics'!K:K,MATCH($C1399,'Policy Characteristics'!$C:$C,0)))</f>
        <v>industry-ag-main.html#fuel-switching</v>
      </c>
      <c r="R1399" s="254" t="str">
        <f>IF(ISBLANK(INDEX('Policy Characteristics'!L:L,MATCH($C1399,'Policy Characteristics'!$C:$C,0))),"",INDEX('Policy Characteristics'!L:L,MATCH($C1399,'Policy Characteristics'!$C:$C,0)))</f>
        <v>industry-elec-and-hydrogen.html</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Alternative Fuel Shifting</v>
      </c>
      <c r="C1400" s="254" t="str">
        <f t="shared" si="71"/>
        <v>Fraction of Eligible Industrial Energy Use Shifted to Alternate Fuel</v>
      </c>
      <c r="D1400" s="6" t="s">
        <v>3034</v>
      </c>
      <c r="E1400" s="1" t="s">
        <v>3914</v>
      </c>
      <c r="F1400" t="s">
        <v>2996</v>
      </c>
      <c r="G1400" s="45" t="s">
        <v>3889</v>
      </c>
      <c r="H1400" s="47">
        <f t="shared" si="70"/>
        <v>1399</v>
      </c>
      <c r="I1400" s="324" t="s">
        <v>41</v>
      </c>
      <c r="J1400" s="255" t="str">
        <f>IF(ISBLANK(INDEX('Policy Characteristics'!D:D,MATCH($C1400,'Policy Characteristics'!$C:$C,0))),"",INDEX('Policy Characteristics'!D:D,MATCH($C1400,'Policy Characteristics'!$C:$C,0)))</f>
        <v>Alternate Fuel Shifting</v>
      </c>
      <c r="K1400" s="254" t="str">
        <f>IF(ISBLANK(INDEX('Policy Characteristics'!E:E,MATCH($C1400,'Policy Characteristics'!$C:$C,0))),"",INDEX('Policy Characteristics'!E:E,MATCH($C1400,'Policy Characteristics'!$C:$C,0)))</f>
        <v>indst shift to alt fuel</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fuel shifted</v>
      </c>
      <c r="P1400" s="254" t="str">
        <f>IF(ISBLANK(INDEX('Policy Characteristics'!J:J,MATCH($C1400,'Policy Characteristics'!$C:$C,0))),"",INDEX('Policy Characteristics'!J:J,MATCH($C1400,'Policy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0" s="254" t="str">
        <f>IF(ISBLANK(INDEX('Policy Characteristics'!K:K,MATCH($C1400,'Policy Characteristics'!$C:$C,0))),"",INDEX('Policy Characteristics'!K:K,MATCH($C1400,'Policy Characteristics'!$C:$C,0)))</f>
        <v>industry-ag-main.html#fuel-switching</v>
      </c>
      <c r="R1400" s="254" t="str">
        <f>IF(ISBLANK(INDEX('Policy Characteristics'!L:L,MATCH($C1400,'Policy Characteristics'!$C:$C,0))),"",INDEX('Policy Characteristics'!L:L,MATCH($C1400,'Policy Characteristics'!$C:$C,0)))</f>
        <v>industry-elec-and-hydrogen.html</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Alternative Fuel Shifting</v>
      </c>
      <c r="C1401" s="254" t="str">
        <f t="shared" si="71"/>
        <v>Fraction of Eligible Industrial Energy Use Shifted to Alternate Fuel</v>
      </c>
      <c r="D1401" s="6" t="s">
        <v>3035</v>
      </c>
      <c r="E1401" s="1" t="s">
        <v>3459</v>
      </c>
      <c r="F1401" t="s">
        <v>2997</v>
      </c>
      <c r="G1401" s="45" t="s">
        <v>3465</v>
      </c>
      <c r="H1401" s="47">
        <f t="shared" si="70"/>
        <v>1400</v>
      </c>
      <c r="I1401" s="324" t="s">
        <v>41</v>
      </c>
      <c r="J1401" s="255" t="str">
        <f>IF(ISBLANK(INDEX('Policy Characteristics'!D:D,MATCH($C1401,'Policy Characteristics'!$C:$C,0))),"",INDEX('Policy Characteristics'!D:D,MATCH($C1401,'Policy Characteristics'!$C:$C,0)))</f>
        <v>Alternate Fuel Shifting</v>
      </c>
      <c r="K1401" s="254" t="str">
        <f>IF(ISBLANK(INDEX('Policy Characteristics'!E:E,MATCH($C1401,'Policy Characteristics'!$C:$C,0))),"",INDEX('Policy Characteristics'!E:E,MATCH($C1401,'Policy Characteristics'!$C:$C,0)))</f>
        <v>indst shift to alt fuel</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fuel shifted</v>
      </c>
      <c r="P1401" s="254" t="str">
        <f>IF(ISBLANK(INDEX('Policy Characteristics'!J:J,MATCH($C1401,'Policy Characteristics'!$C:$C,0))),"",INDEX('Policy Characteristics'!J:J,MATCH($C1401,'Policy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1" s="254" t="str">
        <f>IF(ISBLANK(INDEX('Policy Characteristics'!K:K,MATCH($C1401,'Policy Characteristics'!$C:$C,0))),"",INDEX('Policy Characteristics'!K:K,MATCH($C1401,'Policy Characteristics'!$C:$C,0)))</f>
        <v>industry-ag-main.html#fuel-switching</v>
      </c>
      <c r="R1401" s="254" t="str">
        <f>IF(ISBLANK(INDEX('Policy Characteristics'!L:L,MATCH($C1401,'Policy Characteristics'!$C:$C,0))),"",INDEX('Policy Characteristics'!L:L,MATCH($C1401,'Policy Characteristics'!$C:$C,0)))</f>
        <v>industry-elec-and-hydrogen.html</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Alternative Fuel Shifting</v>
      </c>
      <c r="C1402" s="254" t="str">
        <f t="shared" si="71"/>
        <v>Fraction of Eligible Industrial Energy Use Shifted to Alternate Fuel</v>
      </c>
      <c r="D1402" s="6" t="s">
        <v>3035</v>
      </c>
      <c r="E1402" s="1" t="s">
        <v>3460</v>
      </c>
      <c r="F1402" t="s">
        <v>2997</v>
      </c>
      <c r="G1402" s="45" t="s">
        <v>3466</v>
      </c>
      <c r="H1402" s="47">
        <f t="shared" si="70"/>
        <v>1401</v>
      </c>
      <c r="I1402" s="324" t="s">
        <v>41</v>
      </c>
      <c r="J1402" s="255" t="str">
        <f>IF(ISBLANK(INDEX('Policy Characteristics'!D:D,MATCH($C1402,'Policy Characteristics'!$C:$C,0))),"",INDEX('Policy Characteristics'!D:D,MATCH($C1402,'Policy Characteristics'!$C:$C,0)))</f>
        <v>Alternate Fuel Shifting</v>
      </c>
      <c r="K1402" s="254" t="str">
        <f>IF(ISBLANK(INDEX('Policy Characteristics'!E:E,MATCH($C1402,'Policy Characteristics'!$C:$C,0))),"",INDEX('Policy Characteristics'!E:E,MATCH($C1402,'Policy Characteristics'!$C:$C,0)))</f>
        <v>indst shift to alt fuel</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fuel shifted</v>
      </c>
      <c r="P1402" s="254" t="str">
        <f>IF(ISBLANK(INDEX('Policy Characteristics'!J:J,MATCH($C1402,'Policy Characteristics'!$C:$C,0))),"",INDEX('Policy Characteristics'!J:J,MATCH($C1402,'Policy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2" s="254" t="str">
        <f>IF(ISBLANK(INDEX('Policy Characteristics'!K:K,MATCH($C1402,'Policy Characteristics'!$C:$C,0))),"",INDEX('Policy Characteristics'!K:K,MATCH($C1402,'Policy Characteristics'!$C:$C,0)))</f>
        <v>industry-ag-main.html#fuel-switching</v>
      </c>
      <c r="R1402" s="254" t="str">
        <f>IF(ISBLANK(INDEX('Policy Characteristics'!L:L,MATCH($C1402,'Policy Characteristics'!$C:$C,0))),"",INDEX('Policy Characteristics'!L:L,MATCH($C1402,'Policy Characteristics'!$C:$C,0)))</f>
        <v>industry-elec-and-hydrogen.html</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Alternative Fuel Shifting</v>
      </c>
      <c r="C1403" s="254" t="str">
        <f t="shared" si="71"/>
        <v>Fraction of Eligible Industrial Energy Use Shifted to Alternate Fuel</v>
      </c>
      <c r="D1403" s="6" t="s">
        <v>3035</v>
      </c>
      <c r="E1403" s="1" t="s">
        <v>3461</v>
      </c>
      <c r="F1403" t="s">
        <v>2997</v>
      </c>
      <c r="G1403" s="45" t="s">
        <v>3467</v>
      </c>
      <c r="H1403" s="47">
        <f t="shared" si="70"/>
        <v>1402</v>
      </c>
      <c r="I1403" s="324" t="s">
        <v>41</v>
      </c>
      <c r="J1403" s="255" t="str">
        <f>IF(ISBLANK(INDEX('Policy Characteristics'!D:D,MATCH($C1403,'Policy Characteristics'!$C:$C,0))),"",INDEX('Policy Characteristics'!D:D,MATCH($C1403,'Policy Characteristics'!$C:$C,0)))</f>
        <v>Alternate Fuel Shifting</v>
      </c>
      <c r="K1403" s="254" t="str">
        <f>IF(ISBLANK(INDEX('Policy Characteristics'!E:E,MATCH($C1403,'Policy Characteristics'!$C:$C,0))),"",INDEX('Policy Characteristics'!E:E,MATCH($C1403,'Policy Characteristics'!$C:$C,0)))</f>
        <v>indst shift to alt fuel</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fuel shifted</v>
      </c>
      <c r="P1403" s="254" t="str">
        <f>IF(ISBLANK(INDEX('Policy Characteristics'!J:J,MATCH($C1403,'Policy Characteristics'!$C:$C,0))),"",INDEX('Policy Characteristics'!J:J,MATCH($C1403,'Policy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3" s="254" t="str">
        <f>IF(ISBLANK(INDEX('Policy Characteristics'!K:K,MATCH($C1403,'Policy Characteristics'!$C:$C,0))),"",INDEX('Policy Characteristics'!K:K,MATCH($C1403,'Policy Characteristics'!$C:$C,0)))</f>
        <v>industry-ag-main.html#fuel-switching</v>
      </c>
      <c r="R1403" s="254" t="str">
        <f>IF(ISBLANK(INDEX('Policy Characteristics'!L:L,MATCH($C1403,'Policy Characteristics'!$C:$C,0))),"",INDEX('Policy Characteristics'!L:L,MATCH($C1403,'Policy Characteristics'!$C:$C,0)))</f>
        <v>industry-elec-and-hydrogen.html</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Alternative Fuel Shifting</v>
      </c>
      <c r="C1404" s="254" t="str">
        <f t="shared" si="71"/>
        <v>Fraction of Eligible Industrial Energy Use Shifted to Alternate Fuel</v>
      </c>
      <c r="D1404" s="6" t="s">
        <v>3035</v>
      </c>
      <c r="E1404" s="1" t="s">
        <v>3462</v>
      </c>
      <c r="F1404" t="s">
        <v>2997</v>
      </c>
      <c r="G1404" s="45" t="s">
        <v>3468</v>
      </c>
      <c r="H1404" s="47">
        <f t="shared" si="70"/>
        <v>1403</v>
      </c>
      <c r="I1404" s="324" t="s">
        <v>40</v>
      </c>
      <c r="J1404" s="255" t="str">
        <f>IF(ISBLANK(INDEX('Policy Characteristics'!D:D,MATCH($C1404,'Policy Characteristics'!$C:$C,0))),"",INDEX('Policy Characteristics'!D:D,MATCH($C1404,'Policy Characteristics'!$C:$C,0)))</f>
        <v>Alternate Fuel Shifting</v>
      </c>
      <c r="K1404" s="254" t="str">
        <f>IF(ISBLANK(INDEX('Policy Characteristics'!E:E,MATCH($C1404,'Policy Characteristics'!$C:$C,0))),"",INDEX('Policy Characteristics'!E:E,MATCH($C1404,'Policy Characteristics'!$C:$C,0)))</f>
        <v>indst shift to alt fuel</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fuel shifted</v>
      </c>
      <c r="P1404" s="254" t="str">
        <f>IF(ISBLANK(INDEX('Policy Characteristics'!J:J,MATCH($C1404,'Policy Characteristics'!$C:$C,0))),"",INDEX('Policy Characteristics'!J:J,MATCH($C1404,'Policy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4" s="254" t="str">
        <f>IF(ISBLANK(INDEX('Policy Characteristics'!K:K,MATCH($C1404,'Policy Characteristics'!$C:$C,0))),"",INDEX('Policy Characteristics'!K:K,MATCH($C1404,'Policy Characteristics'!$C:$C,0)))</f>
        <v>industry-ag-main.html#fuel-switching</v>
      </c>
      <c r="R1404" s="254" t="str">
        <f>IF(ISBLANK(INDEX('Policy Characteristics'!L:L,MATCH($C1404,'Policy Characteristics'!$C:$C,0))),"",INDEX('Policy Characteristics'!L:L,MATCH($C1404,'Policy Characteristics'!$C:$C,0)))</f>
        <v>industry-elec-and-hydrogen.html</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Alternative Fuel Shifting</v>
      </c>
      <c r="C1405" s="254" t="str">
        <f t="shared" si="71"/>
        <v>Fraction of Eligible Industrial Energy Use Shifted to Alternate Fuel</v>
      </c>
      <c r="D1405" s="6" t="s">
        <v>3035</v>
      </c>
      <c r="E1405" s="1" t="s">
        <v>3463</v>
      </c>
      <c r="F1405" t="s">
        <v>2997</v>
      </c>
      <c r="G1405" s="45" t="s">
        <v>3469</v>
      </c>
      <c r="H1405" s="47">
        <f t="shared" si="70"/>
        <v>1404</v>
      </c>
      <c r="I1405" s="324" t="s">
        <v>41</v>
      </c>
      <c r="J1405" s="255" t="str">
        <f>IF(ISBLANK(INDEX('Policy Characteristics'!D:D,MATCH($C1405,'Policy Characteristics'!$C:$C,0))),"",INDEX('Policy Characteristics'!D:D,MATCH($C1405,'Policy Characteristics'!$C:$C,0)))</f>
        <v>Alternate Fuel Shifting</v>
      </c>
      <c r="K1405" s="254" t="str">
        <f>IF(ISBLANK(INDEX('Policy Characteristics'!E:E,MATCH($C1405,'Policy Characteristics'!$C:$C,0))),"",INDEX('Policy Characteristics'!E:E,MATCH($C1405,'Policy Characteristics'!$C:$C,0)))</f>
        <v>indst shift to alt fuel</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fuel shifted</v>
      </c>
      <c r="P1405" s="254" t="str">
        <f>IF(ISBLANK(INDEX('Policy Characteristics'!J:J,MATCH($C1405,'Policy Characteristics'!$C:$C,0))),"",INDEX('Policy Characteristics'!J:J,MATCH($C1405,'Policy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5" s="254" t="str">
        <f>IF(ISBLANK(INDEX('Policy Characteristics'!K:K,MATCH($C1405,'Policy Characteristics'!$C:$C,0))),"",INDEX('Policy Characteristics'!K:K,MATCH($C1405,'Policy Characteristics'!$C:$C,0)))</f>
        <v>industry-ag-main.html#fuel-switching</v>
      </c>
      <c r="R1405" s="254" t="str">
        <f>IF(ISBLANK(INDEX('Policy Characteristics'!L:L,MATCH($C1405,'Policy Characteristics'!$C:$C,0))),"",INDEX('Policy Characteristics'!L:L,MATCH($C1405,'Policy Characteristics'!$C:$C,0)))</f>
        <v>industry-elec-and-hydrogen.html</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Alternative Fuel Shifting</v>
      </c>
      <c r="C1406" s="254" t="str">
        <f t="shared" si="71"/>
        <v>Fraction of Eligible Industrial Energy Use Shifted to Alternate Fuel</v>
      </c>
      <c r="D1406" s="6" t="s">
        <v>3035</v>
      </c>
      <c r="E1406" s="1" t="s">
        <v>3464</v>
      </c>
      <c r="F1406" t="s">
        <v>2997</v>
      </c>
      <c r="G1406" s="45" t="s">
        <v>3470</v>
      </c>
      <c r="H1406" s="47">
        <f t="shared" si="70"/>
        <v>1405</v>
      </c>
      <c r="I1406" s="324" t="s">
        <v>41</v>
      </c>
      <c r="J1406" s="255" t="str">
        <f>IF(ISBLANK(INDEX('Policy Characteristics'!D:D,MATCH($C1406,'Policy Characteristics'!$C:$C,0))),"",INDEX('Policy Characteristics'!D:D,MATCH($C1406,'Policy Characteristics'!$C:$C,0)))</f>
        <v>Alternate Fuel Shifting</v>
      </c>
      <c r="K1406" s="254" t="str">
        <f>IF(ISBLANK(INDEX('Policy Characteristics'!E:E,MATCH($C1406,'Policy Characteristics'!$C:$C,0))),"",INDEX('Policy Characteristics'!E:E,MATCH($C1406,'Policy Characteristics'!$C:$C,0)))</f>
        <v>indst shift to alt fuel</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fuel shifted</v>
      </c>
      <c r="P1406" s="254" t="str">
        <f>IF(ISBLANK(INDEX('Policy Characteristics'!J:J,MATCH($C1406,'Policy Characteristics'!$C:$C,0))),"",INDEX('Policy Characteristics'!J:J,MATCH($C1406,'Policy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6" s="254" t="str">
        <f>IF(ISBLANK(INDEX('Policy Characteristics'!K:K,MATCH($C1406,'Policy Characteristics'!$C:$C,0))),"",INDEX('Policy Characteristics'!K:K,MATCH($C1406,'Policy Characteristics'!$C:$C,0)))</f>
        <v>industry-ag-main.html#fuel-switching</v>
      </c>
      <c r="R1406" s="254" t="str">
        <f>IF(ISBLANK(INDEX('Policy Characteristics'!L:L,MATCH($C1406,'Policy Characteristics'!$C:$C,0))),"",INDEX('Policy Characteristics'!L:L,MATCH($C1406,'Policy Characteristics'!$C:$C,0)))</f>
        <v>industry-elec-and-hydrogen.html</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Alternative Fuel Shifting</v>
      </c>
      <c r="C1407" s="254" t="str">
        <f t="shared" si="71"/>
        <v>Fraction of Eligible Industrial Energy Use Shifted to Alternate Fuel</v>
      </c>
      <c r="D1407" s="6" t="s">
        <v>3035</v>
      </c>
      <c r="E1407" s="1" t="s">
        <v>3570</v>
      </c>
      <c r="F1407" t="s">
        <v>2997</v>
      </c>
      <c r="G1407" s="45" t="s">
        <v>3471</v>
      </c>
      <c r="H1407" s="47">
        <f t="shared" si="70"/>
        <v>1406</v>
      </c>
      <c r="I1407" s="324" t="s">
        <v>41</v>
      </c>
      <c r="J1407" s="255" t="str">
        <f>IF(ISBLANK(INDEX('Policy Characteristics'!D:D,MATCH($C1407,'Policy Characteristics'!$C:$C,0))),"",INDEX('Policy Characteristics'!D:D,MATCH($C1407,'Policy Characteristics'!$C:$C,0)))</f>
        <v>Alternate Fuel Shifting</v>
      </c>
      <c r="K1407" s="254" t="str">
        <f>IF(ISBLANK(INDEX('Policy Characteristics'!E:E,MATCH($C1407,'Policy Characteristics'!$C:$C,0))),"",INDEX('Policy Characteristics'!E:E,MATCH($C1407,'Policy Characteristics'!$C:$C,0)))</f>
        <v>indst shift to alt fuel</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fuel shifted</v>
      </c>
      <c r="P1407" s="254" t="str">
        <f>IF(ISBLANK(INDEX('Policy Characteristics'!J:J,MATCH($C1407,'Policy Characteristics'!$C:$C,0))),"",INDEX('Policy Characteristics'!J:J,MATCH($C1407,'Policy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7" s="254" t="str">
        <f>IF(ISBLANK(INDEX('Policy Characteristics'!K:K,MATCH($C1407,'Policy Characteristics'!$C:$C,0))),"",INDEX('Policy Characteristics'!K:K,MATCH($C1407,'Policy Characteristics'!$C:$C,0)))</f>
        <v>industry-ag-main.html#fuel-switching</v>
      </c>
      <c r="R1407" s="254" t="str">
        <f>IF(ISBLANK(INDEX('Policy Characteristics'!L:L,MATCH($C1407,'Policy Characteristics'!$C:$C,0))),"",INDEX('Policy Characteristics'!L:L,MATCH($C1407,'Policy Characteristics'!$C:$C,0)))</f>
        <v>industry-elec-and-hydrogen.html</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Alternative Fuel Shifting</v>
      </c>
      <c r="C1408" s="254" t="str">
        <f t="shared" si="71"/>
        <v>Fraction of Eligible Industrial Energy Use Shifted to Alternate Fuel</v>
      </c>
      <c r="D1408" s="6" t="s">
        <v>3035</v>
      </c>
      <c r="E1408" s="1" t="s">
        <v>3912</v>
      </c>
      <c r="F1408" t="s">
        <v>2997</v>
      </c>
      <c r="G1408" s="45" t="s">
        <v>3888</v>
      </c>
      <c r="H1408" s="47">
        <f t="shared" si="70"/>
        <v>1407</v>
      </c>
      <c r="I1408" s="324" t="s">
        <v>41</v>
      </c>
      <c r="J1408" s="255" t="str">
        <f>IF(ISBLANK(INDEX('Policy Characteristics'!D:D,MATCH($C1408,'Policy Characteristics'!$C:$C,0))),"",INDEX('Policy Characteristics'!D:D,MATCH($C1408,'Policy Characteristics'!$C:$C,0)))</f>
        <v>Alternate Fuel Shifting</v>
      </c>
      <c r="K1408" s="254" t="str">
        <f>IF(ISBLANK(INDEX('Policy Characteristics'!E:E,MATCH($C1408,'Policy Characteristics'!$C:$C,0))),"",INDEX('Policy Characteristics'!E:E,MATCH($C1408,'Policy Characteristics'!$C:$C,0)))</f>
        <v>indst shift to alt fuel</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fuel shifted</v>
      </c>
      <c r="P1408" s="254" t="str">
        <f>IF(ISBLANK(INDEX('Policy Characteristics'!J:J,MATCH($C1408,'Policy Characteristics'!$C:$C,0))),"",INDEX('Policy Characteristics'!J:J,MATCH($C1408,'Policy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8" s="254" t="str">
        <f>IF(ISBLANK(INDEX('Policy Characteristics'!K:K,MATCH($C1408,'Policy Characteristics'!$C:$C,0))),"",INDEX('Policy Characteristics'!K:K,MATCH($C1408,'Policy Characteristics'!$C:$C,0)))</f>
        <v>industry-ag-main.html#fuel-switching</v>
      </c>
      <c r="R1408" s="254" t="str">
        <f>IF(ISBLANK(INDEX('Policy Characteristics'!L:L,MATCH($C1408,'Policy Characteristics'!$C:$C,0))),"",INDEX('Policy Characteristics'!L:L,MATCH($C1408,'Policy Characteristics'!$C:$C,0)))</f>
        <v>industry-elec-and-hydrogen.html</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Alternative Fuel Shifting</v>
      </c>
      <c r="C1409" s="254" t="str">
        <f t="shared" si="71"/>
        <v>Fraction of Eligible Industrial Energy Use Shifted to Alternate Fuel</v>
      </c>
      <c r="D1409" s="6" t="s">
        <v>3035</v>
      </c>
      <c r="E1409" s="1" t="s">
        <v>3913</v>
      </c>
      <c r="F1409" t="s">
        <v>2997</v>
      </c>
      <c r="G1409" s="45" t="s">
        <v>3887</v>
      </c>
      <c r="H1409" s="47">
        <f t="shared" si="70"/>
        <v>1408</v>
      </c>
      <c r="I1409" s="324" t="s">
        <v>41</v>
      </c>
      <c r="J1409" s="255" t="str">
        <f>IF(ISBLANK(INDEX('Policy Characteristics'!D:D,MATCH($C1409,'Policy Characteristics'!$C:$C,0))),"",INDEX('Policy Characteristics'!D:D,MATCH($C1409,'Policy Characteristics'!$C:$C,0)))</f>
        <v>Alternate Fuel Shifting</v>
      </c>
      <c r="K1409" s="254" t="str">
        <f>IF(ISBLANK(INDEX('Policy Characteristics'!E:E,MATCH($C1409,'Policy Characteristics'!$C:$C,0))),"",INDEX('Policy Characteristics'!E:E,MATCH($C1409,'Policy Characteristics'!$C:$C,0)))</f>
        <v>indst shift to alt fuel</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fuel shifted</v>
      </c>
      <c r="P1409" s="254" t="str">
        <f>IF(ISBLANK(INDEX('Policy Characteristics'!J:J,MATCH($C1409,'Policy Characteristics'!$C:$C,0))),"",INDEX('Policy Characteristics'!J:J,MATCH($C1409,'Policy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09" s="254" t="str">
        <f>IF(ISBLANK(INDEX('Policy Characteristics'!K:K,MATCH($C1409,'Policy Characteristics'!$C:$C,0))),"",INDEX('Policy Characteristics'!K:K,MATCH($C1409,'Policy Characteristics'!$C:$C,0)))</f>
        <v>industry-ag-main.html#fuel-switching</v>
      </c>
      <c r="R1409" s="254" t="str">
        <f>IF(ISBLANK(INDEX('Policy Characteristics'!L:L,MATCH($C1409,'Policy Characteristics'!$C:$C,0))),"",INDEX('Policy Characteristics'!L:L,MATCH($C1409,'Policy Characteristics'!$C:$C,0)))</f>
        <v>industry-elec-and-hydrogen.html</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Alternative Fuel Shifting</v>
      </c>
      <c r="C1410" s="254" t="str">
        <f t="shared" si="71"/>
        <v>Fraction of Eligible Industrial Energy Use Shifted to Alternate Fuel</v>
      </c>
      <c r="D1410" s="6" t="s">
        <v>3035</v>
      </c>
      <c r="E1410" s="1" t="s">
        <v>3914</v>
      </c>
      <c r="F1410" t="s">
        <v>2997</v>
      </c>
      <c r="G1410" s="45" t="s">
        <v>3889</v>
      </c>
      <c r="H1410" s="47">
        <f t="shared" si="70"/>
        <v>1409</v>
      </c>
      <c r="I1410" s="324" t="s">
        <v>41</v>
      </c>
      <c r="J1410" s="255" t="str">
        <f>IF(ISBLANK(INDEX('Policy Characteristics'!D:D,MATCH($C1410,'Policy Characteristics'!$C:$C,0))),"",INDEX('Policy Characteristics'!D:D,MATCH($C1410,'Policy Characteristics'!$C:$C,0)))</f>
        <v>Alternate Fuel Shifting</v>
      </c>
      <c r="K1410" s="254" t="str">
        <f>IF(ISBLANK(INDEX('Policy Characteristics'!E:E,MATCH($C1410,'Policy Characteristics'!$C:$C,0))),"",INDEX('Policy Characteristics'!E:E,MATCH($C1410,'Policy Characteristics'!$C:$C,0)))</f>
        <v>indst shift to alt fuel</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fuel shifted</v>
      </c>
      <c r="P1410" s="254" t="str">
        <f>IF(ISBLANK(INDEX('Policy Characteristics'!J:J,MATCH($C1410,'Policy Characteristics'!$C:$C,0))),"",INDEX('Policy Characteristics'!J:J,MATCH($C1410,'Policy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0" s="254" t="str">
        <f>IF(ISBLANK(INDEX('Policy Characteristics'!K:K,MATCH($C1410,'Policy Characteristics'!$C:$C,0))),"",INDEX('Policy Characteristics'!K:K,MATCH($C1410,'Policy Characteristics'!$C:$C,0)))</f>
        <v>industry-ag-main.html#fuel-switching</v>
      </c>
      <c r="R1410" s="254" t="str">
        <f>IF(ISBLANK(INDEX('Policy Characteristics'!L:L,MATCH($C1410,'Policy Characteristics'!$C:$C,0))),"",INDEX('Policy Characteristics'!L:L,MATCH($C1410,'Policy Characteristics'!$C:$C,0)))</f>
        <v>industry-elec-and-hydrogen.html</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Alternative Fuel Shifting</v>
      </c>
      <c r="C1411" s="254" t="str">
        <f t="shared" si="71"/>
        <v>Fraction of Eligible Industrial Energy Use Shifted to Alternate Fuel</v>
      </c>
      <c r="D1411" s="6" t="s">
        <v>3036</v>
      </c>
      <c r="E1411" s="1" t="s">
        <v>3459</v>
      </c>
      <c r="F1411" t="s">
        <v>2998</v>
      </c>
      <c r="G1411" s="45" t="s">
        <v>3465</v>
      </c>
      <c r="H1411" s="47">
        <f t="shared" si="70"/>
        <v>1410</v>
      </c>
      <c r="I1411" s="324" t="s">
        <v>41</v>
      </c>
      <c r="J1411" s="255" t="str">
        <f>IF(ISBLANK(INDEX('Policy Characteristics'!D:D,MATCH($C1411,'Policy Characteristics'!$C:$C,0))),"",INDEX('Policy Characteristics'!D:D,MATCH($C1411,'Policy Characteristics'!$C:$C,0)))</f>
        <v>Alternate Fuel Shifting</v>
      </c>
      <c r="K1411" s="254" t="str">
        <f>IF(ISBLANK(INDEX('Policy Characteristics'!E:E,MATCH($C1411,'Policy Characteristics'!$C:$C,0))),"",INDEX('Policy Characteristics'!E:E,MATCH($C1411,'Policy Characteristics'!$C:$C,0)))</f>
        <v>indst shift to alt fuel</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fuel shifted</v>
      </c>
      <c r="P1411" s="254" t="str">
        <f>IF(ISBLANK(INDEX('Policy Characteristics'!J:J,MATCH($C1411,'Policy Characteristics'!$C:$C,0))),"",INDEX('Policy Characteristics'!J:J,MATCH($C1411,'Policy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1" s="254" t="str">
        <f>IF(ISBLANK(INDEX('Policy Characteristics'!K:K,MATCH($C1411,'Policy Characteristics'!$C:$C,0))),"",INDEX('Policy Characteristics'!K:K,MATCH($C1411,'Policy Characteristics'!$C:$C,0)))</f>
        <v>industry-ag-main.html#fuel-switching</v>
      </c>
      <c r="R1411" s="254" t="str">
        <f>IF(ISBLANK(INDEX('Policy Characteristics'!L:L,MATCH($C1411,'Policy Characteristics'!$C:$C,0))),"",INDEX('Policy Characteristics'!L:L,MATCH($C1411,'Policy Characteristics'!$C:$C,0)))</f>
        <v>industry-elec-and-hydrogen.html</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Alternative Fuel Shifting</v>
      </c>
      <c r="C1412" s="254" t="str">
        <f t="shared" si="71"/>
        <v>Fraction of Eligible Industrial Energy Use Shifted to Alternate Fuel</v>
      </c>
      <c r="D1412" s="6" t="s">
        <v>3036</v>
      </c>
      <c r="E1412" s="1" t="s">
        <v>3460</v>
      </c>
      <c r="F1412" t="s">
        <v>2998</v>
      </c>
      <c r="G1412" s="45" t="s">
        <v>3466</v>
      </c>
      <c r="H1412" s="47">
        <f t="shared" si="70"/>
        <v>1411</v>
      </c>
      <c r="I1412" s="324" t="s">
        <v>41</v>
      </c>
      <c r="J1412" s="255" t="str">
        <f>IF(ISBLANK(INDEX('Policy Characteristics'!D:D,MATCH($C1412,'Policy Characteristics'!$C:$C,0))),"",INDEX('Policy Characteristics'!D:D,MATCH($C1412,'Policy Characteristics'!$C:$C,0)))</f>
        <v>Alternate Fuel Shifting</v>
      </c>
      <c r="K1412" s="254" t="str">
        <f>IF(ISBLANK(INDEX('Policy Characteristics'!E:E,MATCH($C1412,'Policy Characteristics'!$C:$C,0))),"",INDEX('Policy Characteristics'!E:E,MATCH($C1412,'Policy Characteristics'!$C:$C,0)))</f>
        <v>indst shift to alt fuel</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fuel shifted</v>
      </c>
      <c r="P1412" s="254" t="str">
        <f>IF(ISBLANK(INDEX('Policy Characteristics'!J:J,MATCH($C1412,'Policy Characteristics'!$C:$C,0))),"",INDEX('Policy Characteristics'!J:J,MATCH($C1412,'Policy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2" s="254" t="str">
        <f>IF(ISBLANK(INDEX('Policy Characteristics'!K:K,MATCH($C1412,'Policy Characteristics'!$C:$C,0))),"",INDEX('Policy Characteristics'!K:K,MATCH($C1412,'Policy Characteristics'!$C:$C,0)))</f>
        <v>industry-ag-main.html#fuel-switching</v>
      </c>
      <c r="R1412" s="254" t="str">
        <f>IF(ISBLANK(INDEX('Policy Characteristics'!L:L,MATCH($C1412,'Policy Characteristics'!$C:$C,0))),"",INDEX('Policy Characteristics'!L:L,MATCH($C1412,'Policy Characteristics'!$C:$C,0)))</f>
        <v>industry-elec-and-hydrogen.html</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Alternative Fuel Shifting</v>
      </c>
      <c r="C1413" s="254" t="str">
        <f t="shared" si="71"/>
        <v>Fraction of Eligible Industrial Energy Use Shifted to Alternate Fuel</v>
      </c>
      <c r="D1413" s="6" t="s">
        <v>3036</v>
      </c>
      <c r="E1413" s="1" t="s">
        <v>3461</v>
      </c>
      <c r="F1413" t="s">
        <v>2998</v>
      </c>
      <c r="G1413" s="45" t="s">
        <v>3467</v>
      </c>
      <c r="H1413" s="47">
        <f t="shared" si="70"/>
        <v>1412</v>
      </c>
      <c r="I1413" s="324" t="s">
        <v>41</v>
      </c>
      <c r="J1413" s="255" t="str">
        <f>IF(ISBLANK(INDEX('Policy Characteristics'!D:D,MATCH($C1413,'Policy Characteristics'!$C:$C,0))),"",INDEX('Policy Characteristics'!D:D,MATCH($C1413,'Policy Characteristics'!$C:$C,0)))</f>
        <v>Alternate Fuel Shifting</v>
      </c>
      <c r="K1413" s="254" t="str">
        <f>IF(ISBLANK(INDEX('Policy Characteristics'!E:E,MATCH($C1413,'Policy Characteristics'!$C:$C,0))),"",INDEX('Policy Characteristics'!E:E,MATCH($C1413,'Policy Characteristics'!$C:$C,0)))</f>
        <v>indst shift to alt fuel</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fuel shifted</v>
      </c>
      <c r="P1413" s="254" t="str">
        <f>IF(ISBLANK(INDEX('Policy Characteristics'!J:J,MATCH($C1413,'Policy Characteristics'!$C:$C,0))),"",INDEX('Policy Characteristics'!J:J,MATCH($C1413,'Policy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3" s="254" t="str">
        <f>IF(ISBLANK(INDEX('Policy Characteristics'!K:K,MATCH($C1413,'Policy Characteristics'!$C:$C,0))),"",INDEX('Policy Characteristics'!K:K,MATCH($C1413,'Policy Characteristics'!$C:$C,0)))</f>
        <v>industry-ag-main.html#fuel-switching</v>
      </c>
      <c r="R1413" s="254" t="str">
        <f>IF(ISBLANK(INDEX('Policy Characteristics'!L:L,MATCH($C1413,'Policy Characteristics'!$C:$C,0))),"",INDEX('Policy Characteristics'!L:L,MATCH($C1413,'Policy Characteristics'!$C:$C,0)))</f>
        <v>industry-elec-and-hydrogen.html</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Alternative Fuel Shifting</v>
      </c>
      <c r="C1414" s="254" t="str">
        <f t="shared" si="71"/>
        <v>Fraction of Eligible Industrial Energy Use Shifted to Alternate Fuel</v>
      </c>
      <c r="D1414" s="6" t="s">
        <v>3036</v>
      </c>
      <c r="E1414" s="1" t="s">
        <v>3462</v>
      </c>
      <c r="F1414" t="s">
        <v>2998</v>
      </c>
      <c r="G1414" s="45" t="s">
        <v>3468</v>
      </c>
      <c r="H1414" s="47">
        <f t="shared" si="70"/>
        <v>1413</v>
      </c>
      <c r="I1414" s="324" t="s">
        <v>40</v>
      </c>
      <c r="J1414" s="255" t="str">
        <f>IF(ISBLANK(INDEX('Policy Characteristics'!D:D,MATCH($C1414,'Policy Characteristics'!$C:$C,0))),"",INDEX('Policy Characteristics'!D:D,MATCH($C1414,'Policy Characteristics'!$C:$C,0)))</f>
        <v>Alternate Fuel Shifting</v>
      </c>
      <c r="K1414" s="254" t="str">
        <f>IF(ISBLANK(INDEX('Policy Characteristics'!E:E,MATCH($C1414,'Policy Characteristics'!$C:$C,0))),"",INDEX('Policy Characteristics'!E:E,MATCH($C1414,'Policy Characteristics'!$C:$C,0)))</f>
        <v>indst shift to alt fuel</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fuel shifted</v>
      </c>
      <c r="P1414" s="254" t="str">
        <f>IF(ISBLANK(INDEX('Policy Characteristics'!J:J,MATCH($C1414,'Policy Characteristics'!$C:$C,0))),"",INDEX('Policy Characteristics'!J:J,MATCH($C1414,'Policy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4" s="254" t="str">
        <f>IF(ISBLANK(INDEX('Policy Characteristics'!K:K,MATCH($C1414,'Policy Characteristics'!$C:$C,0))),"",INDEX('Policy Characteristics'!K:K,MATCH($C1414,'Policy Characteristics'!$C:$C,0)))</f>
        <v>industry-ag-main.html#fuel-switching</v>
      </c>
      <c r="R1414" s="254" t="str">
        <f>IF(ISBLANK(INDEX('Policy Characteristics'!L:L,MATCH($C1414,'Policy Characteristics'!$C:$C,0))),"",INDEX('Policy Characteristics'!L:L,MATCH($C1414,'Policy Characteristics'!$C:$C,0)))</f>
        <v>industry-elec-and-hydrogen.html</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Alternative Fuel Shifting</v>
      </c>
      <c r="C1415" s="254" t="str">
        <f t="shared" si="71"/>
        <v>Fraction of Eligible Industrial Energy Use Shifted to Alternate Fuel</v>
      </c>
      <c r="D1415" s="6" t="s">
        <v>3036</v>
      </c>
      <c r="E1415" s="1" t="s">
        <v>3463</v>
      </c>
      <c r="F1415" t="s">
        <v>2998</v>
      </c>
      <c r="G1415" s="45" t="s">
        <v>3469</v>
      </c>
      <c r="H1415" s="47">
        <f t="shared" si="70"/>
        <v>1414</v>
      </c>
      <c r="I1415" s="324" t="s">
        <v>41</v>
      </c>
      <c r="J1415" s="255" t="str">
        <f>IF(ISBLANK(INDEX('Policy Characteristics'!D:D,MATCH($C1415,'Policy Characteristics'!$C:$C,0))),"",INDEX('Policy Characteristics'!D:D,MATCH($C1415,'Policy Characteristics'!$C:$C,0)))</f>
        <v>Alternate Fuel Shifting</v>
      </c>
      <c r="K1415" s="254" t="str">
        <f>IF(ISBLANK(INDEX('Policy Characteristics'!E:E,MATCH($C1415,'Policy Characteristics'!$C:$C,0))),"",INDEX('Policy Characteristics'!E:E,MATCH($C1415,'Policy Characteristics'!$C:$C,0)))</f>
        <v>indst shift to alt fuel</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fuel shifted</v>
      </c>
      <c r="P1415" s="254" t="str">
        <f>IF(ISBLANK(INDEX('Policy Characteristics'!J:J,MATCH($C1415,'Policy Characteristics'!$C:$C,0))),"",INDEX('Policy Characteristics'!J:J,MATCH($C1415,'Policy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5" s="254" t="str">
        <f>IF(ISBLANK(INDEX('Policy Characteristics'!K:K,MATCH($C1415,'Policy Characteristics'!$C:$C,0))),"",INDEX('Policy Characteristics'!K:K,MATCH($C1415,'Policy Characteristics'!$C:$C,0)))</f>
        <v>industry-ag-main.html#fuel-switching</v>
      </c>
      <c r="R1415" s="254" t="str">
        <f>IF(ISBLANK(INDEX('Policy Characteristics'!L:L,MATCH($C1415,'Policy Characteristics'!$C:$C,0))),"",INDEX('Policy Characteristics'!L:L,MATCH($C1415,'Policy Characteristics'!$C:$C,0)))</f>
        <v>industry-elec-and-hydrogen.html</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Alternative Fuel Shifting</v>
      </c>
      <c r="C1416" s="254" t="str">
        <f t="shared" si="71"/>
        <v>Fraction of Eligible Industrial Energy Use Shifted to Alternate Fuel</v>
      </c>
      <c r="D1416" s="6" t="s">
        <v>3036</v>
      </c>
      <c r="E1416" s="1" t="s">
        <v>3464</v>
      </c>
      <c r="F1416" t="s">
        <v>2998</v>
      </c>
      <c r="G1416" s="45" t="s">
        <v>3470</v>
      </c>
      <c r="H1416" s="47">
        <f t="shared" si="70"/>
        <v>1415</v>
      </c>
      <c r="I1416" s="324" t="s">
        <v>41</v>
      </c>
      <c r="J1416" s="255" t="str">
        <f>IF(ISBLANK(INDEX('Policy Characteristics'!D:D,MATCH($C1416,'Policy Characteristics'!$C:$C,0))),"",INDEX('Policy Characteristics'!D:D,MATCH($C1416,'Policy Characteristics'!$C:$C,0)))</f>
        <v>Alternate Fuel Shifting</v>
      </c>
      <c r="K1416" s="254" t="str">
        <f>IF(ISBLANK(INDEX('Policy Characteristics'!E:E,MATCH($C1416,'Policy Characteristics'!$C:$C,0))),"",INDEX('Policy Characteristics'!E:E,MATCH($C1416,'Policy Characteristics'!$C:$C,0)))</f>
        <v>indst shift to alt fuel</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fuel shifted</v>
      </c>
      <c r="P1416" s="254" t="str">
        <f>IF(ISBLANK(INDEX('Policy Characteristics'!J:J,MATCH($C1416,'Policy Characteristics'!$C:$C,0))),"",INDEX('Policy Characteristics'!J:J,MATCH($C1416,'Policy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6" s="254" t="str">
        <f>IF(ISBLANK(INDEX('Policy Characteristics'!K:K,MATCH($C1416,'Policy Characteristics'!$C:$C,0))),"",INDEX('Policy Characteristics'!K:K,MATCH($C1416,'Policy Characteristics'!$C:$C,0)))</f>
        <v>industry-ag-main.html#fuel-switching</v>
      </c>
      <c r="R1416" s="254" t="str">
        <f>IF(ISBLANK(INDEX('Policy Characteristics'!L:L,MATCH($C1416,'Policy Characteristics'!$C:$C,0))),"",INDEX('Policy Characteristics'!L:L,MATCH($C1416,'Policy Characteristics'!$C:$C,0)))</f>
        <v>industry-elec-and-hydrogen.html</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Alternative Fuel Shifting</v>
      </c>
      <c r="C1417" s="254" t="str">
        <f t="shared" si="71"/>
        <v>Fraction of Eligible Industrial Energy Use Shifted to Alternate Fuel</v>
      </c>
      <c r="D1417" s="6" t="s">
        <v>3036</v>
      </c>
      <c r="E1417" s="1" t="s">
        <v>3570</v>
      </c>
      <c r="F1417" t="s">
        <v>2998</v>
      </c>
      <c r="G1417" s="45" t="s">
        <v>3471</v>
      </c>
      <c r="H1417" s="47">
        <f t="shared" si="70"/>
        <v>1416</v>
      </c>
      <c r="I1417" s="324" t="s">
        <v>41</v>
      </c>
      <c r="J1417" s="255" t="str">
        <f>IF(ISBLANK(INDEX('Policy Characteristics'!D:D,MATCH($C1417,'Policy Characteristics'!$C:$C,0))),"",INDEX('Policy Characteristics'!D:D,MATCH($C1417,'Policy Characteristics'!$C:$C,0)))</f>
        <v>Alternate Fuel Shifting</v>
      </c>
      <c r="K1417" s="254" t="str">
        <f>IF(ISBLANK(INDEX('Policy Characteristics'!E:E,MATCH($C1417,'Policy Characteristics'!$C:$C,0))),"",INDEX('Policy Characteristics'!E:E,MATCH($C1417,'Policy Characteristics'!$C:$C,0)))</f>
        <v>indst shift to alt fuel</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fuel shifted</v>
      </c>
      <c r="P1417" s="254" t="str">
        <f>IF(ISBLANK(INDEX('Policy Characteristics'!J:J,MATCH($C1417,'Policy Characteristics'!$C:$C,0))),"",INDEX('Policy Characteristics'!J:J,MATCH($C1417,'Policy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7" s="254" t="str">
        <f>IF(ISBLANK(INDEX('Policy Characteristics'!K:K,MATCH($C1417,'Policy Characteristics'!$C:$C,0))),"",INDEX('Policy Characteristics'!K:K,MATCH($C1417,'Policy Characteristics'!$C:$C,0)))</f>
        <v>industry-ag-main.html#fuel-switching</v>
      </c>
      <c r="R1417" s="254" t="str">
        <f>IF(ISBLANK(INDEX('Policy Characteristics'!L:L,MATCH($C1417,'Policy Characteristics'!$C:$C,0))),"",INDEX('Policy Characteristics'!L:L,MATCH($C1417,'Policy Characteristics'!$C:$C,0)))</f>
        <v>industry-elec-and-hydrogen.html</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Alternative Fuel Shifting</v>
      </c>
      <c r="C1418" s="254" t="str">
        <f t="shared" si="71"/>
        <v>Fraction of Eligible Industrial Energy Use Shifted to Alternate Fuel</v>
      </c>
      <c r="D1418" s="6" t="s">
        <v>3036</v>
      </c>
      <c r="E1418" s="1" t="s">
        <v>3912</v>
      </c>
      <c r="F1418" t="s">
        <v>2998</v>
      </c>
      <c r="G1418" s="45" t="s">
        <v>3888</v>
      </c>
      <c r="H1418" s="47">
        <f t="shared" si="70"/>
        <v>1417</v>
      </c>
      <c r="I1418" s="324" t="s">
        <v>41</v>
      </c>
      <c r="J1418" s="255" t="str">
        <f>IF(ISBLANK(INDEX('Policy Characteristics'!D:D,MATCH($C1418,'Policy Characteristics'!$C:$C,0))),"",INDEX('Policy Characteristics'!D:D,MATCH($C1418,'Policy Characteristics'!$C:$C,0)))</f>
        <v>Alternate Fuel Shifting</v>
      </c>
      <c r="K1418" s="254" t="str">
        <f>IF(ISBLANK(INDEX('Policy Characteristics'!E:E,MATCH($C1418,'Policy Characteristics'!$C:$C,0))),"",INDEX('Policy Characteristics'!E:E,MATCH($C1418,'Policy Characteristics'!$C:$C,0)))</f>
        <v>indst shift to alt fuel</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fuel shifted</v>
      </c>
      <c r="P1418" s="254" t="str">
        <f>IF(ISBLANK(INDEX('Policy Characteristics'!J:J,MATCH($C1418,'Policy Characteristics'!$C:$C,0))),"",INDEX('Policy Characteristics'!J:J,MATCH($C1418,'Policy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8" s="254" t="str">
        <f>IF(ISBLANK(INDEX('Policy Characteristics'!K:K,MATCH($C1418,'Policy Characteristics'!$C:$C,0))),"",INDEX('Policy Characteristics'!K:K,MATCH($C1418,'Policy Characteristics'!$C:$C,0)))</f>
        <v>industry-ag-main.html#fuel-switching</v>
      </c>
      <c r="R1418" s="254" t="str">
        <f>IF(ISBLANK(INDEX('Policy Characteristics'!L:L,MATCH($C1418,'Policy Characteristics'!$C:$C,0))),"",INDEX('Policy Characteristics'!L:L,MATCH($C1418,'Policy Characteristics'!$C:$C,0)))</f>
        <v>industry-elec-and-hydrogen.html</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Alternative Fuel Shifting</v>
      </c>
      <c r="C1419" s="254" t="str">
        <f t="shared" si="71"/>
        <v>Fraction of Eligible Industrial Energy Use Shifted to Alternate Fuel</v>
      </c>
      <c r="D1419" s="6" t="s">
        <v>3036</v>
      </c>
      <c r="E1419" s="1" t="s">
        <v>3913</v>
      </c>
      <c r="F1419" t="s">
        <v>2998</v>
      </c>
      <c r="G1419" s="45" t="s">
        <v>3887</v>
      </c>
      <c r="H1419" s="47">
        <f t="shared" ref="H1419:H1482" si="72">H1418+1</f>
        <v>1418</v>
      </c>
      <c r="I1419" s="324" t="s">
        <v>41</v>
      </c>
      <c r="J1419" s="255" t="str">
        <f>IF(ISBLANK(INDEX('Policy Characteristics'!D:D,MATCH($C1419,'Policy Characteristics'!$C:$C,0))),"",INDEX('Policy Characteristics'!D:D,MATCH($C1419,'Policy Characteristics'!$C:$C,0)))</f>
        <v>Alternate Fuel Shifting</v>
      </c>
      <c r="K1419" s="254" t="str">
        <f>IF(ISBLANK(INDEX('Policy Characteristics'!E:E,MATCH($C1419,'Policy Characteristics'!$C:$C,0))),"",INDEX('Policy Characteristics'!E:E,MATCH($C1419,'Policy Characteristics'!$C:$C,0)))</f>
        <v>indst shift to alt fuel</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fuel shifted</v>
      </c>
      <c r="P1419" s="254" t="str">
        <f>IF(ISBLANK(INDEX('Policy Characteristics'!J:J,MATCH($C1419,'Policy Characteristics'!$C:$C,0))),"",INDEX('Policy Characteristics'!J:J,MATCH($C1419,'Policy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19" s="254" t="str">
        <f>IF(ISBLANK(INDEX('Policy Characteristics'!K:K,MATCH($C1419,'Policy Characteristics'!$C:$C,0))),"",INDEX('Policy Characteristics'!K:K,MATCH($C1419,'Policy Characteristics'!$C:$C,0)))</f>
        <v>industry-ag-main.html#fuel-switching</v>
      </c>
      <c r="R1419" s="254" t="str">
        <f>IF(ISBLANK(INDEX('Policy Characteristics'!L:L,MATCH($C1419,'Policy Characteristics'!$C:$C,0))),"",INDEX('Policy Characteristics'!L:L,MATCH($C1419,'Policy Characteristics'!$C:$C,0)))</f>
        <v>industry-elec-and-hydrogen.html</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Alternative Fuel Shifting</v>
      </c>
      <c r="C1420" s="254" t="str">
        <f t="shared" si="71"/>
        <v>Fraction of Eligible Industrial Energy Use Shifted to Alternate Fuel</v>
      </c>
      <c r="D1420" s="6" t="s">
        <v>3036</v>
      </c>
      <c r="E1420" s="1" t="s">
        <v>3914</v>
      </c>
      <c r="F1420" t="s">
        <v>2998</v>
      </c>
      <c r="G1420" s="45" t="s">
        <v>3889</v>
      </c>
      <c r="H1420" s="47">
        <f t="shared" si="72"/>
        <v>1419</v>
      </c>
      <c r="I1420" s="324" t="s">
        <v>41</v>
      </c>
      <c r="J1420" s="255" t="str">
        <f>IF(ISBLANK(INDEX('Policy Characteristics'!D:D,MATCH($C1420,'Policy Characteristics'!$C:$C,0))),"",INDEX('Policy Characteristics'!D:D,MATCH($C1420,'Policy Characteristics'!$C:$C,0)))</f>
        <v>Alternate Fuel Shifting</v>
      </c>
      <c r="K1420" s="254" t="str">
        <f>IF(ISBLANK(INDEX('Policy Characteristics'!E:E,MATCH($C1420,'Policy Characteristics'!$C:$C,0))),"",INDEX('Policy Characteristics'!E:E,MATCH($C1420,'Policy Characteristics'!$C:$C,0)))</f>
        <v>indst shift to alt fuel</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fuel shifted</v>
      </c>
      <c r="P1420" s="254" t="str">
        <f>IF(ISBLANK(INDEX('Policy Characteristics'!J:J,MATCH($C1420,'Policy Characteristics'!$C:$C,0))),"",INDEX('Policy Characteristics'!J:J,MATCH($C1420,'Policy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0" s="254" t="str">
        <f>IF(ISBLANK(INDEX('Policy Characteristics'!K:K,MATCH($C1420,'Policy Characteristics'!$C:$C,0))),"",INDEX('Policy Characteristics'!K:K,MATCH($C1420,'Policy Characteristics'!$C:$C,0)))</f>
        <v>industry-ag-main.html#fuel-switching</v>
      </c>
      <c r="R1420" s="254" t="str">
        <f>IF(ISBLANK(INDEX('Policy Characteristics'!L:L,MATCH($C1420,'Policy Characteristics'!$C:$C,0))),"",INDEX('Policy Characteristics'!L:L,MATCH($C1420,'Policy Characteristics'!$C:$C,0)))</f>
        <v>industry-elec-and-hydrogen.html</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Alternative Fuel Shifting</v>
      </c>
      <c r="C1421" s="254" t="str">
        <f t="shared" si="71"/>
        <v>Fraction of Eligible Industrial Energy Use Shifted to Alternate Fuel</v>
      </c>
      <c r="D1421" s="6" t="s">
        <v>3037</v>
      </c>
      <c r="E1421" s="1" t="s">
        <v>3459</v>
      </c>
      <c r="F1421" t="s">
        <v>2999</v>
      </c>
      <c r="G1421" s="45" t="s">
        <v>3465</v>
      </c>
      <c r="H1421" s="47">
        <f t="shared" si="72"/>
        <v>1420</v>
      </c>
      <c r="I1421" s="324" t="s">
        <v>41</v>
      </c>
      <c r="J1421" s="255" t="str">
        <f>IF(ISBLANK(INDEX('Policy Characteristics'!D:D,MATCH($C1421,'Policy Characteristics'!$C:$C,0))),"",INDEX('Policy Characteristics'!D:D,MATCH($C1421,'Policy Characteristics'!$C:$C,0)))</f>
        <v>Alternate Fuel Shifting</v>
      </c>
      <c r="K1421" s="254" t="str">
        <f>IF(ISBLANK(INDEX('Policy Characteristics'!E:E,MATCH($C1421,'Policy Characteristics'!$C:$C,0))),"",INDEX('Policy Characteristics'!E:E,MATCH($C1421,'Policy Characteristics'!$C:$C,0)))</f>
        <v>indst shift to alt fuel</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fuel shifted</v>
      </c>
      <c r="P1421" s="254" t="str">
        <f>IF(ISBLANK(INDEX('Policy Characteristics'!J:J,MATCH($C1421,'Policy Characteristics'!$C:$C,0))),"",INDEX('Policy Characteristics'!J:J,MATCH($C1421,'Policy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1" s="254" t="str">
        <f>IF(ISBLANK(INDEX('Policy Characteristics'!K:K,MATCH($C1421,'Policy Characteristics'!$C:$C,0))),"",INDEX('Policy Characteristics'!K:K,MATCH($C1421,'Policy Characteristics'!$C:$C,0)))</f>
        <v>industry-ag-main.html#fuel-switching</v>
      </c>
      <c r="R1421" s="254" t="str">
        <f>IF(ISBLANK(INDEX('Policy Characteristics'!L:L,MATCH($C1421,'Policy Characteristics'!$C:$C,0))),"",INDEX('Policy Characteristics'!L:L,MATCH($C1421,'Policy Characteristics'!$C:$C,0)))</f>
        <v>industry-elec-and-hydrogen.html</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Alternative Fuel Shifting</v>
      </c>
      <c r="C1422" s="254" t="str">
        <f t="shared" si="71"/>
        <v>Fraction of Eligible Industrial Energy Use Shifted to Alternate Fuel</v>
      </c>
      <c r="D1422" s="6" t="s">
        <v>3037</v>
      </c>
      <c r="E1422" s="1" t="s">
        <v>3460</v>
      </c>
      <c r="F1422" t="s">
        <v>2999</v>
      </c>
      <c r="G1422" s="45" t="s">
        <v>3466</v>
      </c>
      <c r="H1422" s="47">
        <f t="shared" si="72"/>
        <v>1421</v>
      </c>
      <c r="I1422" s="324" t="s">
        <v>41</v>
      </c>
      <c r="J1422" s="255" t="str">
        <f>IF(ISBLANK(INDEX('Policy Characteristics'!D:D,MATCH($C1422,'Policy Characteristics'!$C:$C,0))),"",INDEX('Policy Characteristics'!D:D,MATCH($C1422,'Policy Characteristics'!$C:$C,0)))</f>
        <v>Alternate Fuel Shifting</v>
      </c>
      <c r="K1422" s="254" t="str">
        <f>IF(ISBLANK(INDEX('Policy Characteristics'!E:E,MATCH($C1422,'Policy Characteristics'!$C:$C,0))),"",INDEX('Policy Characteristics'!E:E,MATCH($C1422,'Policy Characteristics'!$C:$C,0)))</f>
        <v>indst shift to alt fuel</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fuel shifted</v>
      </c>
      <c r="P1422" s="254" t="str">
        <f>IF(ISBLANK(INDEX('Policy Characteristics'!J:J,MATCH($C1422,'Policy Characteristics'!$C:$C,0))),"",INDEX('Policy Characteristics'!J:J,MATCH($C1422,'Policy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2" s="254" t="str">
        <f>IF(ISBLANK(INDEX('Policy Characteristics'!K:K,MATCH($C1422,'Policy Characteristics'!$C:$C,0))),"",INDEX('Policy Characteristics'!K:K,MATCH($C1422,'Policy Characteristics'!$C:$C,0)))</f>
        <v>industry-ag-main.html#fuel-switching</v>
      </c>
      <c r="R1422" s="254" t="str">
        <f>IF(ISBLANK(INDEX('Policy Characteristics'!L:L,MATCH($C1422,'Policy Characteristics'!$C:$C,0))),"",INDEX('Policy Characteristics'!L:L,MATCH($C1422,'Policy Characteristics'!$C:$C,0)))</f>
        <v>industry-elec-and-hydrogen.html</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Alternative Fuel Shifting</v>
      </c>
      <c r="C1423" s="254" t="str">
        <f t="shared" si="71"/>
        <v>Fraction of Eligible Industrial Energy Use Shifted to Alternate Fuel</v>
      </c>
      <c r="D1423" s="6" t="s">
        <v>3037</v>
      </c>
      <c r="E1423" s="1" t="s">
        <v>3461</v>
      </c>
      <c r="F1423" t="s">
        <v>2999</v>
      </c>
      <c r="G1423" s="45" t="s">
        <v>3467</v>
      </c>
      <c r="H1423" s="47">
        <f t="shared" si="72"/>
        <v>1422</v>
      </c>
      <c r="I1423" s="324" t="s">
        <v>41</v>
      </c>
      <c r="J1423" s="255" t="str">
        <f>IF(ISBLANK(INDEX('Policy Characteristics'!D:D,MATCH($C1423,'Policy Characteristics'!$C:$C,0))),"",INDEX('Policy Characteristics'!D:D,MATCH($C1423,'Policy Characteristics'!$C:$C,0)))</f>
        <v>Alternate Fuel Shifting</v>
      </c>
      <c r="K1423" s="254" t="str">
        <f>IF(ISBLANK(INDEX('Policy Characteristics'!E:E,MATCH($C1423,'Policy Characteristics'!$C:$C,0))),"",INDEX('Policy Characteristics'!E:E,MATCH($C1423,'Policy Characteristics'!$C:$C,0)))</f>
        <v>indst shift to alt fuel</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fuel shifted</v>
      </c>
      <c r="P1423" s="254" t="str">
        <f>IF(ISBLANK(INDEX('Policy Characteristics'!J:J,MATCH($C1423,'Policy Characteristics'!$C:$C,0))),"",INDEX('Policy Characteristics'!J:J,MATCH($C1423,'Policy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3" s="254" t="str">
        <f>IF(ISBLANK(INDEX('Policy Characteristics'!K:K,MATCH($C1423,'Policy Characteristics'!$C:$C,0))),"",INDEX('Policy Characteristics'!K:K,MATCH($C1423,'Policy Characteristics'!$C:$C,0)))</f>
        <v>industry-ag-main.html#fuel-switching</v>
      </c>
      <c r="R1423" s="254" t="str">
        <f>IF(ISBLANK(INDEX('Policy Characteristics'!L:L,MATCH($C1423,'Policy Characteristics'!$C:$C,0))),"",INDEX('Policy Characteristics'!L:L,MATCH($C1423,'Policy Characteristics'!$C:$C,0)))</f>
        <v>industry-elec-and-hydrogen.html</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s="254" t="str">
        <f t="shared" si="71"/>
        <v>Fraction of Eligible Industrial Energy Use Shifted to Alternate Fuel</v>
      </c>
      <c r="D1424" s="6" t="s">
        <v>3037</v>
      </c>
      <c r="E1424" s="1" t="s">
        <v>3462</v>
      </c>
      <c r="F1424" t="s">
        <v>2999</v>
      </c>
      <c r="G1424" s="45" t="s">
        <v>3468</v>
      </c>
      <c r="H1424" s="47">
        <f t="shared" si="72"/>
        <v>1423</v>
      </c>
      <c r="I1424" s="324" t="s">
        <v>40</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 t="shared" si="71"/>
        <v>Fraction of Eligible Industrial Energy Use Shifted to Alternate Fuel</v>
      </c>
      <c r="D1425" s="6" t="s">
        <v>3037</v>
      </c>
      <c r="E1425" s="1" t="s">
        <v>3463</v>
      </c>
      <c r="F1425" t="s">
        <v>2999</v>
      </c>
      <c r="G1425" s="45" t="s">
        <v>3469</v>
      </c>
      <c r="H1425" s="47">
        <f t="shared" si="72"/>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si="71"/>
        <v>Fraction of Eligible Industrial Energy Use Shifted to Alternate Fuel</v>
      </c>
      <c r="D1426" s="6" t="s">
        <v>3037</v>
      </c>
      <c r="E1426" s="1" t="s">
        <v>3464</v>
      </c>
      <c r="F1426" t="s">
        <v>2999</v>
      </c>
      <c r="G1426" s="45" t="s">
        <v>3470</v>
      </c>
      <c r="H1426" s="47">
        <f t="shared" si="72"/>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71"/>
        <v>Fraction of Eligible Industrial Energy Use Shifted to Alternate Fuel</v>
      </c>
      <c r="D1427" s="6" t="s">
        <v>3037</v>
      </c>
      <c r="E1427" s="1" t="s">
        <v>3570</v>
      </c>
      <c r="F1427" t="s">
        <v>2999</v>
      </c>
      <c r="G1427" s="45" t="s">
        <v>3471</v>
      </c>
      <c r="H1427" s="47">
        <f t="shared" si="72"/>
        <v>1426</v>
      </c>
      <c r="I1427" s="324" t="s">
        <v>41</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71"/>
        <v>Fraction of Eligible Industrial Energy Use Shifted to Alternate Fuel</v>
      </c>
      <c r="D1428" s="6" t="s">
        <v>3037</v>
      </c>
      <c r="E1428" s="1" t="s">
        <v>3912</v>
      </c>
      <c r="F1428" t="s">
        <v>2999</v>
      </c>
      <c r="G1428" s="45" t="s">
        <v>3888</v>
      </c>
      <c r="H1428" s="47">
        <f t="shared" si="72"/>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71"/>
        <v>Fraction of Eligible Industrial Energy Use Shifted to Alternate Fuel</v>
      </c>
      <c r="D1429" s="6" t="s">
        <v>3037</v>
      </c>
      <c r="E1429" s="1" t="s">
        <v>3913</v>
      </c>
      <c r="F1429" t="s">
        <v>2999</v>
      </c>
      <c r="G1429" s="45" t="s">
        <v>3887</v>
      </c>
      <c r="H1429" s="47">
        <f t="shared" si="72"/>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71"/>
        <v>Fraction of Eligible Industrial Energy Use Shifted to Alternate Fuel</v>
      </c>
      <c r="D1430" s="6" t="s">
        <v>3037</v>
      </c>
      <c r="E1430" s="1" t="s">
        <v>3914</v>
      </c>
      <c r="F1430" t="s">
        <v>2999</v>
      </c>
      <c r="G1430" s="45" t="s">
        <v>3889</v>
      </c>
      <c r="H1430" s="47">
        <f t="shared" si="72"/>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71"/>
        <v>Fraction of Eligible Industrial Energy Use Shifted to Alternate Fuel</v>
      </c>
      <c r="D1431" s="6" t="s">
        <v>3038</v>
      </c>
      <c r="E1431" s="1" t="s">
        <v>3459</v>
      </c>
      <c r="F1431" t="s">
        <v>3041</v>
      </c>
      <c r="G1431" s="45" t="s">
        <v>3465</v>
      </c>
      <c r="H1431" s="47">
        <f t="shared" si="72"/>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71"/>
        <v>Fraction of Eligible Industrial Energy Use Shifted to Alternate Fuel</v>
      </c>
      <c r="D1432" s="6" t="s">
        <v>3038</v>
      </c>
      <c r="E1432" s="1" t="s">
        <v>3460</v>
      </c>
      <c r="F1432" t="s">
        <v>3041</v>
      </c>
      <c r="G1432" s="45" t="s">
        <v>3466</v>
      </c>
      <c r="H1432" s="47">
        <f t="shared" si="72"/>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71"/>
        <v>Fraction of Eligible Industrial Energy Use Shifted to Alternate Fuel</v>
      </c>
      <c r="D1433" s="6" t="s">
        <v>3038</v>
      </c>
      <c r="E1433" s="1" t="s">
        <v>3461</v>
      </c>
      <c r="F1433" t="s">
        <v>3041</v>
      </c>
      <c r="G1433" s="45" t="s">
        <v>3467</v>
      </c>
      <c r="H1433" s="47">
        <f t="shared" si="72"/>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71"/>
        <v>Fraction of Eligible Industrial Energy Use Shifted to Alternate Fuel</v>
      </c>
      <c r="D1434" s="6" t="s">
        <v>3038</v>
      </c>
      <c r="E1434" s="1" t="s">
        <v>3462</v>
      </c>
      <c r="F1434" t="s">
        <v>3041</v>
      </c>
      <c r="G1434" s="45" t="s">
        <v>3468</v>
      </c>
      <c r="H1434" s="47">
        <f t="shared" si="72"/>
        <v>1433</v>
      </c>
      <c r="I1434" s="324" t="s">
        <v>40</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71"/>
        <v>Fraction of Eligible Industrial Energy Use Shifted to Alternate Fuel</v>
      </c>
      <c r="D1435" s="6" t="s">
        <v>3038</v>
      </c>
      <c r="E1435" s="1" t="s">
        <v>3463</v>
      </c>
      <c r="F1435" t="s">
        <v>3041</v>
      </c>
      <c r="G1435" s="45" t="s">
        <v>3469</v>
      </c>
      <c r="H1435" s="47">
        <f t="shared" si="72"/>
        <v>1434</v>
      </c>
      <c r="I1435" s="324" t="s">
        <v>41</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C$1201</f>
        <v>Fraction of Eligible Industrial Energy Use Shifted to Alternate Fuel</v>
      </c>
      <c r="D1436" s="6" t="s">
        <v>3038</v>
      </c>
      <c r="E1436" s="1" t="s">
        <v>3464</v>
      </c>
      <c r="F1436" t="s">
        <v>3041</v>
      </c>
      <c r="G1436" s="45" t="s">
        <v>3470</v>
      </c>
      <c r="H1436" s="47">
        <f t="shared" si="72"/>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71"/>
        <v>Fraction of Eligible Industrial Energy Use Shifted to Alternate Fuel</v>
      </c>
      <c r="D1437" s="6" t="s">
        <v>3038</v>
      </c>
      <c r="E1437" s="1" t="s">
        <v>3570</v>
      </c>
      <c r="F1437" t="s">
        <v>3041</v>
      </c>
      <c r="G1437" s="45" t="s">
        <v>3471</v>
      </c>
      <c r="H1437" s="47">
        <f t="shared" si="72"/>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71"/>
        <v>Fraction of Eligible Industrial Energy Use Shifted to Alternate Fuel</v>
      </c>
      <c r="D1438" s="6" t="s">
        <v>3038</v>
      </c>
      <c r="E1438" s="1" t="s">
        <v>3912</v>
      </c>
      <c r="F1438" t="s">
        <v>3041</v>
      </c>
      <c r="G1438" s="45" t="s">
        <v>3888</v>
      </c>
      <c r="H1438" s="47">
        <f t="shared" si="72"/>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71"/>
        <v>Fraction of Eligible Industrial Energy Use Shifted to Alternate Fuel</v>
      </c>
      <c r="D1439" s="6" t="s">
        <v>3038</v>
      </c>
      <c r="E1439" s="1" t="s">
        <v>3913</v>
      </c>
      <c r="F1439" t="s">
        <v>3041</v>
      </c>
      <c r="G1439" s="45" t="s">
        <v>3887</v>
      </c>
      <c r="H1439" s="47">
        <f t="shared" si="72"/>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71"/>
        <v>Fraction of Eligible Industrial Energy Use Shifted to Alternate Fuel</v>
      </c>
      <c r="D1440" s="6" t="s">
        <v>3038</v>
      </c>
      <c r="E1440" s="1" t="s">
        <v>3914</v>
      </c>
      <c r="F1440" t="s">
        <v>3041</v>
      </c>
      <c r="G1440" s="45" t="s">
        <v>3889</v>
      </c>
      <c r="H1440" s="47">
        <f t="shared" si="72"/>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71"/>
        <v>Fraction of Eligible Industrial Energy Use Shifted to Alternate Fuel</v>
      </c>
      <c r="D1441" s="6" t="s">
        <v>3039</v>
      </c>
      <c r="E1441" s="1" t="s">
        <v>3459</v>
      </c>
      <c r="F1441" t="s">
        <v>3000</v>
      </c>
      <c r="G1441" s="45" t="s">
        <v>3465</v>
      </c>
      <c r="H1441" s="47">
        <f t="shared" si="72"/>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71"/>
        <v>Fraction of Eligible Industrial Energy Use Shifted to Alternate Fuel</v>
      </c>
      <c r="D1442" s="6" t="s">
        <v>3039</v>
      </c>
      <c r="E1442" s="1" t="s">
        <v>3460</v>
      </c>
      <c r="F1442" t="s">
        <v>3000</v>
      </c>
      <c r="G1442" s="45" t="s">
        <v>3466</v>
      </c>
      <c r="H1442" s="47">
        <f t="shared" si="72"/>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71"/>
        <v>Fraction of Eligible Industrial Energy Use Shifted to Alternate Fuel</v>
      </c>
      <c r="D1443" s="6" t="s">
        <v>3039</v>
      </c>
      <c r="E1443" s="1" t="s">
        <v>3461</v>
      </c>
      <c r="F1443" t="s">
        <v>3000</v>
      </c>
      <c r="G1443" s="45" t="s">
        <v>3467</v>
      </c>
      <c r="H1443" s="47">
        <f t="shared" si="72"/>
        <v>1442</v>
      </c>
      <c r="I1443" s="324" t="s">
        <v>41</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71"/>
        <v>Fraction of Eligible Industrial Energy Use Shifted to Alternate Fuel</v>
      </c>
      <c r="D1444" s="6" t="s">
        <v>3039</v>
      </c>
      <c r="E1444" s="1" t="s">
        <v>3462</v>
      </c>
      <c r="F1444" t="s">
        <v>3000</v>
      </c>
      <c r="G1444" s="45" t="s">
        <v>3468</v>
      </c>
      <c r="H1444" s="47">
        <f t="shared" si="72"/>
        <v>1443</v>
      </c>
      <c r="I1444" s="324" t="s">
        <v>40</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71"/>
        <v>Fraction of Eligible Industrial Energy Use Shifted to Alternate Fuel</v>
      </c>
      <c r="D1445" s="6" t="s">
        <v>3039</v>
      </c>
      <c r="E1445" s="1" t="s">
        <v>3463</v>
      </c>
      <c r="F1445" t="s">
        <v>3000</v>
      </c>
      <c r="G1445" s="45" t="s">
        <v>3469</v>
      </c>
      <c r="H1445" s="47">
        <f t="shared" si="72"/>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71"/>
        <v>Fraction of Eligible Industrial Energy Use Shifted to Alternate Fuel</v>
      </c>
      <c r="D1446" s="6" t="s">
        <v>3039</v>
      </c>
      <c r="E1446" s="1" t="s">
        <v>3464</v>
      </c>
      <c r="F1446" t="s">
        <v>3000</v>
      </c>
      <c r="G1446" s="45" t="s">
        <v>3470</v>
      </c>
      <c r="H1446" s="47">
        <f t="shared" si="72"/>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71"/>
        <v>Fraction of Eligible Industrial Energy Use Shifted to Alternate Fuel</v>
      </c>
      <c r="D1447" s="6" t="s">
        <v>3039</v>
      </c>
      <c r="E1447" s="1" t="s">
        <v>3570</v>
      </c>
      <c r="F1447" t="s">
        <v>3000</v>
      </c>
      <c r="G1447" s="45" t="s">
        <v>3471</v>
      </c>
      <c r="H1447" s="47">
        <f t="shared" si="72"/>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71"/>
        <v>Fraction of Eligible Industrial Energy Use Shifted to Alternate Fuel</v>
      </c>
      <c r="D1448" s="6" t="s">
        <v>3039</v>
      </c>
      <c r="E1448" s="1" t="s">
        <v>3912</v>
      </c>
      <c r="F1448" t="s">
        <v>3000</v>
      </c>
      <c r="G1448" s="45" t="s">
        <v>3888</v>
      </c>
      <c r="H1448" s="47">
        <f t="shared" si="72"/>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71"/>
        <v>Fraction of Eligible Industrial Energy Use Shifted to Alternate Fuel</v>
      </c>
      <c r="D1449" s="6" t="s">
        <v>3039</v>
      </c>
      <c r="E1449" s="1" t="s">
        <v>3913</v>
      </c>
      <c r="F1449" t="s">
        <v>3000</v>
      </c>
      <c r="G1449" s="45" t="s">
        <v>3887</v>
      </c>
      <c r="H1449" s="47">
        <f t="shared" si="72"/>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71"/>
        <v>Fraction of Eligible Industrial Energy Use Shifted to Alternate Fuel</v>
      </c>
      <c r="D1450" s="6" t="s">
        <v>3039</v>
      </c>
      <c r="E1450" s="1" t="s">
        <v>3914</v>
      </c>
      <c r="F1450" t="s">
        <v>3000</v>
      </c>
      <c r="G1450" s="45" t="s">
        <v>3889</v>
      </c>
      <c r="H1450" s="47">
        <f t="shared" si="72"/>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Early Retirement of Equipment</v>
      </c>
      <c r="C1451" t="s">
        <v>3853</v>
      </c>
      <c r="D1451" s="45" t="s">
        <v>3015</v>
      </c>
      <c r="E1451" s="1" t="s">
        <v>3459</v>
      </c>
      <c r="F1451" t="s">
        <v>3040</v>
      </c>
      <c r="G1451" s="45" t="s">
        <v>3465</v>
      </c>
      <c r="H1451" s="47">
        <f t="shared" si="72"/>
        <v>1450</v>
      </c>
      <c r="I1451" s="324" t="s">
        <v>40</v>
      </c>
      <c r="J1451" s="255" t="str">
        <f>IF(ISBLANK(INDEX('Policy Characteristics'!D:D,MATCH($C1451,'Policy Characteristics'!$C:$C,0))),"",INDEX('Policy Characteristics'!D:D,MATCH($C1451,'Policy Characteristics'!$C:$C,0)))</f>
        <v>Equipment Early Retirement</v>
      </c>
      <c r="K1451" s="254" t="str">
        <f>IF(ISBLANK(INDEX('Policy Characteristics'!E:E,MATCH($C1451,'Policy Characteristics'!$C:$C,0))),"",INDEX('Policy Characteristics'!E:E,MATCH($C1451,'Policy Characteristics'!$C:$C,0)))</f>
        <v>indst eqpt early retirement</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start year equipment</v>
      </c>
      <c r="P1451" s="254" t="str">
        <f>IF(ISBLANK(INDEX('Policy Characteristics'!J:J,MATCH($C1451,'Policy Characteristics'!$C:$C,0))),"",INDEX('Policy Characteristics'!J:J,MATCH($C1451,'Policy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Early Retirement of Equipment</v>
      </c>
      <c r="C1452" s="254" t="str">
        <f>$C$1451</f>
        <v>Minimum Share of Start Year Industrial Equipment Retired</v>
      </c>
      <c r="D1452" s="45" t="s">
        <v>3015</v>
      </c>
      <c r="E1452" s="1" t="s">
        <v>3460</v>
      </c>
      <c r="F1452" t="s">
        <v>3040</v>
      </c>
      <c r="G1452" s="45" t="s">
        <v>3466</v>
      </c>
      <c r="H1452" s="47">
        <f t="shared" si="72"/>
        <v>1451</v>
      </c>
      <c r="I1452" s="324" t="s">
        <v>40</v>
      </c>
      <c r="J1452" s="255" t="str">
        <f>IF(ISBLANK(INDEX('Policy Characteristics'!D:D,MATCH($C1452,'Policy Characteristics'!$C:$C,0))),"",INDEX('Policy Characteristics'!D:D,MATCH($C1452,'Policy Characteristics'!$C:$C,0)))</f>
        <v>Equipment Early Retirement</v>
      </c>
      <c r="K1452" s="254" t="str">
        <f>IF(ISBLANK(INDEX('Policy Characteristics'!E:E,MATCH($C1452,'Policy Characteristics'!$C:$C,0))),"",INDEX('Policy Characteristics'!E:E,MATCH($C1452,'Policy Characteristics'!$C:$C,0)))</f>
        <v>indst eqpt early retirement</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start year equipment</v>
      </c>
      <c r="P1452" s="254" t="str">
        <f>IF(ISBLANK(INDEX('Policy Characteristics'!J:J,MATCH($C1452,'Policy Characteristics'!$C:$C,0))),"",INDEX('Policy Characteristics'!J:J,MATCH($C1452,'Policy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Early Retirement of Equipment</v>
      </c>
      <c r="C1453" s="254" t="str">
        <f t="shared" ref="C1453:C1516" si="73">$C$1451</f>
        <v>Minimum Share of Start Year Industrial Equipment Retired</v>
      </c>
      <c r="D1453" s="45" t="s">
        <v>3015</v>
      </c>
      <c r="E1453" s="1" t="s">
        <v>3461</v>
      </c>
      <c r="F1453" t="s">
        <v>3040</v>
      </c>
      <c r="G1453" s="45" t="s">
        <v>3467</v>
      </c>
      <c r="H1453" s="47">
        <f t="shared" si="72"/>
        <v>1452</v>
      </c>
      <c r="I1453" s="324" t="s">
        <v>40</v>
      </c>
      <c r="J1453" s="255" t="str">
        <f>IF(ISBLANK(INDEX('Policy Characteristics'!D:D,MATCH($C1453,'Policy Characteristics'!$C:$C,0))),"",INDEX('Policy Characteristics'!D:D,MATCH($C1453,'Policy Characteristics'!$C:$C,0)))</f>
        <v>Equipment Early Retirement</v>
      </c>
      <c r="K1453" s="254" t="str">
        <f>IF(ISBLANK(INDEX('Policy Characteristics'!E:E,MATCH($C1453,'Policy Characteristics'!$C:$C,0))),"",INDEX('Policy Characteristics'!E:E,MATCH($C1453,'Policy Characteristics'!$C:$C,0)))</f>
        <v>indst eqpt early retirement</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start year equipment</v>
      </c>
      <c r="P1453" s="254" t="str">
        <f>IF(ISBLANK(INDEX('Policy Characteristics'!J:J,MATCH($C1453,'Policy Characteristics'!$C:$C,0))),"",INDEX('Policy Characteristics'!J:J,MATCH($C1453,'Policy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Early Retirement of Equipment</v>
      </c>
      <c r="C1454" s="254" t="str">
        <f t="shared" si="73"/>
        <v>Minimum Share of Start Year Industrial Equipment Retired</v>
      </c>
      <c r="D1454" s="45" t="s">
        <v>3015</v>
      </c>
      <c r="E1454" s="1" t="s">
        <v>3462</v>
      </c>
      <c r="F1454" t="s">
        <v>3040</v>
      </c>
      <c r="G1454" s="45" t="s">
        <v>3468</v>
      </c>
      <c r="H1454" s="47">
        <f t="shared" si="72"/>
        <v>1453</v>
      </c>
      <c r="I1454" s="324" t="s">
        <v>40</v>
      </c>
      <c r="J1454" s="255" t="str">
        <f>IF(ISBLANK(INDEX('Policy Characteristics'!D:D,MATCH($C1454,'Policy Characteristics'!$C:$C,0))),"",INDEX('Policy Characteristics'!D:D,MATCH($C1454,'Policy Characteristics'!$C:$C,0)))</f>
        <v>Equipment Early Retirement</v>
      </c>
      <c r="K1454" s="254" t="str">
        <f>IF(ISBLANK(INDEX('Policy Characteristics'!E:E,MATCH($C1454,'Policy Characteristics'!$C:$C,0))),"",INDEX('Policy Characteristics'!E:E,MATCH($C1454,'Policy Characteristics'!$C:$C,0)))</f>
        <v>indst eqpt early retirement</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start year equipment</v>
      </c>
      <c r="P1454" s="254" t="str">
        <f>IF(ISBLANK(INDEX('Policy Characteristics'!J:J,MATCH($C1454,'Policy Characteristics'!$C:$C,0))),"",INDEX('Policy Characteristics'!J:J,MATCH($C1454,'Policy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Early Retirement of Equipment</v>
      </c>
      <c r="C1455" s="254" t="str">
        <f t="shared" si="73"/>
        <v>Minimum Share of Start Year Industrial Equipment Retired</v>
      </c>
      <c r="D1455" s="45" t="s">
        <v>3015</v>
      </c>
      <c r="E1455" s="1" t="s">
        <v>3463</v>
      </c>
      <c r="F1455" t="s">
        <v>3040</v>
      </c>
      <c r="G1455" s="45" t="s">
        <v>3469</v>
      </c>
      <c r="H1455" s="47">
        <f t="shared" si="72"/>
        <v>1454</v>
      </c>
      <c r="I1455" s="324" t="s">
        <v>40</v>
      </c>
      <c r="J1455" s="255" t="str">
        <f>IF(ISBLANK(INDEX('Policy Characteristics'!D:D,MATCH($C1455,'Policy Characteristics'!$C:$C,0))),"",INDEX('Policy Characteristics'!D:D,MATCH($C1455,'Policy Characteristics'!$C:$C,0)))</f>
        <v>Equipment Early Retirement</v>
      </c>
      <c r="K1455" s="254" t="str">
        <f>IF(ISBLANK(INDEX('Policy Characteristics'!E:E,MATCH($C1455,'Policy Characteristics'!$C:$C,0))),"",INDEX('Policy Characteristics'!E:E,MATCH($C1455,'Policy Characteristics'!$C:$C,0)))</f>
        <v>indst eqpt early retirement</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start year equipment</v>
      </c>
      <c r="P1455" s="254" t="str">
        <f>IF(ISBLANK(INDEX('Policy Characteristics'!J:J,MATCH($C1455,'Policy Characteristics'!$C:$C,0))),"",INDEX('Policy Characteristics'!J:J,MATCH($C1455,'Policy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Early Retirement of Equipment</v>
      </c>
      <c r="C1456" s="254" t="str">
        <f t="shared" si="73"/>
        <v>Minimum Share of Start Year Industrial Equipment Retired</v>
      </c>
      <c r="D1456" s="45" t="s">
        <v>3015</v>
      </c>
      <c r="E1456" s="1" t="s">
        <v>3464</v>
      </c>
      <c r="F1456" t="s">
        <v>3040</v>
      </c>
      <c r="G1456" s="45" t="s">
        <v>3470</v>
      </c>
      <c r="H1456" s="47">
        <f t="shared" si="72"/>
        <v>1455</v>
      </c>
      <c r="I1456" s="324" t="s">
        <v>40</v>
      </c>
      <c r="J1456" s="255" t="str">
        <f>IF(ISBLANK(INDEX('Policy Characteristics'!D:D,MATCH($C1456,'Policy Characteristics'!$C:$C,0))),"",INDEX('Policy Characteristics'!D:D,MATCH($C1456,'Policy Characteristics'!$C:$C,0)))</f>
        <v>Equipment Early Retirement</v>
      </c>
      <c r="K1456" s="254" t="str">
        <f>IF(ISBLANK(INDEX('Policy Characteristics'!E:E,MATCH($C1456,'Policy Characteristics'!$C:$C,0))),"",INDEX('Policy Characteristics'!E:E,MATCH($C1456,'Policy Characteristics'!$C:$C,0)))</f>
        <v>indst eqpt early retirement</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start year equipment</v>
      </c>
      <c r="P1456" s="254" t="str">
        <f>IF(ISBLANK(INDEX('Policy Characteristics'!J:J,MATCH($C1456,'Policy Characteristics'!$C:$C,0))),"",INDEX('Policy Characteristics'!J:J,MATCH($C1456,'Policy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Early Retirement of Equipment</v>
      </c>
      <c r="C1457" s="254" t="str">
        <f t="shared" si="73"/>
        <v>Minimum Share of Start Year Industrial Equipment Retired</v>
      </c>
      <c r="D1457" s="45" t="s">
        <v>3015</v>
      </c>
      <c r="E1457" s="1" t="s">
        <v>3570</v>
      </c>
      <c r="F1457" t="s">
        <v>3040</v>
      </c>
      <c r="G1457" s="45" t="s">
        <v>3471</v>
      </c>
      <c r="H1457" s="47">
        <f t="shared" si="72"/>
        <v>1456</v>
      </c>
      <c r="I1457" s="324" t="s">
        <v>40</v>
      </c>
      <c r="J1457" s="255" t="str">
        <f>IF(ISBLANK(INDEX('Policy Characteristics'!D:D,MATCH($C1457,'Policy Characteristics'!$C:$C,0))),"",INDEX('Policy Characteristics'!D:D,MATCH($C1457,'Policy Characteristics'!$C:$C,0)))</f>
        <v>Equipment Early Retirement</v>
      </c>
      <c r="K1457" s="254" t="str">
        <f>IF(ISBLANK(INDEX('Policy Characteristics'!E:E,MATCH($C1457,'Policy Characteristics'!$C:$C,0))),"",INDEX('Policy Characteristics'!E:E,MATCH($C1457,'Policy Characteristics'!$C:$C,0)))</f>
        <v>indst eqpt early retirement</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start year equipment</v>
      </c>
      <c r="P1457" s="254" t="str">
        <f>IF(ISBLANK(INDEX('Policy Characteristics'!J:J,MATCH($C1457,'Policy Characteristics'!$C:$C,0))),"",INDEX('Policy Characteristics'!J:J,MATCH($C1457,'Policy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Early Retirement of Equipment</v>
      </c>
      <c r="C1458" s="254" t="str">
        <f t="shared" si="73"/>
        <v>Minimum Share of Start Year Industrial Equipment Retired</v>
      </c>
      <c r="D1458" s="45" t="s">
        <v>3015</v>
      </c>
      <c r="E1458" s="1" t="s">
        <v>3912</v>
      </c>
      <c r="F1458" t="s">
        <v>3040</v>
      </c>
      <c r="G1458" s="45" t="s">
        <v>3888</v>
      </c>
      <c r="H1458" s="47">
        <f t="shared" si="72"/>
        <v>1457</v>
      </c>
      <c r="I1458" s="324" t="s">
        <v>40</v>
      </c>
      <c r="J1458" s="255" t="str">
        <f>IF(ISBLANK(INDEX('Policy Characteristics'!D:D,MATCH($C1458,'Policy Characteristics'!$C:$C,0))),"",INDEX('Policy Characteristics'!D:D,MATCH($C1458,'Policy Characteristics'!$C:$C,0)))</f>
        <v>Equipment Early Retirement</v>
      </c>
      <c r="K1458" s="254" t="str">
        <f>IF(ISBLANK(INDEX('Policy Characteristics'!E:E,MATCH($C1458,'Policy Characteristics'!$C:$C,0))),"",INDEX('Policy Characteristics'!E:E,MATCH($C1458,'Policy Characteristics'!$C:$C,0)))</f>
        <v>indst eqpt early retirement</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start year equipment</v>
      </c>
      <c r="P1458" s="254" t="str">
        <f>IF(ISBLANK(INDEX('Policy Characteristics'!J:J,MATCH($C1458,'Policy Characteristics'!$C:$C,0))),"",INDEX('Policy Characteristics'!J:J,MATCH($C1458,'Policy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Early Retirement of Equipment</v>
      </c>
      <c r="C1459" s="254" t="str">
        <f t="shared" si="73"/>
        <v>Minimum Share of Start Year Industrial Equipment Retired</v>
      </c>
      <c r="D1459" s="45" t="s">
        <v>3015</v>
      </c>
      <c r="E1459" s="1" t="s">
        <v>3913</v>
      </c>
      <c r="F1459" t="s">
        <v>3040</v>
      </c>
      <c r="G1459" s="45" t="s">
        <v>3887</v>
      </c>
      <c r="H1459" s="47">
        <f t="shared" si="72"/>
        <v>1458</v>
      </c>
      <c r="I1459" s="324" t="s">
        <v>40</v>
      </c>
      <c r="J1459" s="255" t="str">
        <f>IF(ISBLANK(INDEX('Policy Characteristics'!D:D,MATCH($C1459,'Policy Characteristics'!$C:$C,0))),"",INDEX('Policy Characteristics'!D:D,MATCH($C1459,'Policy Characteristics'!$C:$C,0)))</f>
        <v>Equipment Early Retirement</v>
      </c>
      <c r="K1459" s="254" t="str">
        <f>IF(ISBLANK(INDEX('Policy Characteristics'!E:E,MATCH($C1459,'Policy Characteristics'!$C:$C,0))),"",INDEX('Policy Characteristics'!E:E,MATCH($C1459,'Policy Characteristics'!$C:$C,0)))</f>
        <v>indst eqpt early retirement</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start year equipment</v>
      </c>
      <c r="P1459" s="254" t="str">
        <f>IF(ISBLANK(INDEX('Policy Characteristics'!J:J,MATCH($C1459,'Policy Characteristics'!$C:$C,0))),"",INDEX('Policy Characteristics'!J:J,MATCH($C1459,'Policy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Early Retirement of Equipment</v>
      </c>
      <c r="C1460" s="254" t="str">
        <f t="shared" si="73"/>
        <v>Minimum Share of Start Year Industrial Equipment Retired</v>
      </c>
      <c r="D1460" s="45" t="s">
        <v>3015</v>
      </c>
      <c r="E1460" s="1" t="s">
        <v>3914</v>
      </c>
      <c r="F1460" t="s">
        <v>3040</v>
      </c>
      <c r="G1460" s="45" t="s">
        <v>3889</v>
      </c>
      <c r="H1460" s="47">
        <f t="shared" si="72"/>
        <v>1459</v>
      </c>
      <c r="I1460" s="324" t="s">
        <v>40</v>
      </c>
      <c r="J1460" s="255" t="str">
        <f>IF(ISBLANK(INDEX('Policy Characteristics'!D:D,MATCH($C1460,'Policy Characteristics'!$C:$C,0))),"",INDEX('Policy Characteristics'!D:D,MATCH($C1460,'Policy Characteristics'!$C:$C,0)))</f>
        <v>Equipment Early Retirement</v>
      </c>
      <c r="K1460" s="254" t="str">
        <f>IF(ISBLANK(INDEX('Policy Characteristics'!E:E,MATCH($C1460,'Policy Characteristics'!$C:$C,0))),"",INDEX('Policy Characteristics'!E:E,MATCH($C1460,'Policy Characteristics'!$C:$C,0)))</f>
        <v>indst eqpt early retirement</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start year equipment</v>
      </c>
      <c r="P1460" s="254" t="str">
        <f>IF(ISBLANK(INDEX('Policy Characteristics'!J:J,MATCH($C1460,'Policy Characteristics'!$C:$C,0))),"",INDEX('Policy Characteristics'!J:J,MATCH($C1460,'Policy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Early Retirement of Equipment</v>
      </c>
      <c r="C1461" s="254" t="str">
        <f t="shared" si="73"/>
        <v>Minimum Share of Start Year Industrial Equipment Retired</v>
      </c>
      <c r="D1461" s="6" t="s">
        <v>3016</v>
      </c>
      <c r="E1461" s="1" t="s">
        <v>3459</v>
      </c>
      <c r="F1461" t="s">
        <v>2725</v>
      </c>
      <c r="G1461" s="45" t="s">
        <v>3465</v>
      </c>
      <c r="H1461" s="47">
        <f t="shared" si="72"/>
        <v>1460</v>
      </c>
      <c r="I1461" s="324" t="s">
        <v>40</v>
      </c>
      <c r="J1461" s="255" t="str">
        <f>IF(ISBLANK(INDEX('Policy Characteristics'!D:D,MATCH($C1461,'Policy Characteristics'!$C:$C,0))),"",INDEX('Policy Characteristics'!D:D,MATCH($C1461,'Policy Characteristics'!$C:$C,0)))</f>
        <v>Equipment Early Retirement</v>
      </c>
      <c r="K1461" s="254" t="str">
        <f>IF(ISBLANK(INDEX('Policy Characteristics'!E:E,MATCH($C1461,'Policy Characteristics'!$C:$C,0))),"",INDEX('Policy Characteristics'!E:E,MATCH($C1461,'Policy Characteristics'!$C:$C,0)))</f>
        <v>indst eqpt early retirement</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start year equipment</v>
      </c>
      <c r="P1461" s="254" t="str">
        <f>IF(ISBLANK(INDEX('Policy Characteristics'!J:J,MATCH($C1461,'Policy Characteristics'!$C:$C,0))),"",INDEX('Policy Characteristics'!J:J,MATCH($C1461,'Policy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Early Retirement of Equipment</v>
      </c>
      <c r="C1462" s="254" t="str">
        <f t="shared" si="73"/>
        <v>Minimum Share of Start Year Industrial Equipment Retired</v>
      </c>
      <c r="D1462" s="6" t="s">
        <v>3016</v>
      </c>
      <c r="E1462" s="1" t="s">
        <v>3460</v>
      </c>
      <c r="F1462" t="s">
        <v>2725</v>
      </c>
      <c r="G1462" s="45" t="s">
        <v>3466</v>
      </c>
      <c r="H1462" s="47">
        <f t="shared" si="72"/>
        <v>1461</v>
      </c>
      <c r="I1462" s="324" t="s">
        <v>40</v>
      </c>
      <c r="J1462" s="255" t="str">
        <f>IF(ISBLANK(INDEX('Policy Characteristics'!D:D,MATCH($C1462,'Policy Characteristics'!$C:$C,0))),"",INDEX('Policy Characteristics'!D:D,MATCH($C1462,'Policy Characteristics'!$C:$C,0)))</f>
        <v>Equipment Early Retirement</v>
      </c>
      <c r="K1462" s="254" t="str">
        <f>IF(ISBLANK(INDEX('Policy Characteristics'!E:E,MATCH($C1462,'Policy Characteristics'!$C:$C,0))),"",INDEX('Policy Characteristics'!E:E,MATCH($C1462,'Policy Characteristics'!$C:$C,0)))</f>
        <v>indst eqpt early retirement</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start year equipment</v>
      </c>
      <c r="P1462" s="254" t="str">
        <f>IF(ISBLANK(INDEX('Policy Characteristics'!J:J,MATCH($C1462,'Policy Characteristics'!$C:$C,0))),"",INDEX('Policy Characteristics'!J:J,MATCH($C1462,'Policy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Early Retirement of Equipment</v>
      </c>
      <c r="C1463" s="254" t="str">
        <f t="shared" si="73"/>
        <v>Minimum Share of Start Year Industrial Equipment Retired</v>
      </c>
      <c r="D1463" s="6" t="s">
        <v>3016</v>
      </c>
      <c r="E1463" s="1" t="s">
        <v>3461</v>
      </c>
      <c r="F1463" t="s">
        <v>2725</v>
      </c>
      <c r="G1463" s="45" t="s">
        <v>3467</v>
      </c>
      <c r="H1463" s="47">
        <f t="shared" si="72"/>
        <v>1462</v>
      </c>
      <c r="I1463" s="324" t="s">
        <v>40</v>
      </c>
      <c r="J1463" s="255" t="str">
        <f>IF(ISBLANK(INDEX('Policy Characteristics'!D:D,MATCH($C1463,'Policy Characteristics'!$C:$C,0))),"",INDEX('Policy Characteristics'!D:D,MATCH($C1463,'Policy Characteristics'!$C:$C,0)))</f>
        <v>Equipment Early Retirement</v>
      </c>
      <c r="K1463" s="254" t="str">
        <f>IF(ISBLANK(INDEX('Policy Characteristics'!E:E,MATCH($C1463,'Policy Characteristics'!$C:$C,0))),"",INDEX('Policy Characteristics'!E:E,MATCH($C1463,'Policy Characteristics'!$C:$C,0)))</f>
        <v>indst eqpt early retirement</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start year equipment</v>
      </c>
      <c r="P1463" s="254" t="str">
        <f>IF(ISBLANK(INDEX('Policy Characteristics'!J:J,MATCH($C1463,'Policy Characteristics'!$C:$C,0))),"",INDEX('Policy Characteristics'!J:J,MATCH($C1463,'Policy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Early Retirement of Equipment</v>
      </c>
      <c r="C1464" s="254" t="str">
        <f t="shared" si="73"/>
        <v>Minimum Share of Start Year Industrial Equipment Retired</v>
      </c>
      <c r="D1464" s="6" t="s">
        <v>3016</v>
      </c>
      <c r="E1464" s="1" t="s">
        <v>3462</v>
      </c>
      <c r="F1464" t="s">
        <v>2725</v>
      </c>
      <c r="G1464" s="45" t="s">
        <v>3468</v>
      </c>
      <c r="H1464" s="47">
        <f t="shared" si="72"/>
        <v>1463</v>
      </c>
      <c r="I1464" s="324" t="s">
        <v>40</v>
      </c>
      <c r="J1464" s="255" t="str">
        <f>IF(ISBLANK(INDEX('Policy Characteristics'!D:D,MATCH($C1464,'Policy Characteristics'!$C:$C,0))),"",INDEX('Policy Characteristics'!D:D,MATCH($C1464,'Policy Characteristics'!$C:$C,0)))</f>
        <v>Equipment Early Retirement</v>
      </c>
      <c r="K1464" s="254" t="str">
        <f>IF(ISBLANK(INDEX('Policy Characteristics'!E:E,MATCH($C1464,'Policy Characteristics'!$C:$C,0))),"",INDEX('Policy Characteristics'!E:E,MATCH($C1464,'Policy Characteristics'!$C:$C,0)))</f>
        <v>indst eqpt early retirement</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start year equipment</v>
      </c>
      <c r="P1464" s="254" t="str">
        <f>IF(ISBLANK(INDEX('Policy Characteristics'!J:J,MATCH($C1464,'Policy Characteristics'!$C:$C,0))),"",INDEX('Policy Characteristics'!J:J,MATCH($C1464,'Policy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Early Retirement of Equipment</v>
      </c>
      <c r="C1465" s="254" t="str">
        <f t="shared" si="73"/>
        <v>Minimum Share of Start Year Industrial Equipment Retired</v>
      </c>
      <c r="D1465" s="6" t="s">
        <v>3016</v>
      </c>
      <c r="E1465" s="1" t="s">
        <v>3463</v>
      </c>
      <c r="F1465" t="s">
        <v>2725</v>
      </c>
      <c r="G1465" s="45" t="s">
        <v>3469</v>
      </c>
      <c r="H1465" s="47">
        <f t="shared" si="72"/>
        <v>1464</v>
      </c>
      <c r="I1465" s="324" t="s">
        <v>40</v>
      </c>
      <c r="J1465" s="255" t="str">
        <f>IF(ISBLANK(INDEX('Policy Characteristics'!D:D,MATCH($C1465,'Policy Characteristics'!$C:$C,0))),"",INDEX('Policy Characteristics'!D:D,MATCH($C1465,'Policy Characteristics'!$C:$C,0)))</f>
        <v>Equipment Early Retirement</v>
      </c>
      <c r="K1465" s="254" t="str">
        <f>IF(ISBLANK(INDEX('Policy Characteristics'!E:E,MATCH($C1465,'Policy Characteristics'!$C:$C,0))),"",INDEX('Policy Characteristics'!E:E,MATCH($C1465,'Policy Characteristics'!$C:$C,0)))</f>
        <v>indst eqpt early retirement</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start year equipment</v>
      </c>
      <c r="P1465" s="254" t="str">
        <f>IF(ISBLANK(INDEX('Policy Characteristics'!J:J,MATCH($C1465,'Policy Characteristics'!$C:$C,0))),"",INDEX('Policy Characteristics'!J:J,MATCH($C1465,'Policy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Early Retirement of Equipment</v>
      </c>
      <c r="C1466" s="254" t="str">
        <f t="shared" si="73"/>
        <v>Minimum Share of Start Year Industrial Equipment Retired</v>
      </c>
      <c r="D1466" s="6" t="s">
        <v>3016</v>
      </c>
      <c r="E1466" s="1" t="s">
        <v>3464</v>
      </c>
      <c r="F1466" t="s">
        <v>2725</v>
      </c>
      <c r="G1466" s="45" t="s">
        <v>3470</v>
      </c>
      <c r="H1466" s="47">
        <f t="shared" si="72"/>
        <v>1465</v>
      </c>
      <c r="I1466" s="324" t="s">
        <v>40</v>
      </c>
      <c r="J1466" s="255" t="str">
        <f>IF(ISBLANK(INDEX('Policy Characteristics'!D:D,MATCH($C1466,'Policy Characteristics'!$C:$C,0))),"",INDEX('Policy Characteristics'!D:D,MATCH($C1466,'Policy Characteristics'!$C:$C,0)))</f>
        <v>Equipment Early Retirement</v>
      </c>
      <c r="K1466" s="254" t="str">
        <f>IF(ISBLANK(INDEX('Policy Characteristics'!E:E,MATCH($C1466,'Policy Characteristics'!$C:$C,0))),"",INDEX('Policy Characteristics'!E:E,MATCH($C1466,'Policy Characteristics'!$C:$C,0)))</f>
        <v>indst eqpt early retirement</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start year equipment</v>
      </c>
      <c r="P1466" s="254" t="str">
        <f>IF(ISBLANK(INDEX('Policy Characteristics'!J:J,MATCH($C1466,'Policy Characteristics'!$C:$C,0))),"",INDEX('Policy Characteristics'!J:J,MATCH($C1466,'Policy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Early Retirement of Equipment</v>
      </c>
      <c r="C1467" s="254" t="str">
        <f t="shared" si="73"/>
        <v>Minimum Share of Start Year Industrial Equipment Retired</v>
      </c>
      <c r="D1467" s="6" t="s">
        <v>3016</v>
      </c>
      <c r="E1467" s="1" t="s">
        <v>3570</v>
      </c>
      <c r="F1467" t="s">
        <v>2725</v>
      </c>
      <c r="G1467" s="45" t="s">
        <v>3471</v>
      </c>
      <c r="H1467" s="47">
        <f t="shared" si="72"/>
        <v>1466</v>
      </c>
      <c r="I1467" s="324" t="s">
        <v>40</v>
      </c>
      <c r="J1467" s="255" t="str">
        <f>IF(ISBLANK(INDEX('Policy Characteristics'!D:D,MATCH($C1467,'Policy Characteristics'!$C:$C,0))),"",INDEX('Policy Characteristics'!D:D,MATCH($C1467,'Policy Characteristics'!$C:$C,0)))</f>
        <v>Equipment Early Retirement</v>
      </c>
      <c r="K1467" s="254" t="str">
        <f>IF(ISBLANK(INDEX('Policy Characteristics'!E:E,MATCH($C1467,'Policy Characteristics'!$C:$C,0))),"",INDEX('Policy Characteristics'!E:E,MATCH($C1467,'Policy Characteristics'!$C:$C,0)))</f>
        <v>indst eqpt early retirement</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start year equipment</v>
      </c>
      <c r="P1467" s="254" t="str">
        <f>IF(ISBLANK(INDEX('Policy Characteristics'!J:J,MATCH($C1467,'Policy Characteristics'!$C:$C,0))),"",INDEX('Policy Characteristics'!J:J,MATCH($C1467,'Policy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Early Retirement of Equipment</v>
      </c>
      <c r="C1468" s="254" t="str">
        <f t="shared" si="73"/>
        <v>Minimum Share of Start Year Industrial Equipment Retired</v>
      </c>
      <c r="D1468" s="6" t="s">
        <v>3016</v>
      </c>
      <c r="E1468" s="1" t="s">
        <v>3912</v>
      </c>
      <c r="F1468" t="s">
        <v>2725</v>
      </c>
      <c r="G1468" s="45" t="s">
        <v>3888</v>
      </c>
      <c r="H1468" s="47">
        <f t="shared" si="72"/>
        <v>1467</v>
      </c>
      <c r="I1468" s="324" t="s">
        <v>40</v>
      </c>
      <c r="J1468" s="255" t="str">
        <f>IF(ISBLANK(INDEX('Policy Characteristics'!D:D,MATCH($C1468,'Policy Characteristics'!$C:$C,0))),"",INDEX('Policy Characteristics'!D:D,MATCH($C1468,'Policy Characteristics'!$C:$C,0)))</f>
        <v>Equipment Early Retirement</v>
      </c>
      <c r="K1468" s="254" t="str">
        <f>IF(ISBLANK(INDEX('Policy Characteristics'!E:E,MATCH($C1468,'Policy Characteristics'!$C:$C,0))),"",INDEX('Policy Characteristics'!E:E,MATCH($C1468,'Policy Characteristics'!$C:$C,0)))</f>
        <v>indst eqpt early retirement</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start year equipment</v>
      </c>
      <c r="P1468" s="254" t="str">
        <f>IF(ISBLANK(INDEX('Policy Characteristics'!J:J,MATCH($C1468,'Policy Characteristics'!$C:$C,0))),"",INDEX('Policy Characteristics'!J:J,MATCH($C1468,'Policy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Early Retirement of Equipment</v>
      </c>
      <c r="C1469" s="254" t="str">
        <f t="shared" si="73"/>
        <v>Minimum Share of Start Year Industrial Equipment Retired</v>
      </c>
      <c r="D1469" s="6" t="s">
        <v>3016</v>
      </c>
      <c r="E1469" s="1" t="s">
        <v>3913</v>
      </c>
      <c r="F1469" t="s">
        <v>2725</v>
      </c>
      <c r="G1469" s="45" t="s">
        <v>3887</v>
      </c>
      <c r="H1469" s="47">
        <f t="shared" si="72"/>
        <v>1468</v>
      </c>
      <c r="I1469" s="324" t="s">
        <v>40</v>
      </c>
      <c r="J1469" s="255" t="str">
        <f>IF(ISBLANK(INDEX('Policy Characteristics'!D:D,MATCH($C1469,'Policy Characteristics'!$C:$C,0))),"",INDEX('Policy Characteristics'!D:D,MATCH($C1469,'Policy Characteristics'!$C:$C,0)))</f>
        <v>Equipment Early Retirement</v>
      </c>
      <c r="K1469" s="254" t="str">
        <f>IF(ISBLANK(INDEX('Policy Characteristics'!E:E,MATCH($C1469,'Policy Characteristics'!$C:$C,0))),"",INDEX('Policy Characteristics'!E:E,MATCH($C1469,'Policy Characteristics'!$C:$C,0)))</f>
        <v>indst eqpt early retirement</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start year equipment</v>
      </c>
      <c r="P1469" s="254" t="str">
        <f>IF(ISBLANK(INDEX('Policy Characteristics'!J:J,MATCH($C1469,'Policy Characteristics'!$C:$C,0))),"",INDEX('Policy Characteristics'!J:J,MATCH($C1469,'Policy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Early Retirement of Equipment</v>
      </c>
      <c r="C1470" s="254" t="str">
        <f t="shared" si="73"/>
        <v>Minimum Share of Start Year Industrial Equipment Retired</v>
      </c>
      <c r="D1470" s="6" t="s">
        <v>3016</v>
      </c>
      <c r="E1470" s="1" t="s">
        <v>3914</v>
      </c>
      <c r="F1470" t="s">
        <v>2725</v>
      </c>
      <c r="G1470" s="45" t="s">
        <v>3889</v>
      </c>
      <c r="H1470" s="47">
        <f t="shared" si="72"/>
        <v>1469</v>
      </c>
      <c r="I1470" s="324" t="s">
        <v>40</v>
      </c>
      <c r="J1470" s="255" t="str">
        <f>IF(ISBLANK(INDEX('Policy Characteristics'!D:D,MATCH($C1470,'Policy Characteristics'!$C:$C,0))),"",INDEX('Policy Characteristics'!D:D,MATCH($C1470,'Policy Characteristics'!$C:$C,0)))</f>
        <v>Equipment Early Retirement</v>
      </c>
      <c r="K1470" s="254" t="str">
        <f>IF(ISBLANK(INDEX('Policy Characteristics'!E:E,MATCH($C1470,'Policy Characteristics'!$C:$C,0))),"",INDEX('Policy Characteristics'!E:E,MATCH($C1470,'Policy Characteristics'!$C:$C,0)))</f>
        <v>indst eqpt early retirement</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start year equipment</v>
      </c>
      <c r="P1470" s="254" t="str">
        <f>IF(ISBLANK(INDEX('Policy Characteristics'!J:J,MATCH($C1470,'Policy Characteristics'!$C:$C,0))),"",INDEX('Policy Characteristics'!J:J,MATCH($C1470,'Policy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Early Retirement of Equipment</v>
      </c>
      <c r="C1471" s="254" t="str">
        <f t="shared" si="73"/>
        <v>Minimum Share of Start Year Industrial Equipment Retired</v>
      </c>
      <c r="D1471" s="6" t="s">
        <v>3017</v>
      </c>
      <c r="E1471" s="1" t="s">
        <v>3459</v>
      </c>
      <c r="F1471" t="s">
        <v>2981</v>
      </c>
      <c r="G1471" s="45" t="s">
        <v>3465</v>
      </c>
      <c r="H1471" s="47">
        <f t="shared" si="72"/>
        <v>1470</v>
      </c>
      <c r="I1471" s="324" t="s">
        <v>40</v>
      </c>
      <c r="J1471" s="255" t="str">
        <f>IF(ISBLANK(INDEX('Policy Characteristics'!D:D,MATCH($C1471,'Policy Characteristics'!$C:$C,0))),"",INDEX('Policy Characteristics'!D:D,MATCH($C1471,'Policy Characteristics'!$C:$C,0)))</f>
        <v>Equipment Early Retirement</v>
      </c>
      <c r="K1471" s="254" t="str">
        <f>IF(ISBLANK(INDEX('Policy Characteristics'!E:E,MATCH($C1471,'Policy Characteristics'!$C:$C,0))),"",INDEX('Policy Characteristics'!E:E,MATCH($C1471,'Policy Characteristics'!$C:$C,0)))</f>
        <v>indst eqpt early retirement</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start year equipment</v>
      </c>
      <c r="P1471" s="254" t="str">
        <f>IF(ISBLANK(INDEX('Policy Characteristics'!J:J,MATCH($C1471,'Policy Characteristics'!$C:$C,0))),"",INDEX('Policy Characteristics'!J:J,MATCH($C1471,'Policy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Early Retirement of Equipment</v>
      </c>
      <c r="C1472" s="254" t="str">
        <f t="shared" si="73"/>
        <v>Minimum Share of Start Year Industrial Equipment Retired</v>
      </c>
      <c r="D1472" s="6" t="s">
        <v>3017</v>
      </c>
      <c r="E1472" s="1" t="s">
        <v>3460</v>
      </c>
      <c r="F1472" t="s">
        <v>2981</v>
      </c>
      <c r="G1472" s="45" t="s">
        <v>3466</v>
      </c>
      <c r="H1472" s="47">
        <f t="shared" si="72"/>
        <v>1471</v>
      </c>
      <c r="I1472" s="324" t="s">
        <v>40</v>
      </c>
      <c r="J1472" s="255" t="str">
        <f>IF(ISBLANK(INDEX('Policy Characteristics'!D:D,MATCH($C1472,'Policy Characteristics'!$C:$C,0))),"",INDEX('Policy Characteristics'!D:D,MATCH($C1472,'Policy Characteristics'!$C:$C,0)))</f>
        <v>Equipment Early Retirement</v>
      </c>
      <c r="K1472" s="254" t="str">
        <f>IF(ISBLANK(INDEX('Policy Characteristics'!E:E,MATCH($C1472,'Policy Characteristics'!$C:$C,0))),"",INDEX('Policy Characteristics'!E:E,MATCH($C1472,'Policy Characteristics'!$C:$C,0)))</f>
        <v>indst eqpt early retirement</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start year equipment</v>
      </c>
      <c r="P1472" s="254" t="str">
        <f>IF(ISBLANK(INDEX('Policy Characteristics'!J:J,MATCH($C1472,'Policy Characteristics'!$C:$C,0))),"",INDEX('Policy Characteristics'!J:J,MATCH($C1472,'Policy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Early Retirement of Equipment</v>
      </c>
      <c r="C1473" s="254" t="str">
        <f t="shared" si="73"/>
        <v>Minimum Share of Start Year Industrial Equipment Retired</v>
      </c>
      <c r="D1473" s="6" t="s">
        <v>3017</v>
      </c>
      <c r="E1473" s="1" t="s">
        <v>3461</v>
      </c>
      <c r="F1473" t="s">
        <v>2981</v>
      </c>
      <c r="G1473" s="45" t="s">
        <v>3467</v>
      </c>
      <c r="H1473" s="47">
        <f t="shared" si="72"/>
        <v>1472</v>
      </c>
      <c r="I1473" s="324" t="s">
        <v>40</v>
      </c>
      <c r="J1473" s="255" t="str">
        <f>IF(ISBLANK(INDEX('Policy Characteristics'!D:D,MATCH($C1473,'Policy Characteristics'!$C:$C,0))),"",INDEX('Policy Characteristics'!D:D,MATCH($C1473,'Policy Characteristics'!$C:$C,0)))</f>
        <v>Equipment Early Retirement</v>
      </c>
      <c r="K1473" s="254" t="str">
        <f>IF(ISBLANK(INDEX('Policy Characteristics'!E:E,MATCH($C1473,'Policy Characteristics'!$C:$C,0))),"",INDEX('Policy Characteristics'!E:E,MATCH($C1473,'Policy Characteristics'!$C:$C,0)))</f>
        <v>indst eqpt early retirement</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start year equipment</v>
      </c>
      <c r="P1473" s="254" t="str">
        <f>IF(ISBLANK(INDEX('Policy Characteristics'!J:J,MATCH($C1473,'Policy Characteristics'!$C:$C,0))),"",INDEX('Policy Characteristics'!J:J,MATCH($C1473,'Policy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Early Retirement of Equipment</v>
      </c>
      <c r="C1474" s="254" t="str">
        <f t="shared" si="73"/>
        <v>Minimum Share of Start Year Industrial Equipment Retired</v>
      </c>
      <c r="D1474" s="6" t="s">
        <v>3017</v>
      </c>
      <c r="E1474" s="1" t="s">
        <v>3462</v>
      </c>
      <c r="F1474" t="s">
        <v>2981</v>
      </c>
      <c r="G1474" s="45" t="s">
        <v>3468</v>
      </c>
      <c r="H1474" s="47">
        <f t="shared" si="72"/>
        <v>1473</v>
      </c>
      <c r="I1474" s="324" t="s">
        <v>40</v>
      </c>
      <c r="J1474" s="255" t="str">
        <f>IF(ISBLANK(INDEX('Policy Characteristics'!D:D,MATCH($C1474,'Policy Characteristics'!$C:$C,0))),"",INDEX('Policy Characteristics'!D:D,MATCH($C1474,'Policy Characteristics'!$C:$C,0)))</f>
        <v>Equipment Early Retirement</v>
      </c>
      <c r="K1474" s="254" t="str">
        <f>IF(ISBLANK(INDEX('Policy Characteristics'!E:E,MATCH($C1474,'Policy Characteristics'!$C:$C,0))),"",INDEX('Policy Characteristics'!E:E,MATCH($C1474,'Policy Characteristics'!$C:$C,0)))</f>
        <v>indst eqpt early retirement</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start year equipment</v>
      </c>
      <c r="P1474" s="254" t="str">
        <f>IF(ISBLANK(INDEX('Policy Characteristics'!J:J,MATCH($C1474,'Policy Characteristics'!$C:$C,0))),"",INDEX('Policy Characteristics'!J:J,MATCH($C1474,'Policy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Early Retirement of Equipment</v>
      </c>
      <c r="C1475" s="254" t="str">
        <f t="shared" si="73"/>
        <v>Minimum Share of Start Year Industrial Equipment Retired</v>
      </c>
      <c r="D1475" s="6" t="s">
        <v>3017</v>
      </c>
      <c r="E1475" s="1" t="s">
        <v>3463</v>
      </c>
      <c r="F1475" t="s">
        <v>2981</v>
      </c>
      <c r="G1475" s="45" t="s">
        <v>3469</v>
      </c>
      <c r="H1475" s="47">
        <f t="shared" si="72"/>
        <v>1474</v>
      </c>
      <c r="I1475" s="324" t="s">
        <v>40</v>
      </c>
      <c r="J1475" s="255" t="str">
        <f>IF(ISBLANK(INDEX('Policy Characteristics'!D:D,MATCH($C1475,'Policy Characteristics'!$C:$C,0))),"",INDEX('Policy Characteristics'!D:D,MATCH($C1475,'Policy Characteristics'!$C:$C,0)))</f>
        <v>Equipment Early Retirement</v>
      </c>
      <c r="K1475" s="254" t="str">
        <f>IF(ISBLANK(INDEX('Policy Characteristics'!E:E,MATCH($C1475,'Policy Characteristics'!$C:$C,0))),"",INDEX('Policy Characteristics'!E:E,MATCH($C1475,'Policy Characteristics'!$C:$C,0)))</f>
        <v>indst eqpt early retirement</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start year equipment</v>
      </c>
      <c r="P1475" s="254" t="str">
        <f>IF(ISBLANK(INDEX('Policy Characteristics'!J:J,MATCH($C1475,'Policy Characteristics'!$C:$C,0))),"",INDEX('Policy Characteristics'!J:J,MATCH($C1475,'Policy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Early Retirement of Equipment</v>
      </c>
      <c r="C1476" s="254" t="str">
        <f t="shared" si="73"/>
        <v>Minimum Share of Start Year Industrial Equipment Retired</v>
      </c>
      <c r="D1476" s="6" t="s">
        <v>3017</v>
      </c>
      <c r="E1476" s="1" t="s">
        <v>3464</v>
      </c>
      <c r="F1476" t="s">
        <v>2981</v>
      </c>
      <c r="G1476" s="45" t="s">
        <v>3470</v>
      </c>
      <c r="H1476" s="47">
        <f t="shared" si="72"/>
        <v>1475</v>
      </c>
      <c r="I1476" s="324" t="s">
        <v>40</v>
      </c>
      <c r="J1476" s="255" t="str">
        <f>IF(ISBLANK(INDEX('Policy Characteristics'!D:D,MATCH($C1476,'Policy Characteristics'!$C:$C,0))),"",INDEX('Policy Characteristics'!D:D,MATCH($C1476,'Policy Characteristics'!$C:$C,0)))</f>
        <v>Equipment Early Retirement</v>
      </c>
      <c r="K1476" s="254" t="str">
        <f>IF(ISBLANK(INDEX('Policy Characteristics'!E:E,MATCH($C1476,'Policy Characteristics'!$C:$C,0))),"",INDEX('Policy Characteristics'!E:E,MATCH($C1476,'Policy Characteristics'!$C:$C,0)))</f>
        <v>indst eqpt early retirement</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start year equipment</v>
      </c>
      <c r="P1476" s="254" t="str">
        <f>IF(ISBLANK(INDEX('Policy Characteristics'!J:J,MATCH($C1476,'Policy Characteristics'!$C:$C,0))),"",INDEX('Policy Characteristics'!J:J,MATCH($C1476,'Policy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Early Retirement of Equipment</v>
      </c>
      <c r="C1477" s="254" t="str">
        <f t="shared" si="73"/>
        <v>Minimum Share of Start Year Industrial Equipment Retired</v>
      </c>
      <c r="D1477" s="6" t="s">
        <v>3017</v>
      </c>
      <c r="E1477" s="1" t="s">
        <v>3570</v>
      </c>
      <c r="F1477" t="s">
        <v>2981</v>
      </c>
      <c r="G1477" s="45" t="s">
        <v>3471</v>
      </c>
      <c r="H1477" s="47">
        <f t="shared" si="72"/>
        <v>1476</v>
      </c>
      <c r="I1477" s="324" t="s">
        <v>40</v>
      </c>
      <c r="J1477" s="255" t="str">
        <f>IF(ISBLANK(INDEX('Policy Characteristics'!D:D,MATCH($C1477,'Policy Characteristics'!$C:$C,0))),"",INDEX('Policy Characteristics'!D:D,MATCH($C1477,'Policy Characteristics'!$C:$C,0)))</f>
        <v>Equipment Early Retirement</v>
      </c>
      <c r="K1477" s="254" t="str">
        <f>IF(ISBLANK(INDEX('Policy Characteristics'!E:E,MATCH($C1477,'Policy Characteristics'!$C:$C,0))),"",INDEX('Policy Characteristics'!E:E,MATCH($C1477,'Policy Characteristics'!$C:$C,0)))</f>
        <v>indst eqpt early retirement</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start year equipment</v>
      </c>
      <c r="P1477" s="254" t="str">
        <f>IF(ISBLANK(INDEX('Policy Characteristics'!J:J,MATCH($C1477,'Policy Characteristics'!$C:$C,0))),"",INDEX('Policy Characteristics'!J:J,MATCH($C1477,'Policy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Early Retirement of Equipment</v>
      </c>
      <c r="C1478" s="254" t="str">
        <f t="shared" si="73"/>
        <v>Minimum Share of Start Year Industrial Equipment Retired</v>
      </c>
      <c r="D1478" s="6" t="s">
        <v>3017</v>
      </c>
      <c r="E1478" s="1" t="s">
        <v>3912</v>
      </c>
      <c r="F1478" t="s">
        <v>2981</v>
      </c>
      <c r="G1478" s="45" t="s">
        <v>3888</v>
      </c>
      <c r="H1478" s="47">
        <f t="shared" si="72"/>
        <v>1477</v>
      </c>
      <c r="I1478" s="324" t="s">
        <v>40</v>
      </c>
      <c r="J1478" s="255" t="str">
        <f>IF(ISBLANK(INDEX('Policy Characteristics'!D:D,MATCH($C1478,'Policy Characteristics'!$C:$C,0))),"",INDEX('Policy Characteristics'!D:D,MATCH($C1478,'Policy Characteristics'!$C:$C,0)))</f>
        <v>Equipment Early Retirement</v>
      </c>
      <c r="K1478" s="254" t="str">
        <f>IF(ISBLANK(INDEX('Policy Characteristics'!E:E,MATCH($C1478,'Policy Characteristics'!$C:$C,0))),"",INDEX('Policy Characteristics'!E:E,MATCH($C1478,'Policy Characteristics'!$C:$C,0)))</f>
        <v>indst eqpt early retirement</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start year equipment</v>
      </c>
      <c r="P1478" s="254" t="str">
        <f>IF(ISBLANK(INDEX('Policy Characteristics'!J:J,MATCH($C1478,'Policy Characteristics'!$C:$C,0))),"",INDEX('Policy Characteristics'!J:J,MATCH($C1478,'Policy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Early Retirement of Equipment</v>
      </c>
      <c r="C1479" s="254" t="str">
        <f t="shared" si="73"/>
        <v>Minimum Share of Start Year Industrial Equipment Retired</v>
      </c>
      <c r="D1479" s="6" t="s">
        <v>3017</v>
      </c>
      <c r="E1479" s="1" t="s">
        <v>3913</v>
      </c>
      <c r="F1479" t="s">
        <v>2981</v>
      </c>
      <c r="G1479" s="45" t="s">
        <v>3887</v>
      </c>
      <c r="H1479" s="47">
        <f t="shared" si="72"/>
        <v>1478</v>
      </c>
      <c r="I1479" s="324" t="s">
        <v>40</v>
      </c>
      <c r="J1479" s="255" t="str">
        <f>IF(ISBLANK(INDEX('Policy Characteristics'!D:D,MATCH($C1479,'Policy Characteristics'!$C:$C,0))),"",INDEX('Policy Characteristics'!D:D,MATCH($C1479,'Policy Characteristics'!$C:$C,0)))</f>
        <v>Equipment Early Retirement</v>
      </c>
      <c r="K1479" s="254" t="str">
        <f>IF(ISBLANK(INDEX('Policy Characteristics'!E:E,MATCH($C1479,'Policy Characteristics'!$C:$C,0))),"",INDEX('Policy Characteristics'!E:E,MATCH($C1479,'Policy Characteristics'!$C:$C,0)))</f>
        <v>indst eqpt early retirement</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start year equipment</v>
      </c>
      <c r="P1479" s="254" t="str">
        <f>IF(ISBLANK(INDEX('Policy Characteristics'!J:J,MATCH($C1479,'Policy Characteristics'!$C:$C,0))),"",INDEX('Policy Characteristics'!J:J,MATCH($C1479,'Policy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Early Retirement of Equipment</v>
      </c>
      <c r="C1480" s="254" t="str">
        <f t="shared" si="73"/>
        <v>Minimum Share of Start Year Industrial Equipment Retired</v>
      </c>
      <c r="D1480" s="6" t="s">
        <v>3017</v>
      </c>
      <c r="E1480" s="1" t="s">
        <v>3914</v>
      </c>
      <c r="F1480" t="s">
        <v>2981</v>
      </c>
      <c r="G1480" s="45" t="s">
        <v>3889</v>
      </c>
      <c r="H1480" s="47">
        <f t="shared" si="72"/>
        <v>1479</v>
      </c>
      <c r="I1480" s="324" t="s">
        <v>40</v>
      </c>
      <c r="J1480" s="255" t="str">
        <f>IF(ISBLANK(INDEX('Policy Characteristics'!D:D,MATCH($C1480,'Policy Characteristics'!$C:$C,0))),"",INDEX('Policy Characteristics'!D:D,MATCH($C1480,'Policy Characteristics'!$C:$C,0)))</f>
        <v>Equipment Early Retirement</v>
      </c>
      <c r="K1480" s="254" t="str">
        <f>IF(ISBLANK(INDEX('Policy Characteristics'!E:E,MATCH($C1480,'Policy Characteristics'!$C:$C,0))),"",INDEX('Policy Characteristics'!E:E,MATCH($C1480,'Policy Characteristics'!$C:$C,0)))</f>
        <v>indst eqpt early retirement</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start year equipment</v>
      </c>
      <c r="P1480" s="254" t="str">
        <f>IF(ISBLANK(INDEX('Policy Characteristics'!J:J,MATCH($C1480,'Policy Characteristics'!$C:$C,0))),"",INDEX('Policy Characteristics'!J:J,MATCH($C1480,'Policy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Early Retirement of Equipment</v>
      </c>
      <c r="C1481" s="254" t="str">
        <f t="shared" si="73"/>
        <v>Minimum Share of Start Year Industrial Equipment Retired</v>
      </c>
      <c r="D1481" s="6" t="s">
        <v>3018</v>
      </c>
      <c r="E1481" s="1" t="s">
        <v>3459</v>
      </c>
      <c r="F1481" t="s">
        <v>2982</v>
      </c>
      <c r="G1481" s="45" t="s">
        <v>3465</v>
      </c>
      <c r="H1481" s="47">
        <f t="shared" si="72"/>
        <v>1480</v>
      </c>
      <c r="I1481" s="324" t="s">
        <v>40</v>
      </c>
      <c r="J1481" s="255" t="str">
        <f>IF(ISBLANK(INDEX('Policy Characteristics'!D:D,MATCH($C1481,'Policy Characteristics'!$C:$C,0))),"",INDEX('Policy Characteristics'!D:D,MATCH($C1481,'Policy Characteristics'!$C:$C,0)))</f>
        <v>Equipment Early Retirement</v>
      </c>
      <c r="K1481" s="254" t="str">
        <f>IF(ISBLANK(INDEX('Policy Characteristics'!E:E,MATCH($C1481,'Policy Characteristics'!$C:$C,0))),"",INDEX('Policy Characteristics'!E:E,MATCH($C1481,'Policy Characteristics'!$C:$C,0)))</f>
        <v>indst eqpt early retirement</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start year equipment</v>
      </c>
      <c r="P1481" s="254" t="str">
        <f>IF(ISBLANK(INDEX('Policy Characteristics'!J:J,MATCH($C1481,'Policy Characteristics'!$C:$C,0))),"",INDEX('Policy Characteristics'!J:J,MATCH($C1481,'Policy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Early Retirement of Equipment</v>
      </c>
      <c r="C1482" s="254" t="str">
        <f t="shared" si="73"/>
        <v>Minimum Share of Start Year Industrial Equipment Retired</v>
      </c>
      <c r="D1482" s="6" t="s">
        <v>3018</v>
      </c>
      <c r="E1482" s="1" t="s">
        <v>3460</v>
      </c>
      <c r="F1482" t="s">
        <v>2982</v>
      </c>
      <c r="G1482" s="45" t="s">
        <v>3466</v>
      </c>
      <c r="H1482" s="47">
        <f t="shared" si="72"/>
        <v>1481</v>
      </c>
      <c r="I1482" s="324" t="s">
        <v>40</v>
      </c>
      <c r="J1482" s="255" t="str">
        <f>IF(ISBLANK(INDEX('Policy Characteristics'!D:D,MATCH($C1482,'Policy Characteristics'!$C:$C,0))),"",INDEX('Policy Characteristics'!D:D,MATCH($C1482,'Policy Characteristics'!$C:$C,0)))</f>
        <v>Equipment Early Retirement</v>
      </c>
      <c r="K1482" s="254" t="str">
        <f>IF(ISBLANK(INDEX('Policy Characteristics'!E:E,MATCH($C1482,'Policy Characteristics'!$C:$C,0))),"",INDEX('Policy Characteristics'!E:E,MATCH($C1482,'Policy Characteristics'!$C:$C,0)))</f>
        <v>indst eqpt early retirement</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start year equipment</v>
      </c>
      <c r="P1482" s="254" t="str">
        <f>IF(ISBLANK(INDEX('Policy Characteristics'!J:J,MATCH($C1482,'Policy Characteristics'!$C:$C,0))),"",INDEX('Policy Characteristics'!J:J,MATCH($C1482,'Policy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Early Retirement of Equipment</v>
      </c>
      <c r="C1483" s="254" t="str">
        <f t="shared" si="73"/>
        <v>Minimum Share of Start Year Industrial Equipment Retired</v>
      </c>
      <c r="D1483" s="6" t="s">
        <v>3018</v>
      </c>
      <c r="E1483" s="1" t="s">
        <v>3461</v>
      </c>
      <c r="F1483" t="s">
        <v>2982</v>
      </c>
      <c r="G1483" s="45" t="s">
        <v>3467</v>
      </c>
      <c r="H1483" s="47">
        <f t="shared" ref="H1483:H1546" si="74">H1482+1</f>
        <v>1482</v>
      </c>
      <c r="I1483" s="324" t="s">
        <v>40</v>
      </c>
      <c r="J1483" s="255" t="str">
        <f>IF(ISBLANK(INDEX('Policy Characteristics'!D:D,MATCH($C1483,'Policy Characteristics'!$C:$C,0))),"",INDEX('Policy Characteristics'!D:D,MATCH($C1483,'Policy Characteristics'!$C:$C,0)))</f>
        <v>Equipment Early Retirement</v>
      </c>
      <c r="K1483" s="254" t="str">
        <f>IF(ISBLANK(INDEX('Policy Characteristics'!E:E,MATCH($C1483,'Policy Characteristics'!$C:$C,0))),"",INDEX('Policy Characteristics'!E:E,MATCH($C1483,'Policy Characteristics'!$C:$C,0)))</f>
        <v>indst eqpt early retirement</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start year equipment</v>
      </c>
      <c r="P1483" s="254" t="str">
        <f>IF(ISBLANK(INDEX('Policy Characteristics'!J:J,MATCH($C1483,'Policy Characteristics'!$C:$C,0))),"",INDEX('Policy Characteristics'!J:J,MATCH($C1483,'Policy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Early Retirement of Equipment</v>
      </c>
      <c r="C1484" s="254" t="str">
        <f t="shared" si="73"/>
        <v>Minimum Share of Start Year Industrial Equipment Retired</v>
      </c>
      <c r="D1484" s="6" t="s">
        <v>3018</v>
      </c>
      <c r="E1484" s="1" t="s">
        <v>3462</v>
      </c>
      <c r="F1484" t="s">
        <v>2982</v>
      </c>
      <c r="G1484" s="45" t="s">
        <v>3468</v>
      </c>
      <c r="H1484" s="47">
        <f t="shared" si="74"/>
        <v>1483</v>
      </c>
      <c r="I1484" s="324" t="s">
        <v>40</v>
      </c>
      <c r="J1484" s="255" t="str">
        <f>IF(ISBLANK(INDEX('Policy Characteristics'!D:D,MATCH($C1484,'Policy Characteristics'!$C:$C,0))),"",INDEX('Policy Characteristics'!D:D,MATCH($C1484,'Policy Characteristics'!$C:$C,0)))</f>
        <v>Equipment Early Retirement</v>
      </c>
      <c r="K1484" s="254" t="str">
        <f>IF(ISBLANK(INDEX('Policy Characteristics'!E:E,MATCH($C1484,'Policy Characteristics'!$C:$C,0))),"",INDEX('Policy Characteristics'!E:E,MATCH($C1484,'Policy Characteristics'!$C:$C,0)))</f>
        <v>indst eqpt early retirement</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start year equipment</v>
      </c>
      <c r="P1484" s="254" t="str">
        <f>IF(ISBLANK(INDEX('Policy Characteristics'!J:J,MATCH($C1484,'Policy Characteristics'!$C:$C,0))),"",INDEX('Policy Characteristics'!J:J,MATCH($C1484,'Policy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Early Retirement of Equipment</v>
      </c>
      <c r="C1485" s="254" t="str">
        <f t="shared" si="73"/>
        <v>Minimum Share of Start Year Industrial Equipment Retired</v>
      </c>
      <c r="D1485" s="6" t="s">
        <v>3018</v>
      </c>
      <c r="E1485" s="1" t="s">
        <v>3463</v>
      </c>
      <c r="F1485" t="s">
        <v>2982</v>
      </c>
      <c r="G1485" s="45" t="s">
        <v>3469</v>
      </c>
      <c r="H1485" s="47">
        <f t="shared" si="74"/>
        <v>1484</v>
      </c>
      <c r="I1485" s="324" t="s">
        <v>40</v>
      </c>
      <c r="J1485" s="255" t="str">
        <f>IF(ISBLANK(INDEX('Policy Characteristics'!D:D,MATCH($C1485,'Policy Characteristics'!$C:$C,0))),"",INDEX('Policy Characteristics'!D:D,MATCH($C1485,'Policy Characteristics'!$C:$C,0)))</f>
        <v>Equipment Early Retirement</v>
      </c>
      <c r="K1485" s="254" t="str">
        <f>IF(ISBLANK(INDEX('Policy Characteristics'!E:E,MATCH($C1485,'Policy Characteristics'!$C:$C,0))),"",INDEX('Policy Characteristics'!E:E,MATCH($C1485,'Policy Characteristics'!$C:$C,0)))</f>
        <v>indst eqpt early retirement</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start year equipment</v>
      </c>
      <c r="P1485" s="254" t="str">
        <f>IF(ISBLANK(INDEX('Policy Characteristics'!J:J,MATCH($C1485,'Policy Characteristics'!$C:$C,0))),"",INDEX('Policy Characteristics'!J:J,MATCH($C1485,'Policy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Early Retirement of Equipment</v>
      </c>
      <c r="C1486" s="254" t="str">
        <f t="shared" si="73"/>
        <v>Minimum Share of Start Year Industrial Equipment Retired</v>
      </c>
      <c r="D1486" s="6" t="s">
        <v>3018</v>
      </c>
      <c r="E1486" s="1" t="s">
        <v>3464</v>
      </c>
      <c r="F1486" t="s">
        <v>2982</v>
      </c>
      <c r="G1486" s="45" t="s">
        <v>3470</v>
      </c>
      <c r="H1486" s="47">
        <f t="shared" si="74"/>
        <v>1485</v>
      </c>
      <c r="I1486" s="324" t="s">
        <v>40</v>
      </c>
      <c r="J1486" s="255" t="str">
        <f>IF(ISBLANK(INDEX('Policy Characteristics'!D:D,MATCH($C1486,'Policy Characteristics'!$C:$C,0))),"",INDEX('Policy Characteristics'!D:D,MATCH($C1486,'Policy Characteristics'!$C:$C,0)))</f>
        <v>Equipment Early Retirement</v>
      </c>
      <c r="K1486" s="254" t="str">
        <f>IF(ISBLANK(INDEX('Policy Characteristics'!E:E,MATCH($C1486,'Policy Characteristics'!$C:$C,0))),"",INDEX('Policy Characteristics'!E:E,MATCH($C1486,'Policy Characteristics'!$C:$C,0)))</f>
        <v>indst eqpt early retirement</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start year equipment</v>
      </c>
      <c r="P1486" s="254" t="str">
        <f>IF(ISBLANK(INDEX('Policy Characteristics'!J:J,MATCH($C1486,'Policy Characteristics'!$C:$C,0))),"",INDEX('Policy Characteristics'!J:J,MATCH($C1486,'Policy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Early Retirement of Equipment</v>
      </c>
      <c r="C1487" s="254" t="str">
        <f t="shared" si="73"/>
        <v>Minimum Share of Start Year Industrial Equipment Retired</v>
      </c>
      <c r="D1487" s="6" t="s">
        <v>3018</v>
      </c>
      <c r="E1487" s="1" t="s">
        <v>3570</v>
      </c>
      <c r="F1487" t="s">
        <v>2982</v>
      </c>
      <c r="G1487" s="45" t="s">
        <v>3471</v>
      </c>
      <c r="H1487" s="47">
        <f t="shared" si="74"/>
        <v>1486</v>
      </c>
      <c r="I1487" s="324" t="s">
        <v>40</v>
      </c>
      <c r="J1487" s="255" t="str">
        <f>IF(ISBLANK(INDEX('Policy Characteristics'!D:D,MATCH($C1487,'Policy Characteristics'!$C:$C,0))),"",INDEX('Policy Characteristics'!D:D,MATCH($C1487,'Policy Characteristics'!$C:$C,0)))</f>
        <v>Equipment Early Retirement</v>
      </c>
      <c r="K1487" s="254" t="str">
        <f>IF(ISBLANK(INDEX('Policy Characteristics'!E:E,MATCH($C1487,'Policy Characteristics'!$C:$C,0))),"",INDEX('Policy Characteristics'!E:E,MATCH($C1487,'Policy Characteristics'!$C:$C,0)))</f>
        <v>indst eqpt early retirement</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start year equipment</v>
      </c>
      <c r="P1487" s="254" t="str">
        <f>IF(ISBLANK(INDEX('Policy Characteristics'!J:J,MATCH($C1487,'Policy Characteristics'!$C:$C,0))),"",INDEX('Policy Characteristics'!J:J,MATCH($C1487,'Policy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Early Retirement of Equipment</v>
      </c>
      <c r="C1488" s="254" t="str">
        <f t="shared" si="73"/>
        <v>Minimum Share of Start Year Industrial Equipment Retired</v>
      </c>
      <c r="D1488" s="6" t="s">
        <v>3018</v>
      </c>
      <c r="E1488" s="1" t="s">
        <v>3912</v>
      </c>
      <c r="F1488" t="s">
        <v>2982</v>
      </c>
      <c r="G1488" s="45" t="s">
        <v>3888</v>
      </c>
      <c r="H1488" s="47">
        <f t="shared" si="74"/>
        <v>1487</v>
      </c>
      <c r="I1488" s="324" t="s">
        <v>40</v>
      </c>
      <c r="J1488" s="255" t="str">
        <f>IF(ISBLANK(INDEX('Policy Characteristics'!D:D,MATCH($C1488,'Policy Characteristics'!$C:$C,0))),"",INDEX('Policy Characteristics'!D:D,MATCH($C1488,'Policy Characteristics'!$C:$C,0)))</f>
        <v>Equipment Early Retirement</v>
      </c>
      <c r="K1488" s="254" t="str">
        <f>IF(ISBLANK(INDEX('Policy Characteristics'!E:E,MATCH($C1488,'Policy Characteristics'!$C:$C,0))),"",INDEX('Policy Characteristics'!E:E,MATCH($C1488,'Policy Characteristics'!$C:$C,0)))</f>
        <v>indst eqpt early retirement</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start year equipment</v>
      </c>
      <c r="P1488" s="254" t="str">
        <f>IF(ISBLANK(INDEX('Policy Characteristics'!J:J,MATCH($C1488,'Policy Characteristics'!$C:$C,0))),"",INDEX('Policy Characteristics'!J:J,MATCH($C1488,'Policy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Early Retirement of Equipment</v>
      </c>
      <c r="C1489" s="254" t="str">
        <f t="shared" si="73"/>
        <v>Minimum Share of Start Year Industrial Equipment Retired</v>
      </c>
      <c r="D1489" s="6" t="s">
        <v>3018</v>
      </c>
      <c r="E1489" s="1" t="s">
        <v>3913</v>
      </c>
      <c r="F1489" t="s">
        <v>2982</v>
      </c>
      <c r="G1489" s="45" t="s">
        <v>3887</v>
      </c>
      <c r="H1489" s="47">
        <f t="shared" si="74"/>
        <v>1488</v>
      </c>
      <c r="I1489" s="324" t="s">
        <v>40</v>
      </c>
      <c r="J1489" s="255" t="str">
        <f>IF(ISBLANK(INDEX('Policy Characteristics'!D:D,MATCH($C1489,'Policy Characteristics'!$C:$C,0))),"",INDEX('Policy Characteristics'!D:D,MATCH($C1489,'Policy Characteristics'!$C:$C,0)))</f>
        <v>Equipment Early Retirement</v>
      </c>
      <c r="K1489" s="254" t="str">
        <f>IF(ISBLANK(INDEX('Policy Characteristics'!E:E,MATCH($C1489,'Policy Characteristics'!$C:$C,0))),"",INDEX('Policy Characteristics'!E:E,MATCH($C1489,'Policy Characteristics'!$C:$C,0)))</f>
        <v>indst eqpt early retirement</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start year equipment</v>
      </c>
      <c r="P1489" s="254" t="str">
        <f>IF(ISBLANK(INDEX('Policy Characteristics'!J:J,MATCH($C1489,'Policy Characteristics'!$C:$C,0))),"",INDEX('Policy Characteristics'!J:J,MATCH($C1489,'Policy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Early Retirement of Equipment</v>
      </c>
      <c r="C1490" s="254" t="str">
        <f t="shared" si="73"/>
        <v>Minimum Share of Start Year Industrial Equipment Retired</v>
      </c>
      <c r="D1490" s="6" t="s">
        <v>3018</v>
      </c>
      <c r="E1490" s="1" t="s">
        <v>3914</v>
      </c>
      <c r="F1490" t="s">
        <v>2982</v>
      </c>
      <c r="G1490" s="45" t="s">
        <v>3889</v>
      </c>
      <c r="H1490" s="47">
        <f t="shared" si="74"/>
        <v>1489</v>
      </c>
      <c r="I1490" s="324" t="s">
        <v>40</v>
      </c>
      <c r="J1490" s="255" t="str">
        <f>IF(ISBLANK(INDEX('Policy Characteristics'!D:D,MATCH($C1490,'Policy Characteristics'!$C:$C,0))),"",INDEX('Policy Characteristics'!D:D,MATCH($C1490,'Policy Characteristics'!$C:$C,0)))</f>
        <v>Equipment Early Retirement</v>
      </c>
      <c r="K1490" s="254" t="str">
        <f>IF(ISBLANK(INDEX('Policy Characteristics'!E:E,MATCH($C1490,'Policy Characteristics'!$C:$C,0))),"",INDEX('Policy Characteristics'!E:E,MATCH($C1490,'Policy Characteristics'!$C:$C,0)))</f>
        <v>indst eqpt early retirement</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start year equipment</v>
      </c>
      <c r="P1490" s="254" t="str">
        <f>IF(ISBLANK(INDEX('Policy Characteristics'!J:J,MATCH($C1490,'Policy Characteristics'!$C:$C,0))),"",INDEX('Policy Characteristics'!J:J,MATCH($C1490,'Policy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Early Retirement of Equipment</v>
      </c>
      <c r="C1491" s="254" t="str">
        <f t="shared" si="73"/>
        <v>Minimum Share of Start Year Industrial Equipment Retired</v>
      </c>
      <c r="D1491" s="6" t="s">
        <v>3019</v>
      </c>
      <c r="E1491" s="1" t="s">
        <v>3459</v>
      </c>
      <c r="F1491" t="s">
        <v>2983</v>
      </c>
      <c r="G1491" s="45" t="s">
        <v>3465</v>
      </c>
      <c r="H1491" s="47">
        <f t="shared" si="74"/>
        <v>1490</v>
      </c>
      <c r="I1491" s="324" t="s">
        <v>40</v>
      </c>
      <c r="J1491" s="255" t="str">
        <f>IF(ISBLANK(INDEX('Policy Characteristics'!D:D,MATCH($C1491,'Policy Characteristics'!$C:$C,0))),"",INDEX('Policy Characteristics'!D:D,MATCH($C1491,'Policy Characteristics'!$C:$C,0)))</f>
        <v>Equipment Early Retirement</v>
      </c>
      <c r="K1491" s="254" t="str">
        <f>IF(ISBLANK(INDEX('Policy Characteristics'!E:E,MATCH($C1491,'Policy Characteristics'!$C:$C,0))),"",INDEX('Policy Characteristics'!E:E,MATCH($C1491,'Policy Characteristics'!$C:$C,0)))</f>
        <v>indst eqpt early retirement</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start year equipment</v>
      </c>
      <c r="P1491" s="254" t="str">
        <f>IF(ISBLANK(INDEX('Policy Characteristics'!J:J,MATCH($C1491,'Policy Characteristics'!$C:$C,0))),"",INDEX('Policy Characteristics'!J:J,MATCH($C1491,'Policy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Early Retirement of Equipment</v>
      </c>
      <c r="C1492" s="254" t="str">
        <f t="shared" si="73"/>
        <v>Minimum Share of Start Year Industrial Equipment Retired</v>
      </c>
      <c r="D1492" s="6" t="s">
        <v>3019</v>
      </c>
      <c r="E1492" s="1" t="s">
        <v>3460</v>
      </c>
      <c r="F1492" t="s">
        <v>2983</v>
      </c>
      <c r="G1492" s="45" t="s">
        <v>3466</v>
      </c>
      <c r="H1492" s="47">
        <f t="shared" si="74"/>
        <v>1491</v>
      </c>
      <c r="I1492" s="324" t="s">
        <v>40</v>
      </c>
      <c r="J1492" s="255" t="str">
        <f>IF(ISBLANK(INDEX('Policy Characteristics'!D:D,MATCH($C1492,'Policy Characteristics'!$C:$C,0))),"",INDEX('Policy Characteristics'!D:D,MATCH($C1492,'Policy Characteristics'!$C:$C,0)))</f>
        <v>Equipment Early Retirement</v>
      </c>
      <c r="K1492" s="254" t="str">
        <f>IF(ISBLANK(INDEX('Policy Characteristics'!E:E,MATCH($C1492,'Policy Characteristics'!$C:$C,0))),"",INDEX('Policy Characteristics'!E:E,MATCH($C1492,'Policy Characteristics'!$C:$C,0)))</f>
        <v>indst eqpt early retirement</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start year equipment</v>
      </c>
      <c r="P1492" s="254" t="str">
        <f>IF(ISBLANK(INDEX('Policy Characteristics'!J:J,MATCH($C1492,'Policy Characteristics'!$C:$C,0))),"",INDEX('Policy Characteristics'!J:J,MATCH($C1492,'Policy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Early Retirement of Equipment</v>
      </c>
      <c r="C1493" s="254" t="str">
        <f t="shared" si="73"/>
        <v>Minimum Share of Start Year Industrial Equipment Retired</v>
      </c>
      <c r="D1493" s="6" t="s">
        <v>3019</v>
      </c>
      <c r="E1493" s="1" t="s">
        <v>3461</v>
      </c>
      <c r="F1493" t="s">
        <v>2983</v>
      </c>
      <c r="G1493" s="45" t="s">
        <v>3467</v>
      </c>
      <c r="H1493" s="47">
        <f t="shared" si="74"/>
        <v>1492</v>
      </c>
      <c r="I1493" s="324" t="s">
        <v>40</v>
      </c>
      <c r="J1493" s="255" t="str">
        <f>IF(ISBLANK(INDEX('Policy Characteristics'!D:D,MATCH($C1493,'Policy Characteristics'!$C:$C,0))),"",INDEX('Policy Characteristics'!D:D,MATCH($C1493,'Policy Characteristics'!$C:$C,0)))</f>
        <v>Equipment Early Retirement</v>
      </c>
      <c r="K1493" s="254" t="str">
        <f>IF(ISBLANK(INDEX('Policy Characteristics'!E:E,MATCH($C1493,'Policy Characteristics'!$C:$C,0))),"",INDEX('Policy Characteristics'!E:E,MATCH($C1493,'Policy Characteristics'!$C:$C,0)))</f>
        <v>indst eqpt early retirement</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start year equipment</v>
      </c>
      <c r="P1493" s="254" t="str">
        <f>IF(ISBLANK(INDEX('Policy Characteristics'!J:J,MATCH($C1493,'Policy Characteristics'!$C:$C,0))),"",INDEX('Policy Characteristics'!J:J,MATCH($C1493,'Policy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Early Retirement of Equipment</v>
      </c>
      <c r="C1494" s="254" t="str">
        <f t="shared" si="73"/>
        <v>Minimum Share of Start Year Industrial Equipment Retired</v>
      </c>
      <c r="D1494" s="6" t="s">
        <v>3019</v>
      </c>
      <c r="E1494" s="1" t="s">
        <v>3462</v>
      </c>
      <c r="F1494" t="s">
        <v>2983</v>
      </c>
      <c r="G1494" s="45" t="s">
        <v>3468</v>
      </c>
      <c r="H1494" s="47">
        <f t="shared" si="74"/>
        <v>1493</v>
      </c>
      <c r="I1494" s="324" t="s">
        <v>40</v>
      </c>
      <c r="J1494" s="255" t="str">
        <f>IF(ISBLANK(INDEX('Policy Characteristics'!D:D,MATCH($C1494,'Policy Characteristics'!$C:$C,0))),"",INDEX('Policy Characteristics'!D:D,MATCH($C1494,'Policy Characteristics'!$C:$C,0)))</f>
        <v>Equipment Early Retirement</v>
      </c>
      <c r="K1494" s="254" t="str">
        <f>IF(ISBLANK(INDEX('Policy Characteristics'!E:E,MATCH($C1494,'Policy Characteristics'!$C:$C,0))),"",INDEX('Policy Characteristics'!E:E,MATCH($C1494,'Policy Characteristics'!$C:$C,0)))</f>
        <v>indst eqpt early retirement</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start year equipment</v>
      </c>
      <c r="P1494" s="254" t="str">
        <f>IF(ISBLANK(INDEX('Policy Characteristics'!J:J,MATCH($C1494,'Policy Characteristics'!$C:$C,0))),"",INDEX('Policy Characteristics'!J:J,MATCH($C1494,'Policy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Early Retirement of Equipment</v>
      </c>
      <c r="C1495" s="254" t="str">
        <f t="shared" si="73"/>
        <v>Minimum Share of Start Year Industrial Equipment Retired</v>
      </c>
      <c r="D1495" s="6" t="s">
        <v>3019</v>
      </c>
      <c r="E1495" s="1" t="s">
        <v>3463</v>
      </c>
      <c r="F1495" t="s">
        <v>2983</v>
      </c>
      <c r="G1495" s="45" t="s">
        <v>3469</v>
      </c>
      <c r="H1495" s="47">
        <f t="shared" si="74"/>
        <v>1494</v>
      </c>
      <c r="I1495" s="324" t="s">
        <v>40</v>
      </c>
      <c r="J1495" s="255" t="str">
        <f>IF(ISBLANK(INDEX('Policy Characteristics'!D:D,MATCH($C1495,'Policy Characteristics'!$C:$C,0))),"",INDEX('Policy Characteristics'!D:D,MATCH($C1495,'Policy Characteristics'!$C:$C,0)))</f>
        <v>Equipment Early Retirement</v>
      </c>
      <c r="K1495" s="254" t="str">
        <f>IF(ISBLANK(INDEX('Policy Characteristics'!E:E,MATCH($C1495,'Policy Characteristics'!$C:$C,0))),"",INDEX('Policy Characteristics'!E:E,MATCH($C1495,'Policy Characteristics'!$C:$C,0)))</f>
        <v>indst eqpt early retirement</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start year equipment</v>
      </c>
      <c r="P1495" s="254" t="str">
        <f>IF(ISBLANK(INDEX('Policy Characteristics'!J:J,MATCH($C1495,'Policy Characteristics'!$C:$C,0))),"",INDEX('Policy Characteristics'!J:J,MATCH($C1495,'Policy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Early Retirement of Equipment</v>
      </c>
      <c r="C1496" s="254" t="str">
        <f t="shared" si="73"/>
        <v>Minimum Share of Start Year Industrial Equipment Retired</v>
      </c>
      <c r="D1496" s="6" t="s">
        <v>3019</v>
      </c>
      <c r="E1496" s="1" t="s">
        <v>3464</v>
      </c>
      <c r="F1496" t="s">
        <v>2983</v>
      </c>
      <c r="G1496" s="45" t="s">
        <v>3470</v>
      </c>
      <c r="H1496" s="47">
        <f t="shared" si="74"/>
        <v>1495</v>
      </c>
      <c r="I1496" s="324" t="s">
        <v>40</v>
      </c>
      <c r="J1496" s="255" t="str">
        <f>IF(ISBLANK(INDEX('Policy Characteristics'!D:D,MATCH($C1496,'Policy Characteristics'!$C:$C,0))),"",INDEX('Policy Characteristics'!D:D,MATCH($C1496,'Policy Characteristics'!$C:$C,0)))</f>
        <v>Equipment Early Retirement</v>
      </c>
      <c r="K1496" s="254" t="str">
        <f>IF(ISBLANK(INDEX('Policy Characteristics'!E:E,MATCH($C1496,'Policy Characteristics'!$C:$C,0))),"",INDEX('Policy Characteristics'!E:E,MATCH($C1496,'Policy Characteristics'!$C:$C,0)))</f>
        <v>indst eqpt early retirement</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start year equipment</v>
      </c>
      <c r="P1496" s="254" t="str">
        <f>IF(ISBLANK(INDEX('Policy Characteristics'!J:J,MATCH($C1496,'Policy Characteristics'!$C:$C,0))),"",INDEX('Policy Characteristics'!J:J,MATCH($C1496,'Policy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Early Retirement of Equipment</v>
      </c>
      <c r="C1497" s="254" t="str">
        <f t="shared" si="73"/>
        <v>Minimum Share of Start Year Industrial Equipment Retired</v>
      </c>
      <c r="D1497" s="6" t="s">
        <v>3019</v>
      </c>
      <c r="E1497" s="1" t="s">
        <v>3570</v>
      </c>
      <c r="F1497" t="s">
        <v>2983</v>
      </c>
      <c r="G1497" s="45" t="s">
        <v>3471</v>
      </c>
      <c r="H1497" s="47">
        <f t="shared" si="74"/>
        <v>1496</v>
      </c>
      <c r="I1497" s="324" t="s">
        <v>40</v>
      </c>
      <c r="J1497" s="255" t="str">
        <f>IF(ISBLANK(INDEX('Policy Characteristics'!D:D,MATCH($C1497,'Policy Characteristics'!$C:$C,0))),"",INDEX('Policy Characteristics'!D:D,MATCH($C1497,'Policy Characteristics'!$C:$C,0)))</f>
        <v>Equipment Early Retirement</v>
      </c>
      <c r="K1497" s="254" t="str">
        <f>IF(ISBLANK(INDEX('Policy Characteristics'!E:E,MATCH($C1497,'Policy Characteristics'!$C:$C,0))),"",INDEX('Policy Characteristics'!E:E,MATCH($C1497,'Policy Characteristics'!$C:$C,0)))</f>
        <v>indst eqpt early retirement</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start year equipment</v>
      </c>
      <c r="P1497" s="254" t="str">
        <f>IF(ISBLANK(INDEX('Policy Characteristics'!J:J,MATCH($C1497,'Policy Characteristics'!$C:$C,0))),"",INDEX('Policy Characteristics'!J:J,MATCH($C1497,'Policy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Early Retirement of Equipment</v>
      </c>
      <c r="C1498" s="254" t="str">
        <f t="shared" si="73"/>
        <v>Minimum Share of Start Year Industrial Equipment Retired</v>
      </c>
      <c r="D1498" s="6" t="s">
        <v>3019</v>
      </c>
      <c r="E1498" s="1" t="s">
        <v>3912</v>
      </c>
      <c r="F1498" t="s">
        <v>2983</v>
      </c>
      <c r="G1498" s="45" t="s">
        <v>3888</v>
      </c>
      <c r="H1498" s="47">
        <f t="shared" si="74"/>
        <v>1497</v>
      </c>
      <c r="I1498" s="324" t="s">
        <v>40</v>
      </c>
      <c r="J1498" s="255" t="str">
        <f>IF(ISBLANK(INDEX('Policy Characteristics'!D:D,MATCH($C1498,'Policy Characteristics'!$C:$C,0))),"",INDEX('Policy Characteristics'!D:D,MATCH($C1498,'Policy Characteristics'!$C:$C,0)))</f>
        <v>Equipment Early Retirement</v>
      </c>
      <c r="K1498" s="254" t="str">
        <f>IF(ISBLANK(INDEX('Policy Characteristics'!E:E,MATCH($C1498,'Policy Characteristics'!$C:$C,0))),"",INDEX('Policy Characteristics'!E:E,MATCH($C1498,'Policy Characteristics'!$C:$C,0)))</f>
        <v>indst eqpt early retirement</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start year equipment</v>
      </c>
      <c r="P1498" s="254" t="str">
        <f>IF(ISBLANK(INDEX('Policy Characteristics'!J:J,MATCH($C1498,'Policy Characteristics'!$C:$C,0))),"",INDEX('Policy Characteristics'!J:J,MATCH($C1498,'Policy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Early Retirement of Equipment</v>
      </c>
      <c r="C1499" s="254" t="str">
        <f t="shared" si="73"/>
        <v>Minimum Share of Start Year Industrial Equipment Retired</v>
      </c>
      <c r="D1499" s="6" t="s">
        <v>3019</v>
      </c>
      <c r="E1499" s="1" t="s">
        <v>3913</v>
      </c>
      <c r="F1499" t="s">
        <v>2983</v>
      </c>
      <c r="G1499" s="45" t="s">
        <v>3887</v>
      </c>
      <c r="H1499" s="47">
        <f t="shared" si="74"/>
        <v>1498</v>
      </c>
      <c r="I1499" s="324" t="s">
        <v>40</v>
      </c>
      <c r="J1499" s="255" t="str">
        <f>IF(ISBLANK(INDEX('Policy Characteristics'!D:D,MATCH($C1499,'Policy Characteristics'!$C:$C,0))),"",INDEX('Policy Characteristics'!D:D,MATCH($C1499,'Policy Characteristics'!$C:$C,0)))</f>
        <v>Equipment Early Retirement</v>
      </c>
      <c r="K1499" s="254" t="str">
        <f>IF(ISBLANK(INDEX('Policy Characteristics'!E:E,MATCH($C1499,'Policy Characteristics'!$C:$C,0))),"",INDEX('Policy Characteristics'!E:E,MATCH($C1499,'Policy Characteristics'!$C:$C,0)))</f>
        <v>indst eqpt early retirement</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start year equipment</v>
      </c>
      <c r="P1499" s="254" t="str">
        <f>IF(ISBLANK(INDEX('Policy Characteristics'!J:J,MATCH($C1499,'Policy Characteristics'!$C:$C,0))),"",INDEX('Policy Characteristics'!J:J,MATCH($C1499,'Policy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Early Retirement of Equipment</v>
      </c>
      <c r="C1500" s="254" t="str">
        <f t="shared" si="73"/>
        <v>Minimum Share of Start Year Industrial Equipment Retired</v>
      </c>
      <c r="D1500" s="6" t="s">
        <v>3019</v>
      </c>
      <c r="E1500" s="1" t="s">
        <v>3914</v>
      </c>
      <c r="F1500" t="s">
        <v>2983</v>
      </c>
      <c r="G1500" s="45" t="s">
        <v>3889</v>
      </c>
      <c r="H1500" s="47">
        <f t="shared" si="74"/>
        <v>1499</v>
      </c>
      <c r="I1500" s="324" t="s">
        <v>40</v>
      </c>
      <c r="J1500" s="255" t="str">
        <f>IF(ISBLANK(INDEX('Policy Characteristics'!D:D,MATCH($C1500,'Policy Characteristics'!$C:$C,0))),"",INDEX('Policy Characteristics'!D:D,MATCH($C1500,'Policy Characteristics'!$C:$C,0)))</f>
        <v>Equipment Early Retirement</v>
      </c>
      <c r="K1500" s="254" t="str">
        <f>IF(ISBLANK(INDEX('Policy Characteristics'!E:E,MATCH($C1500,'Policy Characteristics'!$C:$C,0))),"",INDEX('Policy Characteristics'!E:E,MATCH($C1500,'Policy Characteristics'!$C:$C,0)))</f>
        <v>indst eqpt early retirement</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start year equipment</v>
      </c>
      <c r="P1500" s="254" t="str">
        <f>IF(ISBLANK(INDEX('Policy Characteristics'!J:J,MATCH($C1500,'Policy Characteristics'!$C:$C,0))),"",INDEX('Policy Characteristics'!J:J,MATCH($C1500,'Policy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Early Retirement of Equipment</v>
      </c>
      <c r="C1501" s="254" t="str">
        <f t="shared" si="73"/>
        <v>Minimum Share of Start Year Industrial Equipment Retired</v>
      </c>
      <c r="D1501" s="6" t="s">
        <v>3020</v>
      </c>
      <c r="E1501" s="1" t="s">
        <v>3459</v>
      </c>
      <c r="F1501" t="s">
        <v>2984</v>
      </c>
      <c r="G1501" s="45" t="s">
        <v>3465</v>
      </c>
      <c r="H1501" s="47">
        <f t="shared" si="74"/>
        <v>1500</v>
      </c>
      <c r="I1501" s="324" t="s">
        <v>40</v>
      </c>
      <c r="J1501" s="255" t="str">
        <f>IF(ISBLANK(INDEX('Policy Characteristics'!D:D,MATCH($C1501,'Policy Characteristics'!$C:$C,0))),"",INDEX('Policy Characteristics'!D:D,MATCH($C1501,'Policy Characteristics'!$C:$C,0)))</f>
        <v>Equipment Early Retirement</v>
      </c>
      <c r="K1501" s="254" t="str">
        <f>IF(ISBLANK(INDEX('Policy Characteristics'!E:E,MATCH($C1501,'Policy Characteristics'!$C:$C,0))),"",INDEX('Policy Characteristics'!E:E,MATCH($C1501,'Policy Characteristics'!$C:$C,0)))</f>
        <v>indst eqpt early retirement</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start year equipment</v>
      </c>
      <c r="P1501" s="254" t="str">
        <f>IF(ISBLANK(INDEX('Policy Characteristics'!J:J,MATCH($C1501,'Policy Characteristics'!$C:$C,0))),"",INDEX('Policy Characteristics'!J:J,MATCH($C1501,'Policy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Early Retirement of Equipment</v>
      </c>
      <c r="C1502" s="254" t="str">
        <f t="shared" si="73"/>
        <v>Minimum Share of Start Year Industrial Equipment Retired</v>
      </c>
      <c r="D1502" s="6" t="s">
        <v>3020</v>
      </c>
      <c r="E1502" s="1" t="s">
        <v>3460</v>
      </c>
      <c r="F1502" t="s">
        <v>2984</v>
      </c>
      <c r="G1502" s="45" t="s">
        <v>3466</v>
      </c>
      <c r="H1502" s="47">
        <f t="shared" si="74"/>
        <v>1501</v>
      </c>
      <c r="I1502" s="324" t="s">
        <v>40</v>
      </c>
      <c r="J1502" s="255" t="str">
        <f>IF(ISBLANK(INDEX('Policy Characteristics'!D:D,MATCH($C1502,'Policy Characteristics'!$C:$C,0))),"",INDEX('Policy Characteristics'!D:D,MATCH($C1502,'Policy Characteristics'!$C:$C,0)))</f>
        <v>Equipment Early Retirement</v>
      </c>
      <c r="K1502" s="254" t="str">
        <f>IF(ISBLANK(INDEX('Policy Characteristics'!E:E,MATCH($C1502,'Policy Characteristics'!$C:$C,0))),"",INDEX('Policy Characteristics'!E:E,MATCH($C1502,'Policy Characteristics'!$C:$C,0)))</f>
        <v>indst eqpt early retirement</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start year equipment</v>
      </c>
      <c r="P1502" s="254" t="str">
        <f>IF(ISBLANK(INDEX('Policy Characteristics'!J:J,MATCH($C1502,'Policy Characteristics'!$C:$C,0))),"",INDEX('Policy Characteristics'!J:J,MATCH($C1502,'Policy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Early Retirement of Equipment</v>
      </c>
      <c r="C1503" s="254" t="str">
        <f t="shared" si="73"/>
        <v>Minimum Share of Start Year Industrial Equipment Retired</v>
      </c>
      <c r="D1503" s="6" t="s">
        <v>3020</v>
      </c>
      <c r="E1503" s="1" t="s">
        <v>3461</v>
      </c>
      <c r="F1503" t="s">
        <v>2984</v>
      </c>
      <c r="G1503" s="45" t="s">
        <v>3467</v>
      </c>
      <c r="H1503" s="47">
        <f t="shared" si="74"/>
        <v>1502</v>
      </c>
      <c r="I1503" s="324" t="s">
        <v>40</v>
      </c>
      <c r="J1503" s="255" t="str">
        <f>IF(ISBLANK(INDEX('Policy Characteristics'!D:D,MATCH($C1503,'Policy Characteristics'!$C:$C,0))),"",INDEX('Policy Characteristics'!D:D,MATCH($C1503,'Policy Characteristics'!$C:$C,0)))</f>
        <v>Equipment Early Retirement</v>
      </c>
      <c r="K1503" s="254" t="str">
        <f>IF(ISBLANK(INDEX('Policy Characteristics'!E:E,MATCH($C1503,'Policy Characteristics'!$C:$C,0))),"",INDEX('Policy Characteristics'!E:E,MATCH($C1503,'Policy Characteristics'!$C:$C,0)))</f>
        <v>indst eqpt early retirement</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start year equipment</v>
      </c>
      <c r="P1503" s="254" t="str">
        <f>IF(ISBLANK(INDEX('Policy Characteristics'!J:J,MATCH($C1503,'Policy Characteristics'!$C:$C,0))),"",INDEX('Policy Characteristics'!J:J,MATCH($C1503,'Policy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Early Retirement of Equipment</v>
      </c>
      <c r="C1504" s="254" t="str">
        <f t="shared" si="73"/>
        <v>Minimum Share of Start Year Industrial Equipment Retired</v>
      </c>
      <c r="D1504" s="6" t="s">
        <v>3020</v>
      </c>
      <c r="E1504" s="1" t="s">
        <v>3462</v>
      </c>
      <c r="F1504" t="s">
        <v>2984</v>
      </c>
      <c r="G1504" s="45" t="s">
        <v>3468</v>
      </c>
      <c r="H1504" s="47">
        <f t="shared" si="74"/>
        <v>1503</v>
      </c>
      <c r="I1504" s="324" t="s">
        <v>40</v>
      </c>
      <c r="J1504" s="255" t="str">
        <f>IF(ISBLANK(INDEX('Policy Characteristics'!D:D,MATCH($C1504,'Policy Characteristics'!$C:$C,0))),"",INDEX('Policy Characteristics'!D:D,MATCH($C1504,'Policy Characteristics'!$C:$C,0)))</f>
        <v>Equipment Early Retirement</v>
      </c>
      <c r="K1504" s="254" t="str">
        <f>IF(ISBLANK(INDEX('Policy Characteristics'!E:E,MATCH($C1504,'Policy Characteristics'!$C:$C,0))),"",INDEX('Policy Characteristics'!E:E,MATCH($C1504,'Policy Characteristics'!$C:$C,0)))</f>
        <v>indst eqpt early retirement</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start year equipment</v>
      </c>
      <c r="P1504" s="254" t="str">
        <f>IF(ISBLANK(INDEX('Policy Characteristics'!J:J,MATCH($C1504,'Policy Characteristics'!$C:$C,0))),"",INDEX('Policy Characteristics'!J:J,MATCH($C1504,'Policy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Early Retirement of Equipment</v>
      </c>
      <c r="C1505" s="254" t="str">
        <f t="shared" si="73"/>
        <v>Minimum Share of Start Year Industrial Equipment Retired</v>
      </c>
      <c r="D1505" s="6" t="s">
        <v>3020</v>
      </c>
      <c r="E1505" s="1" t="s">
        <v>3463</v>
      </c>
      <c r="F1505" t="s">
        <v>2984</v>
      </c>
      <c r="G1505" s="45" t="s">
        <v>3469</v>
      </c>
      <c r="H1505" s="47">
        <f t="shared" si="74"/>
        <v>1504</v>
      </c>
      <c r="I1505" s="324" t="s">
        <v>40</v>
      </c>
      <c r="J1505" s="255" t="str">
        <f>IF(ISBLANK(INDEX('Policy Characteristics'!D:D,MATCH($C1505,'Policy Characteristics'!$C:$C,0))),"",INDEX('Policy Characteristics'!D:D,MATCH($C1505,'Policy Characteristics'!$C:$C,0)))</f>
        <v>Equipment Early Retirement</v>
      </c>
      <c r="K1505" s="254" t="str">
        <f>IF(ISBLANK(INDEX('Policy Characteristics'!E:E,MATCH($C1505,'Policy Characteristics'!$C:$C,0))),"",INDEX('Policy Characteristics'!E:E,MATCH($C1505,'Policy Characteristics'!$C:$C,0)))</f>
        <v>indst eqpt early retirement</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start year equipment</v>
      </c>
      <c r="P1505" s="254" t="str">
        <f>IF(ISBLANK(INDEX('Policy Characteristics'!J:J,MATCH($C1505,'Policy Characteristics'!$C:$C,0))),"",INDEX('Policy Characteristics'!J:J,MATCH($C1505,'Policy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Early Retirement of Equipment</v>
      </c>
      <c r="C1506" s="254" t="str">
        <f t="shared" si="73"/>
        <v>Minimum Share of Start Year Industrial Equipment Retired</v>
      </c>
      <c r="D1506" s="6" t="s">
        <v>3020</v>
      </c>
      <c r="E1506" s="1" t="s">
        <v>3464</v>
      </c>
      <c r="F1506" t="s">
        <v>2984</v>
      </c>
      <c r="G1506" s="45" t="s">
        <v>3470</v>
      </c>
      <c r="H1506" s="47">
        <f t="shared" si="74"/>
        <v>1505</v>
      </c>
      <c r="I1506" s="324" t="s">
        <v>40</v>
      </c>
      <c r="J1506" s="255" t="str">
        <f>IF(ISBLANK(INDEX('Policy Characteristics'!D:D,MATCH($C1506,'Policy Characteristics'!$C:$C,0))),"",INDEX('Policy Characteristics'!D:D,MATCH($C1506,'Policy Characteristics'!$C:$C,0)))</f>
        <v>Equipment Early Retirement</v>
      </c>
      <c r="K1506" s="254" t="str">
        <f>IF(ISBLANK(INDEX('Policy Characteristics'!E:E,MATCH($C1506,'Policy Characteristics'!$C:$C,0))),"",INDEX('Policy Characteristics'!E:E,MATCH($C1506,'Policy Characteristics'!$C:$C,0)))</f>
        <v>indst eqpt early retirement</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start year equipment</v>
      </c>
      <c r="P1506" s="254" t="str">
        <f>IF(ISBLANK(INDEX('Policy Characteristics'!J:J,MATCH($C1506,'Policy Characteristics'!$C:$C,0))),"",INDEX('Policy Characteristics'!J:J,MATCH($C1506,'Policy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Early Retirement of Equipment</v>
      </c>
      <c r="C1507" s="254" t="str">
        <f t="shared" si="73"/>
        <v>Minimum Share of Start Year Industrial Equipment Retired</v>
      </c>
      <c r="D1507" s="6" t="s">
        <v>3020</v>
      </c>
      <c r="E1507" s="1" t="s">
        <v>3570</v>
      </c>
      <c r="F1507" t="s">
        <v>2984</v>
      </c>
      <c r="G1507" s="45" t="s">
        <v>3471</v>
      </c>
      <c r="H1507" s="47">
        <f t="shared" si="74"/>
        <v>1506</v>
      </c>
      <c r="I1507" s="324" t="s">
        <v>40</v>
      </c>
      <c r="J1507" s="255" t="str">
        <f>IF(ISBLANK(INDEX('Policy Characteristics'!D:D,MATCH($C1507,'Policy Characteristics'!$C:$C,0))),"",INDEX('Policy Characteristics'!D:D,MATCH($C1507,'Policy Characteristics'!$C:$C,0)))</f>
        <v>Equipment Early Retirement</v>
      </c>
      <c r="K1507" s="254" t="str">
        <f>IF(ISBLANK(INDEX('Policy Characteristics'!E:E,MATCH($C1507,'Policy Characteristics'!$C:$C,0))),"",INDEX('Policy Characteristics'!E:E,MATCH($C1507,'Policy Characteristics'!$C:$C,0)))</f>
        <v>indst eqpt early retirement</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start year equipment</v>
      </c>
      <c r="P1507" s="254" t="str">
        <f>IF(ISBLANK(INDEX('Policy Characteristics'!J:J,MATCH($C1507,'Policy Characteristics'!$C:$C,0))),"",INDEX('Policy Characteristics'!J:J,MATCH($C1507,'Policy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Early Retirement of Equipment</v>
      </c>
      <c r="C1508" s="254" t="str">
        <f t="shared" si="73"/>
        <v>Minimum Share of Start Year Industrial Equipment Retired</v>
      </c>
      <c r="D1508" s="6" t="s">
        <v>3020</v>
      </c>
      <c r="E1508" s="1" t="s">
        <v>3912</v>
      </c>
      <c r="F1508" t="s">
        <v>2984</v>
      </c>
      <c r="G1508" s="45" t="s">
        <v>3888</v>
      </c>
      <c r="H1508" s="47">
        <f t="shared" si="74"/>
        <v>1507</v>
      </c>
      <c r="I1508" s="324" t="s">
        <v>40</v>
      </c>
      <c r="J1508" s="255" t="str">
        <f>IF(ISBLANK(INDEX('Policy Characteristics'!D:D,MATCH($C1508,'Policy Characteristics'!$C:$C,0))),"",INDEX('Policy Characteristics'!D:D,MATCH($C1508,'Policy Characteristics'!$C:$C,0)))</f>
        <v>Equipment Early Retirement</v>
      </c>
      <c r="K1508" s="254" t="str">
        <f>IF(ISBLANK(INDEX('Policy Characteristics'!E:E,MATCH($C1508,'Policy Characteristics'!$C:$C,0))),"",INDEX('Policy Characteristics'!E:E,MATCH($C1508,'Policy Characteristics'!$C:$C,0)))</f>
        <v>indst eqpt early retirement</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start year equipment</v>
      </c>
      <c r="P1508" s="254" t="str">
        <f>IF(ISBLANK(INDEX('Policy Characteristics'!J:J,MATCH($C1508,'Policy Characteristics'!$C:$C,0))),"",INDEX('Policy Characteristics'!J:J,MATCH($C1508,'Policy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Early Retirement of Equipment</v>
      </c>
      <c r="C1509" s="254" t="str">
        <f t="shared" si="73"/>
        <v>Minimum Share of Start Year Industrial Equipment Retired</v>
      </c>
      <c r="D1509" s="6" t="s">
        <v>3020</v>
      </c>
      <c r="E1509" s="1" t="s">
        <v>3913</v>
      </c>
      <c r="F1509" t="s">
        <v>2984</v>
      </c>
      <c r="G1509" s="45" t="s">
        <v>3887</v>
      </c>
      <c r="H1509" s="47">
        <f t="shared" si="74"/>
        <v>1508</v>
      </c>
      <c r="I1509" s="324" t="s">
        <v>40</v>
      </c>
      <c r="J1509" s="255" t="str">
        <f>IF(ISBLANK(INDEX('Policy Characteristics'!D:D,MATCH($C1509,'Policy Characteristics'!$C:$C,0))),"",INDEX('Policy Characteristics'!D:D,MATCH($C1509,'Policy Characteristics'!$C:$C,0)))</f>
        <v>Equipment Early Retirement</v>
      </c>
      <c r="K1509" s="254" t="str">
        <f>IF(ISBLANK(INDEX('Policy Characteristics'!E:E,MATCH($C1509,'Policy Characteristics'!$C:$C,0))),"",INDEX('Policy Characteristics'!E:E,MATCH($C1509,'Policy Characteristics'!$C:$C,0)))</f>
        <v>indst eqpt early retirement</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start year equipment</v>
      </c>
      <c r="P1509" s="254" t="str">
        <f>IF(ISBLANK(INDEX('Policy Characteristics'!J:J,MATCH($C1509,'Policy Characteristics'!$C:$C,0))),"",INDEX('Policy Characteristics'!J:J,MATCH($C1509,'Policy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Early Retirement of Equipment</v>
      </c>
      <c r="C1510" s="254" t="str">
        <f t="shared" si="73"/>
        <v>Minimum Share of Start Year Industrial Equipment Retired</v>
      </c>
      <c r="D1510" s="6" t="s">
        <v>3020</v>
      </c>
      <c r="E1510" s="1" t="s">
        <v>3914</v>
      </c>
      <c r="F1510" t="s">
        <v>2984</v>
      </c>
      <c r="G1510" s="45" t="s">
        <v>3889</v>
      </c>
      <c r="H1510" s="47">
        <f t="shared" si="74"/>
        <v>1509</v>
      </c>
      <c r="I1510" s="324" t="s">
        <v>40</v>
      </c>
      <c r="J1510" s="255" t="str">
        <f>IF(ISBLANK(INDEX('Policy Characteristics'!D:D,MATCH($C1510,'Policy Characteristics'!$C:$C,0))),"",INDEX('Policy Characteristics'!D:D,MATCH($C1510,'Policy Characteristics'!$C:$C,0)))</f>
        <v>Equipment Early Retirement</v>
      </c>
      <c r="K1510" s="254" t="str">
        <f>IF(ISBLANK(INDEX('Policy Characteristics'!E:E,MATCH($C1510,'Policy Characteristics'!$C:$C,0))),"",INDEX('Policy Characteristics'!E:E,MATCH($C1510,'Policy Characteristics'!$C:$C,0)))</f>
        <v>indst eqpt early retirement</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start year equipment</v>
      </c>
      <c r="P1510" s="254" t="str">
        <f>IF(ISBLANK(INDEX('Policy Characteristics'!J:J,MATCH($C1510,'Policy Characteristics'!$C:$C,0))),"",INDEX('Policy Characteristics'!J:J,MATCH($C1510,'Policy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Early Retirement of Equipment</v>
      </c>
      <c r="C1511" s="254" t="str">
        <f t="shared" si="73"/>
        <v>Minimum Share of Start Year Industrial Equipment Retired</v>
      </c>
      <c r="D1511" s="6" t="s">
        <v>3021</v>
      </c>
      <c r="E1511" s="1" t="s">
        <v>3459</v>
      </c>
      <c r="F1511" t="s">
        <v>2985</v>
      </c>
      <c r="G1511" s="45" t="s">
        <v>3465</v>
      </c>
      <c r="H1511" s="47">
        <f t="shared" si="74"/>
        <v>1510</v>
      </c>
      <c r="I1511" s="324" t="s">
        <v>40</v>
      </c>
      <c r="J1511" s="255" t="str">
        <f>IF(ISBLANK(INDEX('Policy Characteristics'!D:D,MATCH($C1511,'Policy Characteristics'!$C:$C,0))),"",INDEX('Policy Characteristics'!D:D,MATCH($C1511,'Policy Characteristics'!$C:$C,0)))</f>
        <v>Equipment Early Retirement</v>
      </c>
      <c r="K1511" s="254" t="str">
        <f>IF(ISBLANK(INDEX('Policy Characteristics'!E:E,MATCH($C1511,'Policy Characteristics'!$C:$C,0))),"",INDEX('Policy Characteristics'!E:E,MATCH($C1511,'Policy Characteristics'!$C:$C,0)))</f>
        <v>indst eqpt early retirement</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start year equipment</v>
      </c>
      <c r="P1511" s="254" t="str">
        <f>IF(ISBLANK(INDEX('Policy Characteristics'!J:J,MATCH($C1511,'Policy Characteristics'!$C:$C,0))),"",INDEX('Policy Characteristics'!J:J,MATCH($C1511,'Policy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Early Retirement of Equipment</v>
      </c>
      <c r="C1512" s="254" t="str">
        <f t="shared" si="73"/>
        <v>Minimum Share of Start Year Industrial Equipment Retired</v>
      </c>
      <c r="D1512" s="6" t="s">
        <v>3021</v>
      </c>
      <c r="E1512" s="1" t="s">
        <v>3460</v>
      </c>
      <c r="F1512" t="s">
        <v>2985</v>
      </c>
      <c r="G1512" s="45" t="s">
        <v>3466</v>
      </c>
      <c r="H1512" s="47">
        <f t="shared" si="74"/>
        <v>1511</v>
      </c>
      <c r="I1512" s="324" t="s">
        <v>40</v>
      </c>
      <c r="J1512" s="255" t="str">
        <f>IF(ISBLANK(INDEX('Policy Characteristics'!D:D,MATCH($C1512,'Policy Characteristics'!$C:$C,0))),"",INDEX('Policy Characteristics'!D:D,MATCH($C1512,'Policy Characteristics'!$C:$C,0)))</f>
        <v>Equipment Early Retirement</v>
      </c>
      <c r="K1512" s="254" t="str">
        <f>IF(ISBLANK(INDEX('Policy Characteristics'!E:E,MATCH($C1512,'Policy Characteristics'!$C:$C,0))),"",INDEX('Policy Characteristics'!E:E,MATCH($C1512,'Policy Characteristics'!$C:$C,0)))</f>
        <v>indst eqpt early retirement</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start year equipment</v>
      </c>
      <c r="P1512" s="254" t="str">
        <f>IF(ISBLANK(INDEX('Policy Characteristics'!J:J,MATCH($C1512,'Policy Characteristics'!$C:$C,0))),"",INDEX('Policy Characteristics'!J:J,MATCH($C1512,'Policy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Early Retirement of Equipment</v>
      </c>
      <c r="C1513" s="254" t="str">
        <f t="shared" si="73"/>
        <v>Minimum Share of Start Year Industrial Equipment Retired</v>
      </c>
      <c r="D1513" s="6" t="s">
        <v>3021</v>
      </c>
      <c r="E1513" s="1" t="s">
        <v>3461</v>
      </c>
      <c r="F1513" t="s">
        <v>2985</v>
      </c>
      <c r="G1513" s="45" t="s">
        <v>3467</v>
      </c>
      <c r="H1513" s="47">
        <f t="shared" si="74"/>
        <v>1512</v>
      </c>
      <c r="I1513" s="324" t="s">
        <v>40</v>
      </c>
      <c r="J1513" s="255" t="str">
        <f>IF(ISBLANK(INDEX('Policy Characteristics'!D:D,MATCH($C1513,'Policy Characteristics'!$C:$C,0))),"",INDEX('Policy Characteristics'!D:D,MATCH($C1513,'Policy Characteristics'!$C:$C,0)))</f>
        <v>Equipment Early Retirement</v>
      </c>
      <c r="K1513" s="254" t="str">
        <f>IF(ISBLANK(INDEX('Policy Characteristics'!E:E,MATCH($C1513,'Policy Characteristics'!$C:$C,0))),"",INDEX('Policy Characteristics'!E:E,MATCH($C1513,'Policy Characteristics'!$C:$C,0)))</f>
        <v>indst eqpt early retirement</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start year equipment</v>
      </c>
      <c r="P1513" s="254" t="str">
        <f>IF(ISBLANK(INDEX('Policy Characteristics'!J:J,MATCH($C1513,'Policy Characteristics'!$C:$C,0))),"",INDEX('Policy Characteristics'!J:J,MATCH($C1513,'Policy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Early Retirement of Equipment</v>
      </c>
      <c r="C1514" s="254" t="str">
        <f t="shared" si="73"/>
        <v>Minimum Share of Start Year Industrial Equipment Retired</v>
      </c>
      <c r="D1514" s="6" t="s">
        <v>3021</v>
      </c>
      <c r="E1514" s="1" t="s">
        <v>3462</v>
      </c>
      <c r="F1514" t="s">
        <v>2985</v>
      </c>
      <c r="G1514" s="45" t="s">
        <v>3468</v>
      </c>
      <c r="H1514" s="47">
        <f t="shared" si="74"/>
        <v>1513</v>
      </c>
      <c r="I1514" s="324" t="s">
        <v>40</v>
      </c>
      <c r="J1514" s="255" t="str">
        <f>IF(ISBLANK(INDEX('Policy Characteristics'!D:D,MATCH($C1514,'Policy Characteristics'!$C:$C,0))),"",INDEX('Policy Characteristics'!D:D,MATCH($C1514,'Policy Characteristics'!$C:$C,0)))</f>
        <v>Equipment Early Retirement</v>
      </c>
      <c r="K1514" s="254" t="str">
        <f>IF(ISBLANK(INDEX('Policy Characteristics'!E:E,MATCH($C1514,'Policy Characteristics'!$C:$C,0))),"",INDEX('Policy Characteristics'!E:E,MATCH($C1514,'Policy Characteristics'!$C:$C,0)))</f>
        <v>indst eqpt early retirement</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start year equipment</v>
      </c>
      <c r="P1514" s="254" t="str">
        <f>IF(ISBLANK(INDEX('Policy Characteristics'!J:J,MATCH($C1514,'Policy Characteristics'!$C:$C,0))),"",INDEX('Policy Characteristics'!J:J,MATCH($C1514,'Policy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Early Retirement of Equipment</v>
      </c>
      <c r="C1515" s="254" t="str">
        <f t="shared" si="73"/>
        <v>Minimum Share of Start Year Industrial Equipment Retired</v>
      </c>
      <c r="D1515" s="6" t="s">
        <v>3021</v>
      </c>
      <c r="E1515" s="1" t="s">
        <v>3463</v>
      </c>
      <c r="F1515" t="s">
        <v>2985</v>
      </c>
      <c r="G1515" s="45" t="s">
        <v>3469</v>
      </c>
      <c r="H1515" s="47">
        <f t="shared" si="74"/>
        <v>1514</v>
      </c>
      <c r="I1515" s="324" t="s">
        <v>40</v>
      </c>
      <c r="J1515" s="255" t="str">
        <f>IF(ISBLANK(INDEX('Policy Characteristics'!D:D,MATCH($C1515,'Policy Characteristics'!$C:$C,0))),"",INDEX('Policy Characteristics'!D:D,MATCH($C1515,'Policy Characteristics'!$C:$C,0)))</f>
        <v>Equipment Early Retirement</v>
      </c>
      <c r="K1515" s="254" t="str">
        <f>IF(ISBLANK(INDEX('Policy Characteristics'!E:E,MATCH($C1515,'Policy Characteristics'!$C:$C,0))),"",INDEX('Policy Characteristics'!E:E,MATCH($C1515,'Policy Characteristics'!$C:$C,0)))</f>
        <v>indst eqpt early retirement</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start year equipment</v>
      </c>
      <c r="P1515" s="254" t="str">
        <f>IF(ISBLANK(INDEX('Policy Characteristics'!J:J,MATCH($C1515,'Policy Characteristics'!$C:$C,0))),"",INDEX('Policy Characteristics'!J:J,MATCH($C1515,'Policy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Early Retirement of Equipment</v>
      </c>
      <c r="C1516" s="254" t="str">
        <f t="shared" si="73"/>
        <v>Minimum Share of Start Year Industrial Equipment Retired</v>
      </c>
      <c r="D1516" s="6" t="s">
        <v>3021</v>
      </c>
      <c r="E1516" s="1" t="s">
        <v>3464</v>
      </c>
      <c r="F1516" t="s">
        <v>2985</v>
      </c>
      <c r="G1516" s="45" t="s">
        <v>3470</v>
      </c>
      <c r="H1516" s="47">
        <f t="shared" si="74"/>
        <v>1515</v>
      </c>
      <c r="I1516" s="324" t="s">
        <v>40</v>
      </c>
      <c r="J1516" s="255" t="str">
        <f>IF(ISBLANK(INDEX('Policy Characteristics'!D:D,MATCH($C1516,'Policy Characteristics'!$C:$C,0))),"",INDEX('Policy Characteristics'!D:D,MATCH($C1516,'Policy Characteristics'!$C:$C,0)))</f>
        <v>Equipment Early Retirement</v>
      </c>
      <c r="K1516" s="254" t="str">
        <f>IF(ISBLANK(INDEX('Policy Characteristics'!E:E,MATCH($C1516,'Policy Characteristics'!$C:$C,0))),"",INDEX('Policy Characteristics'!E:E,MATCH($C1516,'Policy Characteristics'!$C:$C,0)))</f>
        <v>indst eqpt early retirement</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start year equipment</v>
      </c>
      <c r="P1516" s="254" t="str">
        <f>IF(ISBLANK(INDEX('Policy Characteristics'!J:J,MATCH($C1516,'Policy Characteristics'!$C:$C,0))),"",INDEX('Policy Characteristics'!J:J,MATCH($C1516,'Policy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Early Retirement of Equipment</v>
      </c>
      <c r="C1517" s="254" t="str">
        <f t="shared" ref="C1517:C1580" si="75">$C$1451</f>
        <v>Minimum Share of Start Year Industrial Equipment Retired</v>
      </c>
      <c r="D1517" s="6" t="s">
        <v>3021</v>
      </c>
      <c r="E1517" s="1" t="s">
        <v>3570</v>
      </c>
      <c r="F1517" t="s">
        <v>2985</v>
      </c>
      <c r="G1517" s="45" t="s">
        <v>3471</v>
      </c>
      <c r="H1517" s="47">
        <f t="shared" si="74"/>
        <v>1516</v>
      </c>
      <c r="I1517" s="324" t="s">
        <v>40</v>
      </c>
      <c r="J1517" s="255" t="str">
        <f>IF(ISBLANK(INDEX('Policy Characteristics'!D:D,MATCH($C1517,'Policy Characteristics'!$C:$C,0))),"",INDEX('Policy Characteristics'!D:D,MATCH($C1517,'Policy Characteristics'!$C:$C,0)))</f>
        <v>Equipment Early Retirement</v>
      </c>
      <c r="K1517" s="254" t="str">
        <f>IF(ISBLANK(INDEX('Policy Characteristics'!E:E,MATCH($C1517,'Policy Characteristics'!$C:$C,0))),"",INDEX('Policy Characteristics'!E:E,MATCH($C1517,'Policy Characteristics'!$C:$C,0)))</f>
        <v>indst eqpt early retirement</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start year equipment</v>
      </c>
      <c r="P1517" s="254" t="str">
        <f>IF(ISBLANK(INDEX('Policy Characteristics'!J:J,MATCH($C1517,'Policy Characteristics'!$C:$C,0))),"",INDEX('Policy Characteristics'!J:J,MATCH($C1517,'Policy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Early Retirement of Equipment</v>
      </c>
      <c r="C1518" s="254" t="str">
        <f t="shared" si="75"/>
        <v>Minimum Share of Start Year Industrial Equipment Retired</v>
      </c>
      <c r="D1518" s="6" t="s">
        <v>3021</v>
      </c>
      <c r="E1518" s="1" t="s">
        <v>3912</v>
      </c>
      <c r="F1518" t="s">
        <v>2985</v>
      </c>
      <c r="G1518" s="45" t="s">
        <v>3888</v>
      </c>
      <c r="H1518" s="47">
        <f t="shared" si="74"/>
        <v>1517</v>
      </c>
      <c r="I1518" s="324" t="s">
        <v>40</v>
      </c>
      <c r="J1518" s="255" t="str">
        <f>IF(ISBLANK(INDEX('Policy Characteristics'!D:D,MATCH($C1518,'Policy Characteristics'!$C:$C,0))),"",INDEX('Policy Characteristics'!D:D,MATCH($C1518,'Policy Characteristics'!$C:$C,0)))</f>
        <v>Equipment Early Retirement</v>
      </c>
      <c r="K1518" s="254" t="str">
        <f>IF(ISBLANK(INDEX('Policy Characteristics'!E:E,MATCH($C1518,'Policy Characteristics'!$C:$C,0))),"",INDEX('Policy Characteristics'!E:E,MATCH($C1518,'Policy Characteristics'!$C:$C,0)))</f>
        <v>indst eqpt early retirement</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start year equipment</v>
      </c>
      <c r="P1518" s="254" t="str">
        <f>IF(ISBLANK(INDEX('Policy Characteristics'!J:J,MATCH($C1518,'Policy Characteristics'!$C:$C,0))),"",INDEX('Policy Characteristics'!J:J,MATCH($C1518,'Policy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Early Retirement of Equipment</v>
      </c>
      <c r="C1519" s="254" t="str">
        <f t="shared" si="75"/>
        <v>Minimum Share of Start Year Industrial Equipment Retired</v>
      </c>
      <c r="D1519" s="6" t="s">
        <v>3021</v>
      </c>
      <c r="E1519" s="1" t="s">
        <v>3913</v>
      </c>
      <c r="F1519" t="s">
        <v>2985</v>
      </c>
      <c r="G1519" s="45" t="s">
        <v>3887</v>
      </c>
      <c r="H1519" s="47">
        <f t="shared" si="74"/>
        <v>1518</v>
      </c>
      <c r="I1519" s="324" t="s">
        <v>40</v>
      </c>
      <c r="J1519" s="255" t="str">
        <f>IF(ISBLANK(INDEX('Policy Characteristics'!D:D,MATCH($C1519,'Policy Characteristics'!$C:$C,0))),"",INDEX('Policy Characteristics'!D:D,MATCH($C1519,'Policy Characteristics'!$C:$C,0)))</f>
        <v>Equipment Early Retirement</v>
      </c>
      <c r="K1519" s="254" t="str">
        <f>IF(ISBLANK(INDEX('Policy Characteristics'!E:E,MATCH($C1519,'Policy Characteristics'!$C:$C,0))),"",INDEX('Policy Characteristics'!E:E,MATCH($C1519,'Policy Characteristics'!$C:$C,0)))</f>
        <v>indst eqpt early retirement</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start year equipment</v>
      </c>
      <c r="P1519" s="254" t="str">
        <f>IF(ISBLANK(INDEX('Policy Characteristics'!J:J,MATCH($C1519,'Policy Characteristics'!$C:$C,0))),"",INDEX('Policy Characteristics'!J:J,MATCH($C1519,'Policy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Early Retirement of Equipment</v>
      </c>
      <c r="C1520" s="254" t="str">
        <f t="shared" si="75"/>
        <v>Minimum Share of Start Year Industrial Equipment Retired</v>
      </c>
      <c r="D1520" s="6" t="s">
        <v>3021</v>
      </c>
      <c r="E1520" s="1" t="s">
        <v>3914</v>
      </c>
      <c r="F1520" t="s">
        <v>2985</v>
      </c>
      <c r="G1520" s="45" t="s">
        <v>3889</v>
      </c>
      <c r="H1520" s="47">
        <f t="shared" si="74"/>
        <v>1519</v>
      </c>
      <c r="I1520" s="324" t="s">
        <v>40</v>
      </c>
      <c r="J1520" s="255" t="str">
        <f>IF(ISBLANK(INDEX('Policy Characteristics'!D:D,MATCH($C1520,'Policy Characteristics'!$C:$C,0))),"",INDEX('Policy Characteristics'!D:D,MATCH($C1520,'Policy Characteristics'!$C:$C,0)))</f>
        <v>Equipment Early Retirement</v>
      </c>
      <c r="K1520" s="254" t="str">
        <f>IF(ISBLANK(INDEX('Policy Characteristics'!E:E,MATCH($C1520,'Policy Characteristics'!$C:$C,0))),"",INDEX('Policy Characteristics'!E:E,MATCH($C1520,'Policy Characteristics'!$C:$C,0)))</f>
        <v>indst eqpt early retirement</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start year equipment</v>
      </c>
      <c r="P1520" s="254" t="str">
        <f>IF(ISBLANK(INDEX('Policy Characteristics'!J:J,MATCH($C1520,'Policy Characteristics'!$C:$C,0))),"",INDEX('Policy Characteristics'!J:J,MATCH($C1520,'Policy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Early Retirement of Equipment</v>
      </c>
      <c r="C1521" s="254" t="str">
        <f t="shared" si="75"/>
        <v>Minimum Share of Start Year Industrial Equipment Retired</v>
      </c>
      <c r="D1521" s="6" t="s">
        <v>3022</v>
      </c>
      <c r="E1521" s="1" t="s">
        <v>3459</v>
      </c>
      <c r="F1521" t="s">
        <v>2986</v>
      </c>
      <c r="G1521" s="45" t="s">
        <v>3465</v>
      </c>
      <c r="H1521" s="47">
        <f t="shared" si="74"/>
        <v>1520</v>
      </c>
      <c r="I1521" s="324" t="s">
        <v>40</v>
      </c>
      <c r="J1521" s="255" t="str">
        <f>IF(ISBLANK(INDEX('Policy Characteristics'!D:D,MATCH($C1521,'Policy Characteristics'!$C:$C,0))),"",INDEX('Policy Characteristics'!D:D,MATCH($C1521,'Policy Characteristics'!$C:$C,0)))</f>
        <v>Equipment Early Retirement</v>
      </c>
      <c r="K1521" s="254" t="str">
        <f>IF(ISBLANK(INDEX('Policy Characteristics'!E:E,MATCH($C1521,'Policy Characteristics'!$C:$C,0))),"",INDEX('Policy Characteristics'!E:E,MATCH($C1521,'Policy Characteristics'!$C:$C,0)))</f>
        <v>indst eqpt early retirement</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start year equipment</v>
      </c>
      <c r="P1521" s="254" t="str">
        <f>IF(ISBLANK(INDEX('Policy Characteristics'!J:J,MATCH($C1521,'Policy Characteristics'!$C:$C,0))),"",INDEX('Policy Characteristics'!J:J,MATCH($C1521,'Policy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Early Retirement of Equipment</v>
      </c>
      <c r="C1522" s="254" t="str">
        <f t="shared" si="75"/>
        <v>Minimum Share of Start Year Industrial Equipment Retired</v>
      </c>
      <c r="D1522" s="6" t="s">
        <v>3022</v>
      </c>
      <c r="E1522" s="1" t="s">
        <v>3460</v>
      </c>
      <c r="F1522" t="s">
        <v>2986</v>
      </c>
      <c r="G1522" s="45" t="s">
        <v>3466</v>
      </c>
      <c r="H1522" s="47">
        <f t="shared" si="74"/>
        <v>1521</v>
      </c>
      <c r="I1522" s="324" t="s">
        <v>40</v>
      </c>
      <c r="J1522" s="255" t="str">
        <f>IF(ISBLANK(INDEX('Policy Characteristics'!D:D,MATCH($C1522,'Policy Characteristics'!$C:$C,0))),"",INDEX('Policy Characteristics'!D:D,MATCH($C1522,'Policy Characteristics'!$C:$C,0)))</f>
        <v>Equipment Early Retirement</v>
      </c>
      <c r="K1522" s="254" t="str">
        <f>IF(ISBLANK(INDEX('Policy Characteristics'!E:E,MATCH($C1522,'Policy Characteristics'!$C:$C,0))),"",INDEX('Policy Characteristics'!E:E,MATCH($C1522,'Policy Characteristics'!$C:$C,0)))</f>
        <v>indst eqpt early retirement</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start year equipment</v>
      </c>
      <c r="P1522" s="254" t="str">
        <f>IF(ISBLANK(INDEX('Policy Characteristics'!J:J,MATCH($C1522,'Policy Characteristics'!$C:$C,0))),"",INDEX('Policy Characteristics'!J:J,MATCH($C1522,'Policy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Early Retirement of Equipment</v>
      </c>
      <c r="C1523" s="254" t="str">
        <f t="shared" si="75"/>
        <v>Minimum Share of Start Year Industrial Equipment Retired</v>
      </c>
      <c r="D1523" s="6" t="s">
        <v>3022</v>
      </c>
      <c r="E1523" s="1" t="s">
        <v>3461</v>
      </c>
      <c r="F1523" t="s">
        <v>2986</v>
      </c>
      <c r="G1523" s="45" t="s">
        <v>3467</v>
      </c>
      <c r="H1523" s="47">
        <f t="shared" si="74"/>
        <v>1522</v>
      </c>
      <c r="I1523" s="324" t="s">
        <v>40</v>
      </c>
      <c r="J1523" s="255" t="str">
        <f>IF(ISBLANK(INDEX('Policy Characteristics'!D:D,MATCH($C1523,'Policy Characteristics'!$C:$C,0))),"",INDEX('Policy Characteristics'!D:D,MATCH($C1523,'Policy Characteristics'!$C:$C,0)))</f>
        <v>Equipment Early Retirement</v>
      </c>
      <c r="K1523" s="254" t="str">
        <f>IF(ISBLANK(INDEX('Policy Characteristics'!E:E,MATCH($C1523,'Policy Characteristics'!$C:$C,0))),"",INDEX('Policy Characteristics'!E:E,MATCH($C1523,'Policy Characteristics'!$C:$C,0)))</f>
        <v>indst eqpt early retirement</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start year equipment</v>
      </c>
      <c r="P1523" s="254" t="str">
        <f>IF(ISBLANK(INDEX('Policy Characteristics'!J:J,MATCH($C1523,'Policy Characteristics'!$C:$C,0))),"",INDEX('Policy Characteristics'!J:J,MATCH($C1523,'Policy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Early Retirement of Equipment</v>
      </c>
      <c r="C1524" s="254" t="str">
        <f t="shared" si="75"/>
        <v>Minimum Share of Start Year Industrial Equipment Retired</v>
      </c>
      <c r="D1524" s="6" t="s">
        <v>3022</v>
      </c>
      <c r="E1524" s="1" t="s">
        <v>3462</v>
      </c>
      <c r="F1524" t="s">
        <v>2986</v>
      </c>
      <c r="G1524" s="45" t="s">
        <v>3468</v>
      </c>
      <c r="H1524" s="47">
        <f t="shared" si="74"/>
        <v>1523</v>
      </c>
      <c r="I1524" s="324" t="s">
        <v>40</v>
      </c>
      <c r="J1524" s="255" t="str">
        <f>IF(ISBLANK(INDEX('Policy Characteristics'!D:D,MATCH($C1524,'Policy Characteristics'!$C:$C,0))),"",INDEX('Policy Characteristics'!D:D,MATCH($C1524,'Policy Characteristics'!$C:$C,0)))</f>
        <v>Equipment Early Retirement</v>
      </c>
      <c r="K1524" s="254" t="str">
        <f>IF(ISBLANK(INDEX('Policy Characteristics'!E:E,MATCH($C1524,'Policy Characteristics'!$C:$C,0))),"",INDEX('Policy Characteristics'!E:E,MATCH($C1524,'Policy Characteristics'!$C:$C,0)))</f>
        <v>indst eqpt early retirement</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start year equipment</v>
      </c>
      <c r="P1524" s="254" t="str">
        <f>IF(ISBLANK(INDEX('Policy Characteristics'!J:J,MATCH($C1524,'Policy Characteristics'!$C:$C,0))),"",INDEX('Policy Characteristics'!J:J,MATCH($C1524,'Policy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Early Retirement of Equipment</v>
      </c>
      <c r="C1525" s="254" t="str">
        <f t="shared" si="75"/>
        <v>Minimum Share of Start Year Industrial Equipment Retired</v>
      </c>
      <c r="D1525" s="6" t="s">
        <v>3022</v>
      </c>
      <c r="E1525" s="1" t="s">
        <v>3463</v>
      </c>
      <c r="F1525" t="s">
        <v>2986</v>
      </c>
      <c r="G1525" s="45" t="s">
        <v>3469</v>
      </c>
      <c r="H1525" s="47">
        <f t="shared" si="74"/>
        <v>1524</v>
      </c>
      <c r="I1525" s="324" t="s">
        <v>40</v>
      </c>
      <c r="J1525" s="255" t="str">
        <f>IF(ISBLANK(INDEX('Policy Characteristics'!D:D,MATCH($C1525,'Policy Characteristics'!$C:$C,0))),"",INDEX('Policy Characteristics'!D:D,MATCH($C1525,'Policy Characteristics'!$C:$C,0)))</f>
        <v>Equipment Early Retirement</v>
      </c>
      <c r="K1525" s="254" t="str">
        <f>IF(ISBLANK(INDEX('Policy Characteristics'!E:E,MATCH($C1525,'Policy Characteristics'!$C:$C,0))),"",INDEX('Policy Characteristics'!E:E,MATCH($C1525,'Policy Characteristics'!$C:$C,0)))</f>
        <v>indst eqpt early retirement</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start year equipment</v>
      </c>
      <c r="P1525" s="254" t="str">
        <f>IF(ISBLANK(INDEX('Policy Characteristics'!J:J,MATCH($C1525,'Policy Characteristics'!$C:$C,0))),"",INDEX('Policy Characteristics'!J:J,MATCH($C1525,'Policy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Early Retirement of Equipment</v>
      </c>
      <c r="C1526" s="254" t="str">
        <f t="shared" si="75"/>
        <v>Minimum Share of Start Year Industrial Equipment Retired</v>
      </c>
      <c r="D1526" s="6" t="s">
        <v>3022</v>
      </c>
      <c r="E1526" s="1" t="s">
        <v>3464</v>
      </c>
      <c r="F1526" t="s">
        <v>2986</v>
      </c>
      <c r="G1526" s="45" t="s">
        <v>3470</v>
      </c>
      <c r="H1526" s="47">
        <f t="shared" si="74"/>
        <v>1525</v>
      </c>
      <c r="I1526" s="324" t="s">
        <v>40</v>
      </c>
      <c r="J1526" s="255" t="str">
        <f>IF(ISBLANK(INDEX('Policy Characteristics'!D:D,MATCH($C1526,'Policy Characteristics'!$C:$C,0))),"",INDEX('Policy Characteristics'!D:D,MATCH($C1526,'Policy Characteristics'!$C:$C,0)))</f>
        <v>Equipment Early Retirement</v>
      </c>
      <c r="K1526" s="254" t="str">
        <f>IF(ISBLANK(INDEX('Policy Characteristics'!E:E,MATCH($C1526,'Policy Characteristics'!$C:$C,0))),"",INDEX('Policy Characteristics'!E:E,MATCH($C1526,'Policy Characteristics'!$C:$C,0)))</f>
        <v>indst eqpt early retirement</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start year equipment</v>
      </c>
      <c r="P1526" s="254" t="str">
        <f>IF(ISBLANK(INDEX('Policy Characteristics'!J:J,MATCH($C1526,'Policy Characteristics'!$C:$C,0))),"",INDEX('Policy Characteristics'!J:J,MATCH($C1526,'Policy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Early Retirement of Equipment</v>
      </c>
      <c r="C1527" s="254" t="str">
        <f t="shared" si="75"/>
        <v>Minimum Share of Start Year Industrial Equipment Retired</v>
      </c>
      <c r="D1527" s="6" t="s">
        <v>3022</v>
      </c>
      <c r="E1527" s="1" t="s">
        <v>3570</v>
      </c>
      <c r="F1527" t="s">
        <v>2986</v>
      </c>
      <c r="G1527" s="45" t="s">
        <v>3471</v>
      </c>
      <c r="H1527" s="47">
        <f t="shared" si="74"/>
        <v>1526</v>
      </c>
      <c r="I1527" s="324" t="s">
        <v>40</v>
      </c>
      <c r="J1527" s="255" t="str">
        <f>IF(ISBLANK(INDEX('Policy Characteristics'!D:D,MATCH($C1527,'Policy Characteristics'!$C:$C,0))),"",INDEX('Policy Characteristics'!D:D,MATCH($C1527,'Policy Characteristics'!$C:$C,0)))</f>
        <v>Equipment Early Retirement</v>
      </c>
      <c r="K1527" s="254" t="str">
        <f>IF(ISBLANK(INDEX('Policy Characteristics'!E:E,MATCH($C1527,'Policy Characteristics'!$C:$C,0))),"",INDEX('Policy Characteristics'!E:E,MATCH($C1527,'Policy Characteristics'!$C:$C,0)))</f>
        <v>indst eqpt early retirement</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start year equipment</v>
      </c>
      <c r="P1527" s="254" t="str">
        <f>IF(ISBLANK(INDEX('Policy Characteristics'!J:J,MATCH($C1527,'Policy Characteristics'!$C:$C,0))),"",INDEX('Policy Characteristics'!J:J,MATCH($C1527,'Policy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Early Retirement of Equipment</v>
      </c>
      <c r="C1528" s="254" t="str">
        <f t="shared" si="75"/>
        <v>Minimum Share of Start Year Industrial Equipment Retired</v>
      </c>
      <c r="D1528" s="6" t="s">
        <v>3022</v>
      </c>
      <c r="E1528" s="1" t="s">
        <v>3912</v>
      </c>
      <c r="F1528" t="s">
        <v>2986</v>
      </c>
      <c r="G1528" s="45" t="s">
        <v>3888</v>
      </c>
      <c r="H1528" s="47">
        <f t="shared" si="74"/>
        <v>1527</v>
      </c>
      <c r="I1528" s="324" t="s">
        <v>40</v>
      </c>
      <c r="J1528" s="255" t="str">
        <f>IF(ISBLANK(INDEX('Policy Characteristics'!D:D,MATCH($C1528,'Policy Characteristics'!$C:$C,0))),"",INDEX('Policy Characteristics'!D:D,MATCH($C1528,'Policy Characteristics'!$C:$C,0)))</f>
        <v>Equipment Early Retirement</v>
      </c>
      <c r="K1528" s="254" t="str">
        <f>IF(ISBLANK(INDEX('Policy Characteristics'!E:E,MATCH($C1528,'Policy Characteristics'!$C:$C,0))),"",INDEX('Policy Characteristics'!E:E,MATCH($C1528,'Policy Characteristics'!$C:$C,0)))</f>
        <v>indst eqpt early retirement</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start year equipment</v>
      </c>
      <c r="P1528" s="254" t="str">
        <f>IF(ISBLANK(INDEX('Policy Characteristics'!J:J,MATCH($C1528,'Policy Characteristics'!$C:$C,0))),"",INDEX('Policy Characteristics'!J:J,MATCH($C1528,'Policy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Early Retirement of Equipment</v>
      </c>
      <c r="C1529" s="254" t="str">
        <f t="shared" si="75"/>
        <v>Minimum Share of Start Year Industrial Equipment Retired</v>
      </c>
      <c r="D1529" s="6" t="s">
        <v>3022</v>
      </c>
      <c r="E1529" s="1" t="s">
        <v>3913</v>
      </c>
      <c r="F1529" t="s">
        <v>2986</v>
      </c>
      <c r="G1529" s="45" t="s">
        <v>3887</v>
      </c>
      <c r="H1529" s="47">
        <f t="shared" si="74"/>
        <v>1528</v>
      </c>
      <c r="I1529" s="324" t="s">
        <v>40</v>
      </c>
      <c r="J1529" s="255" t="str">
        <f>IF(ISBLANK(INDEX('Policy Characteristics'!D:D,MATCH($C1529,'Policy Characteristics'!$C:$C,0))),"",INDEX('Policy Characteristics'!D:D,MATCH($C1529,'Policy Characteristics'!$C:$C,0)))</f>
        <v>Equipment Early Retirement</v>
      </c>
      <c r="K1529" s="254" t="str">
        <f>IF(ISBLANK(INDEX('Policy Characteristics'!E:E,MATCH($C1529,'Policy Characteristics'!$C:$C,0))),"",INDEX('Policy Characteristics'!E:E,MATCH($C1529,'Policy Characteristics'!$C:$C,0)))</f>
        <v>indst eqpt early retirement</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start year equipment</v>
      </c>
      <c r="P1529" s="254" t="str">
        <f>IF(ISBLANK(INDEX('Policy Characteristics'!J:J,MATCH($C1529,'Policy Characteristics'!$C:$C,0))),"",INDEX('Policy Characteristics'!J:J,MATCH($C1529,'Policy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Early Retirement of Equipment</v>
      </c>
      <c r="C1530" s="254" t="str">
        <f t="shared" si="75"/>
        <v>Minimum Share of Start Year Industrial Equipment Retired</v>
      </c>
      <c r="D1530" s="6" t="s">
        <v>3022</v>
      </c>
      <c r="E1530" s="1" t="s">
        <v>3914</v>
      </c>
      <c r="F1530" t="s">
        <v>2986</v>
      </c>
      <c r="G1530" s="45" t="s">
        <v>3889</v>
      </c>
      <c r="H1530" s="47">
        <f t="shared" si="74"/>
        <v>1529</v>
      </c>
      <c r="I1530" s="324" t="s">
        <v>40</v>
      </c>
      <c r="J1530" s="255" t="str">
        <f>IF(ISBLANK(INDEX('Policy Characteristics'!D:D,MATCH($C1530,'Policy Characteristics'!$C:$C,0))),"",INDEX('Policy Characteristics'!D:D,MATCH($C1530,'Policy Characteristics'!$C:$C,0)))</f>
        <v>Equipment Early Retirement</v>
      </c>
      <c r="K1530" s="254" t="str">
        <f>IF(ISBLANK(INDEX('Policy Characteristics'!E:E,MATCH($C1530,'Policy Characteristics'!$C:$C,0))),"",INDEX('Policy Characteristics'!E:E,MATCH($C1530,'Policy Characteristics'!$C:$C,0)))</f>
        <v>indst eqpt early retirement</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start year equipment</v>
      </c>
      <c r="P1530" s="254" t="str">
        <f>IF(ISBLANK(INDEX('Policy Characteristics'!J:J,MATCH($C1530,'Policy Characteristics'!$C:$C,0))),"",INDEX('Policy Characteristics'!J:J,MATCH($C1530,'Policy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Early Retirement of Equipment</v>
      </c>
      <c r="C1531" s="254" t="str">
        <f t="shared" si="75"/>
        <v>Minimum Share of Start Year Industrial Equipment Retired</v>
      </c>
      <c r="D1531" s="6" t="s">
        <v>3023</v>
      </c>
      <c r="E1531" s="1" t="s">
        <v>3459</v>
      </c>
      <c r="F1531" t="s">
        <v>2987</v>
      </c>
      <c r="G1531" s="45" t="s">
        <v>3465</v>
      </c>
      <c r="H1531" s="47">
        <f t="shared" si="74"/>
        <v>1530</v>
      </c>
      <c r="I1531" s="324" t="s">
        <v>40</v>
      </c>
      <c r="J1531" s="255" t="str">
        <f>IF(ISBLANK(INDEX('Policy Characteristics'!D:D,MATCH($C1531,'Policy Characteristics'!$C:$C,0))),"",INDEX('Policy Characteristics'!D:D,MATCH($C1531,'Policy Characteristics'!$C:$C,0)))</f>
        <v>Equipment Early Retirement</v>
      </c>
      <c r="K1531" s="254" t="str">
        <f>IF(ISBLANK(INDEX('Policy Characteristics'!E:E,MATCH($C1531,'Policy Characteristics'!$C:$C,0))),"",INDEX('Policy Characteristics'!E:E,MATCH($C1531,'Policy Characteristics'!$C:$C,0)))</f>
        <v>indst eqpt early retirement</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start year equipment</v>
      </c>
      <c r="P1531" s="254" t="str">
        <f>IF(ISBLANK(INDEX('Policy Characteristics'!J:J,MATCH($C1531,'Policy Characteristics'!$C:$C,0))),"",INDEX('Policy Characteristics'!J:J,MATCH($C1531,'Policy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Early Retirement of Equipment</v>
      </c>
      <c r="C1532" s="254" t="str">
        <f t="shared" si="75"/>
        <v>Minimum Share of Start Year Industrial Equipment Retired</v>
      </c>
      <c r="D1532" s="6" t="s">
        <v>3023</v>
      </c>
      <c r="E1532" s="1" t="s">
        <v>3460</v>
      </c>
      <c r="F1532" t="s">
        <v>2987</v>
      </c>
      <c r="G1532" s="45" t="s">
        <v>3466</v>
      </c>
      <c r="H1532" s="47">
        <f t="shared" si="74"/>
        <v>1531</v>
      </c>
      <c r="I1532" s="324" t="s">
        <v>40</v>
      </c>
      <c r="J1532" s="255" t="str">
        <f>IF(ISBLANK(INDEX('Policy Characteristics'!D:D,MATCH($C1532,'Policy Characteristics'!$C:$C,0))),"",INDEX('Policy Characteristics'!D:D,MATCH($C1532,'Policy Characteristics'!$C:$C,0)))</f>
        <v>Equipment Early Retirement</v>
      </c>
      <c r="K1532" s="254" t="str">
        <f>IF(ISBLANK(INDEX('Policy Characteristics'!E:E,MATCH($C1532,'Policy Characteristics'!$C:$C,0))),"",INDEX('Policy Characteristics'!E:E,MATCH($C1532,'Policy Characteristics'!$C:$C,0)))</f>
        <v>indst eqpt early retirement</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start year equipment</v>
      </c>
      <c r="P1532" s="254" t="str">
        <f>IF(ISBLANK(INDEX('Policy Characteristics'!J:J,MATCH($C1532,'Policy Characteristics'!$C:$C,0))),"",INDEX('Policy Characteristics'!J:J,MATCH($C1532,'Policy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Early Retirement of Equipment</v>
      </c>
      <c r="C1533" s="254" t="str">
        <f t="shared" si="75"/>
        <v>Minimum Share of Start Year Industrial Equipment Retired</v>
      </c>
      <c r="D1533" s="6" t="s">
        <v>3023</v>
      </c>
      <c r="E1533" s="1" t="s">
        <v>3461</v>
      </c>
      <c r="F1533" t="s">
        <v>2987</v>
      </c>
      <c r="G1533" s="45" t="s">
        <v>3467</v>
      </c>
      <c r="H1533" s="47">
        <f t="shared" si="74"/>
        <v>1532</v>
      </c>
      <c r="I1533" s="324" t="s">
        <v>40</v>
      </c>
      <c r="J1533" s="255" t="str">
        <f>IF(ISBLANK(INDEX('Policy Characteristics'!D:D,MATCH($C1533,'Policy Characteristics'!$C:$C,0))),"",INDEX('Policy Characteristics'!D:D,MATCH($C1533,'Policy Characteristics'!$C:$C,0)))</f>
        <v>Equipment Early Retirement</v>
      </c>
      <c r="K1533" s="254" t="str">
        <f>IF(ISBLANK(INDEX('Policy Characteristics'!E:E,MATCH($C1533,'Policy Characteristics'!$C:$C,0))),"",INDEX('Policy Characteristics'!E:E,MATCH($C1533,'Policy Characteristics'!$C:$C,0)))</f>
        <v>indst eqpt early retirement</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start year equipment</v>
      </c>
      <c r="P1533" s="254" t="str">
        <f>IF(ISBLANK(INDEX('Policy Characteristics'!J:J,MATCH($C1533,'Policy Characteristics'!$C:$C,0))),"",INDEX('Policy Characteristics'!J:J,MATCH($C1533,'Policy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Early Retirement of Equipment</v>
      </c>
      <c r="C1534" s="254" t="str">
        <f t="shared" si="75"/>
        <v>Minimum Share of Start Year Industrial Equipment Retired</v>
      </c>
      <c r="D1534" s="6" t="s">
        <v>3023</v>
      </c>
      <c r="E1534" s="1" t="s">
        <v>3462</v>
      </c>
      <c r="F1534" t="s">
        <v>2987</v>
      </c>
      <c r="G1534" s="45" t="s">
        <v>3468</v>
      </c>
      <c r="H1534" s="47">
        <f t="shared" si="74"/>
        <v>1533</v>
      </c>
      <c r="I1534" s="324" t="s">
        <v>40</v>
      </c>
      <c r="J1534" s="255" t="str">
        <f>IF(ISBLANK(INDEX('Policy Characteristics'!D:D,MATCH($C1534,'Policy Characteristics'!$C:$C,0))),"",INDEX('Policy Characteristics'!D:D,MATCH($C1534,'Policy Characteristics'!$C:$C,0)))</f>
        <v>Equipment Early Retirement</v>
      </c>
      <c r="K1534" s="254" t="str">
        <f>IF(ISBLANK(INDEX('Policy Characteristics'!E:E,MATCH($C1534,'Policy Characteristics'!$C:$C,0))),"",INDEX('Policy Characteristics'!E:E,MATCH($C1534,'Policy Characteristics'!$C:$C,0)))</f>
        <v>indst eqpt early retirement</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start year equipment</v>
      </c>
      <c r="P1534" s="254" t="str">
        <f>IF(ISBLANK(INDEX('Policy Characteristics'!J:J,MATCH($C1534,'Policy Characteristics'!$C:$C,0))),"",INDEX('Policy Characteristics'!J:J,MATCH($C1534,'Policy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Early Retirement of Equipment</v>
      </c>
      <c r="C1535" s="254" t="str">
        <f t="shared" si="75"/>
        <v>Minimum Share of Start Year Industrial Equipment Retired</v>
      </c>
      <c r="D1535" s="6" t="s">
        <v>3023</v>
      </c>
      <c r="E1535" s="1" t="s">
        <v>3463</v>
      </c>
      <c r="F1535" t="s">
        <v>2987</v>
      </c>
      <c r="G1535" s="45" t="s">
        <v>3469</v>
      </c>
      <c r="H1535" s="47">
        <f t="shared" si="74"/>
        <v>1534</v>
      </c>
      <c r="I1535" s="324" t="s">
        <v>40</v>
      </c>
      <c r="J1535" s="255" t="str">
        <f>IF(ISBLANK(INDEX('Policy Characteristics'!D:D,MATCH($C1535,'Policy Characteristics'!$C:$C,0))),"",INDEX('Policy Characteristics'!D:D,MATCH($C1535,'Policy Characteristics'!$C:$C,0)))</f>
        <v>Equipment Early Retirement</v>
      </c>
      <c r="K1535" s="254" t="str">
        <f>IF(ISBLANK(INDEX('Policy Characteristics'!E:E,MATCH($C1535,'Policy Characteristics'!$C:$C,0))),"",INDEX('Policy Characteristics'!E:E,MATCH($C1535,'Policy Characteristics'!$C:$C,0)))</f>
        <v>indst eqpt early retirement</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start year equipment</v>
      </c>
      <c r="P1535" s="254" t="str">
        <f>IF(ISBLANK(INDEX('Policy Characteristics'!J:J,MATCH($C1535,'Policy Characteristics'!$C:$C,0))),"",INDEX('Policy Characteristics'!J:J,MATCH($C1535,'Policy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Early Retirement of Equipment</v>
      </c>
      <c r="C1536" s="254" t="str">
        <f t="shared" si="75"/>
        <v>Minimum Share of Start Year Industrial Equipment Retired</v>
      </c>
      <c r="D1536" s="6" t="s">
        <v>3023</v>
      </c>
      <c r="E1536" s="1" t="s">
        <v>3464</v>
      </c>
      <c r="F1536" t="s">
        <v>2987</v>
      </c>
      <c r="G1536" s="45" t="s">
        <v>3470</v>
      </c>
      <c r="H1536" s="47">
        <f t="shared" si="74"/>
        <v>1535</v>
      </c>
      <c r="I1536" s="324" t="s">
        <v>40</v>
      </c>
      <c r="J1536" s="255" t="str">
        <f>IF(ISBLANK(INDEX('Policy Characteristics'!D:D,MATCH($C1536,'Policy Characteristics'!$C:$C,0))),"",INDEX('Policy Characteristics'!D:D,MATCH($C1536,'Policy Characteristics'!$C:$C,0)))</f>
        <v>Equipment Early Retirement</v>
      </c>
      <c r="K1536" s="254" t="str">
        <f>IF(ISBLANK(INDEX('Policy Characteristics'!E:E,MATCH($C1536,'Policy Characteristics'!$C:$C,0))),"",INDEX('Policy Characteristics'!E:E,MATCH($C1536,'Policy Characteristics'!$C:$C,0)))</f>
        <v>indst eqpt early retirement</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start year equipment</v>
      </c>
      <c r="P1536" s="254" t="str">
        <f>IF(ISBLANK(INDEX('Policy Characteristics'!J:J,MATCH($C1536,'Policy Characteristics'!$C:$C,0))),"",INDEX('Policy Characteristics'!J:J,MATCH($C1536,'Policy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6" s="254" t="str">
        <f>IF(ISBLANK(INDEX('Policy Characteristics'!K:K,MATCH($C1536,'Policy Characteristics'!$C:$C,0))),"",INDEX('Policy Characteristics'!K:K,MATCH($C1536,'Policy Characteristics'!$C:$C,0)))</f>
        <v>industry-ag-main.html#eff-stds</v>
      </c>
      <c r="R1536" s="254" t="str">
        <f>IF(ISBLANK(INDEX('Policy Characteristics'!L:L,MATCH($C1536,'Policy Characteristics'!$C:$C,0))),"",INDEX('Policy Characteristics'!L:L,MATCH($C1536,'Policy Characteristics'!$C:$C,0)))</f>
        <v>industry-energy-efficiency-standards.html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Early Retirement of Equipment</v>
      </c>
      <c r="C1537" s="254" t="str">
        <f t="shared" si="75"/>
        <v>Minimum Share of Start Year Industrial Equipment Retired</v>
      </c>
      <c r="D1537" s="6" t="s">
        <v>3023</v>
      </c>
      <c r="E1537" s="1" t="s">
        <v>3570</v>
      </c>
      <c r="F1537" t="s">
        <v>2987</v>
      </c>
      <c r="G1537" s="45" t="s">
        <v>3471</v>
      </c>
      <c r="H1537" s="47">
        <f t="shared" si="74"/>
        <v>1536</v>
      </c>
      <c r="I1537" s="324" t="s">
        <v>40</v>
      </c>
      <c r="J1537" s="255" t="str">
        <f>IF(ISBLANK(INDEX('Policy Characteristics'!D:D,MATCH($C1537,'Policy Characteristics'!$C:$C,0))),"",INDEX('Policy Characteristics'!D:D,MATCH($C1537,'Policy Characteristics'!$C:$C,0)))</f>
        <v>Equipment Early Retirement</v>
      </c>
      <c r="K1537" s="254" t="str">
        <f>IF(ISBLANK(INDEX('Policy Characteristics'!E:E,MATCH($C1537,'Policy Characteristics'!$C:$C,0))),"",INDEX('Policy Characteristics'!E:E,MATCH($C1537,'Policy Characteristics'!$C:$C,0)))</f>
        <v>indst eqpt early retirement</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start year equipment</v>
      </c>
      <c r="P1537" s="254" t="str">
        <f>IF(ISBLANK(INDEX('Policy Characteristics'!J:J,MATCH($C1537,'Policy Characteristics'!$C:$C,0))),"",INDEX('Policy Characteristics'!J:J,MATCH($C1537,'Policy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7" s="254" t="str">
        <f>IF(ISBLANK(INDEX('Policy Characteristics'!K:K,MATCH($C1537,'Policy Characteristics'!$C:$C,0))),"",INDEX('Policy Characteristics'!K:K,MATCH($C1537,'Policy Characteristics'!$C:$C,0)))</f>
        <v>industry-ag-main.html#eff-stds</v>
      </c>
      <c r="R1537" s="254" t="str">
        <f>IF(ISBLANK(INDEX('Policy Characteristics'!L:L,MATCH($C1537,'Policy Characteristics'!$C:$C,0))),"",INDEX('Policy Characteristics'!L:L,MATCH($C1537,'Policy Characteristics'!$C:$C,0)))</f>
        <v>industry-energy-efficiency-standards.html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Early Retirement of Equipment</v>
      </c>
      <c r="C1538" s="254" t="str">
        <f t="shared" si="75"/>
        <v>Minimum Share of Start Year Industrial Equipment Retired</v>
      </c>
      <c r="D1538" s="6" t="s">
        <v>3023</v>
      </c>
      <c r="E1538" s="1" t="s">
        <v>3912</v>
      </c>
      <c r="F1538" t="s">
        <v>2987</v>
      </c>
      <c r="G1538" s="45" t="s">
        <v>3888</v>
      </c>
      <c r="H1538" s="47">
        <f t="shared" si="74"/>
        <v>1537</v>
      </c>
      <c r="I1538" s="324" t="s">
        <v>40</v>
      </c>
      <c r="J1538" s="255" t="str">
        <f>IF(ISBLANK(INDEX('Policy Characteristics'!D:D,MATCH($C1538,'Policy Characteristics'!$C:$C,0))),"",INDEX('Policy Characteristics'!D:D,MATCH($C1538,'Policy Characteristics'!$C:$C,0)))</f>
        <v>Equipment Early Retirement</v>
      </c>
      <c r="K1538" s="254" t="str">
        <f>IF(ISBLANK(INDEX('Policy Characteristics'!E:E,MATCH($C1538,'Policy Characteristics'!$C:$C,0))),"",INDEX('Policy Characteristics'!E:E,MATCH($C1538,'Policy Characteristics'!$C:$C,0)))</f>
        <v>indst eqpt early retirement</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start year equipment</v>
      </c>
      <c r="P1538" s="254" t="str">
        <f>IF(ISBLANK(INDEX('Policy Characteristics'!J:J,MATCH($C1538,'Policy Characteristics'!$C:$C,0))),"",INDEX('Policy Characteristics'!J:J,MATCH($C1538,'Policy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8" s="254" t="str">
        <f>IF(ISBLANK(INDEX('Policy Characteristics'!K:K,MATCH($C1538,'Policy Characteristics'!$C:$C,0))),"",INDEX('Policy Characteristics'!K:K,MATCH($C1538,'Policy Characteristics'!$C:$C,0)))</f>
        <v>industry-ag-main.html#eff-stds</v>
      </c>
      <c r="R1538" s="254" t="str">
        <f>IF(ISBLANK(INDEX('Policy Characteristics'!L:L,MATCH($C1538,'Policy Characteristics'!$C:$C,0))),"",INDEX('Policy Characteristics'!L:L,MATCH($C1538,'Policy Characteristics'!$C:$C,0)))</f>
        <v>industry-energy-efficiency-standards.html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Early Retirement of Equipment</v>
      </c>
      <c r="C1539" s="254" t="str">
        <f t="shared" si="75"/>
        <v>Minimum Share of Start Year Industrial Equipment Retired</v>
      </c>
      <c r="D1539" s="6" t="s">
        <v>3023</v>
      </c>
      <c r="E1539" s="1" t="s">
        <v>3913</v>
      </c>
      <c r="F1539" t="s">
        <v>2987</v>
      </c>
      <c r="G1539" s="45" t="s">
        <v>3887</v>
      </c>
      <c r="H1539" s="47">
        <f t="shared" si="74"/>
        <v>1538</v>
      </c>
      <c r="I1539" s="324" t="s">
        <v>40</v>
      </c>
      <c r="J1539" s="255" t="str">
        <f>IF(ISBLANK(INDEX('Policy Characteristics'!D:D,MATCH($C1539,'Policy Characteristics'!$C:$C,0))),"",INDEX('Policy Characteristics'!D:D,MATCH($C1539,'Policy Characteristics'!$C:$C,0)))</f>
        <v>Equipment Early Retirement</v>
      </c>
      <c r="K1539" s="254" t="str">
        <f>IF(ISBLANK(INDEX('Policy Characteristics'!E:E,MATCH($C1539,'Policy Characteristics'!$C:$C,0))),"",INDEX('Policy Characteristics'!E:E,MATCH($C1539,'Policy Characteristics'!$C:$C,0)))</f>
        <v>indst eqpt early retirement</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start year equipment</v>
      </c>
      <c r="P1539" s="254" t="str">
        <f>IF(ISBLANK(INDEX('Policy Characteristics'!J:J,MATCH($C1539,'Policy Characteristics'!$C:$C,0))),"",INDEX('Policy Characteristics'!J:J,MATCH($C1539,'Policy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39" s="254" t="str">
        <f>IF(ISBLANK(INDEX('Policy Characteristics'!K:K,MATCH($C1539,'Policy Characteristics'!$C:$C,0))),"",INDEX('Policy Characteristics'!K:K,MATCH($C1539,'Policy Characteristics'!$C:$C,0)))</f>
        <v>industry-ag-main.html#eff-stds</v>
      </c>
      <c r="R1539" s="254" t="str">
        <f>IF(ISBLANK(INDEX('Policy Characteristics'!L:L,MATCH($C1539,'Policy Characteristics'!$C:$C,0))),"",INDEX('Policy Characteristics'!L:L,MATCH($C1539,'Policy Characteristics'!$C:$C,0)))</f>
        <v>industry-energy-efficiency-standards.html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Early Retirement of Equipment</v>
      </c>
      <c r="C1540" s="254" t="str">
        <f t="shared" si="75"/>
        <v>Minimum Share of Start Year Industrial Equipment Retired</v>
      </c>
      <c r="D1540" s="6" t="s">
        <v>3023</v>
      </c>
      <c r="E1540" s="1" t="s">
        <v>3914</v>
      </c>
      <c r="F1540" t="s">
        <v>2987</v>
      </c>
      <c r="G1540" s="45" t="s">
        <v>3889</v>
      </c>
      <c r="H1540" s="47">
        <f t="shared" si="74"/>
        <v>1539</v>
      </c>
      <c r="I1540" s="324" t="s">
        <v>40</v>
      </c>
      <c r="J1540" s="255" t="str">
        <f>IF(ISBLANK(INDEX('Policy Characteristics'!D:D,MATCH($C1540,'Policy Characteristics'!$C:$C,0))),"",INDEX('Policy Characteristics'!D:D,MATCH($C1540,'Policy Characteristics'!$C:$C,0)))</f>
        <v>Equipment Early Retirement</v>
      </c>
      <c r="K1540" s="254" t="str">
        <f>IF(ISBLANK(INDEX('Policy Characteristics'!E:E,MATCH($C1540,'Policy Characteristics'!$C:$C,0))),"",INDEX('Policy Characteristics'!E:E,MATCH($C1540,'Policy Characteristics'!$C:$C,0)))</f>
        <v>indst eqpt early retirement</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start year equipment</v>
      </c>
      <c r="P1540" s="254" t="str">
        <f>IF(ISBLANK(INDEX('Policy Characteristics'!J:J,MATCH($C1540,'Policy Characteristics'!$C:$C,0))),"",INDEX('Policy Characteristics'!J:J,MATCH($C1540,'Policy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0" s="254" t="str">
        <f>IF(ISBLANK(INDEX('Policy Characteristics'!K:K,MATCH($C1540,'Policy Characteristics'!$C:$C,0))),"",INDEX('Policy Characteristics'!K:K,MATCH($C1540,'Policy Characteristics'!$C:$C,0)))</f>
        <v>industry-ag-main.html#eff-stds</v>
      </c>
      <c r="R1540" s="254" t="str">
        <f>IF(ISBLANK(INDEX('Policy Characteristics'!L:L,MATCH($C1540,'Policy Characteristics'!$C:$C,0))),"",INDEX('Policy Characteristics'!L:L,MATCH($C1540,'Policy Characteristics'!$C:$C,0)))</f>
        <v>industry-energy-efficiency-standards.html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Early Retirement of Equipment</v>
      </c>
      <c r="C1541" s="254" t="str">
        <f t="shared" si="75"/>
        <v>Minimum Share of Start Year Industrial Equipment Retired</v>
      </c>
      <c r="D1541" s="6" t="s">
        <v>3024</v>
      </c>
      <c r="E1541" s="1" t="s">
        <v>3459</v>
      </c>
      <c r="F1541" t="s">
        <v>2546</v>
      </c>
      <c r="G1541" s="45" t="s">
        <v>3465</v>
      </c>
      <c r="H1541" s="47">
        <f t="shared" si="74"/>
        <v>1540</v>
      </c>
      <c r="I1541" s="324" t="s">
        <v>40</v>
      </c>
      <c r="J1541" s="255" t="str">
        <f>IF(ISBLANK(INDEX('Policy Characteristics'!D:D,MATCH($C1541,'Policy Characteristics'!$C:$C,0))),"",INDEX('Policy Characteristics'!D:D,MATCH($C1541,'Policy Characteristics'!$C:$C,0)))</f>
        <v>Equipment Early Retirement</v>
      </c>
      <c r="K1541" s="254" t="str">
        <f>IF(ISBLANK(INDEX('Policy Characteristics'!E:E,MATCH($C1541,'Policy Characteristics'!$C:$C,0))),"",INDEX('Policy Characteristics'!E:E,MATCH($C1541,'Policy Characteristics'!$C:$C,0)))</f>
        <v>indst eqpt early retirement</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start year equipment</v>
      </c>
      <c r="P1541" s="254" t="str">
        <f>IF(ISBLANK(INDEX('Policy Characteristics'!J:J,MATCH($C1541,'Policy Characteristics'!$C:$C,0))),"",INDEX('Policy Characteristics'!J:J,MATCH($C1541,'Policy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1" s="254" t="str">
        <f>IF(ISBLANK(INDEX('Policy Characteristics'!K:K,MATCH($C1541,'Policy Characteristics'!$C:$C,0))),"",INDEX('Policy Characteristics'!K:K,MATCH($C1541,'Policy Characteristics'!$C:$C,0)))</f>
        <v>industry-ag-main.html#eff-stds</v>
      </c>
      <c r="R1541" s="254" t="str">
        <f>IF(ISBLANK(INDEX('Policy Characteristics'!L:L,MATCH($C1541,'Policy Characteristics'!$C:$C,0))),"",INDEX('Policy Characteristics'!L:L,MATCH($C1541,'Policy Characteristics'!$C:$C,0)))</f>
        <v>industry-energy-efficiency-standards.html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Early Retirement of Equipment</v>
      </c>
      <c r="C1542" s="254" t="str">
        <f t="shared" si="75"/>
        <v>Minimum Share of Start Year Industrial Equipment Retired</v>
      </c>
      <c r="D1542" s="6" t="s">
        <v>3024</v>
      </c>
      <c r="E1542" s="1" t="s">
        <v>3460</v>
      </c>
      <c r="F1542" t="s">
        <v>2546</v>
      </c>
      <c r="G1542" s="45" t="s">
        <v>3466</v>
      </c>
      <c r="H1542" s="47">
        <f t="shared" si="74"/>
        <v>1541</v>
      </c>
      <c r="I1542" s="324" t="s">
        <v>40</v>
      </c>
      <c r="J1542" s="255" t="str">
        <f>IF(ISBLANK(INDEX('Policy Characteristics'!D:D,MATCH($C1542,'Policy Characteristics'!$C:$C,0))),"",INDEX('Policy Characteristics'!D:D,MATCH($C1542,'Policy Characteristics'!$C:$C,0)))</f>
        <v>Equipment Early Retirement</v>
      </c>
      <c r="K1542" s="254" t="str">
        <f>IF(ISBLANK(INDEX('Policy Characteristics'!E:E,MATCH($C1542,'Policy Characteristics'!$C:$C,0))),"",INDEX('Policy Characteristics'!E:E,MATCH($C1542,'Policy Characteristics'!$C:$C,0)))</f>
        <v>indst eqpt early retirement</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start year equipment</v>
      </c>
      <c r="P1542" s="254" t="str">
        <f>IF(ISBLANK(INDEX('Policy Characteristics'!J:J,MATCH($C1542,'Policy Characteristics'!$C:$C,0))),"",INDEX('Policy Characteristics'!J:J,MATCH($C1542,'Policy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2" s="254" t="str">
        <f>IF(ISBLANK(INDEX('Policy Characteristics'!K:K,MATCH($C1542,'Policy Characteristics'!$C:$C,0))),"",INDEX('Policy Characteristics'!K:K,MATCH($C1542,'Policy Characteristics'!$C:$C,0)))</f>
        <v>industry-ag-main.html#eff-stds</v>
      </c>
      <c r="R1542" s="254" t="str">
        <f>IF(ISBLANK(INDEX('Policy Characteristics'!L:L,MATCH($C1542,'Policy Characteristics'!$C:$C,0))),"",INDEX('Policy Characteristics'!L:L,MATCH($C1542,'Policy Characteristics'!$C:$C,0)))</f>
        <v>industry-energy-efficiency-standards.html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Early Retirement of Equipment</v>
      </c>
      <c r="C1543" s="254" t="str">
        <f t="shared" si="75"/>
        <v>Minimum Share of Start Year Industrial Equipment Retired</v>
      </c>
      <c r="D1543" s="6" t="s">
        <v>3024</v>
      </c>
      <c r="E1543" s="1" t="s">
        <v>3461</v>
      </c>
      <c r="F1543" t="s">
        <v>2546</v>
      </c>
      <c r="G1543" s="45" t="s">
        <v>3467</v>
      </c>
      <c r="H1543" s="47">
        <f t="shared" si="74"/>
        <v>1542</v>
      </c>
      <c r="I1543" s="324" t="s">
        <v>40</v>
      </c>
      <c r="J1543" s="255" t="str">
        <f>IF(ISBLANK(INDEX('Policy Characteristics'!D:D,MATCH($C1543,'Policy Characteristics'!$C:$C,0))),"",INDEX('Policy Characteristics'!D:D,MATCH($C1543,'Policy Characteristics'!$C:$C,0)))</f>
        <v>Equipment Early Retirement</v>
      </c>
      <c r="K1543" s="254" t="str">
        <f>IF(ISBLANK(INDEX('Policy Characteristics'!E:E,MATCH($C1543,'Policy Characteristics'!$C:$C,0))),"",INDEX('Policy Characteristics'!E:E,MATCH($C1543,'Policy Characteristics'!$C:$C,0)))</f>
        <v>indst eqpt early retirement</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start year equipment</v>
      </c>
      <c r="P1543" s="254" t="str">
        <f>IF(ISBLANK(INDEX('Policy Characteristics'!J:J,MATCH($C1543,'Policy Characteristics'!$C:$C,0))),"",INDEX('Policy Characteristics'!J:J,MATCH($C1543,'Policy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3" s="254" t="str">
        <f>IF(ISBLANK(INDEX('Policy Characteristics'!K:K,MATCH($C1543,'Policy Characteristics'!$C:$C,0))),"",INDEX('Policy Characteristics'!K:K,MATCH($C1543,'Policy Characteristics'!$C:$C,0)))</f>
        <v>industry-ag-main.html#eff-stds</v>
      </c>
      <c r="R1543" s="254" t="str">
        <f>IF(ISBLANK(INDEX('Policy Characteristics'!L:L,MATCH($C1543,'Policy Characteristics'!$C:$C,0))),"",INDEX('Policy Characteristics'!L:L,MATCH($C1543,'Policy Characteristics'!$C:$C,0)))</f>
        <v>industry-energy-efficiency-standards.html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Early Retirement of Equipment</v>
      </c>
      <c r="C1544" s="254" t="str">
        <f t="shared" si="75"/>
        <v>Minimum Share of Start Year Industrial Equipment Retired</v>
      </c>
      <c r="D1544" s="6" t="s">
        <v>3024</v>
      </c>
      <c r="E1544" s="1" t="s">
        <v>3462</v>
      </c>
      <c r="F1544" t="s">
        <v>2546</v>
      </c>
      <c r="G1544" s="45" t="s">
        <v>3468</v>
      </c>
      <c r="H1544" s="47">
        <f t="shared" si="74"/>
        <v>1543</v>
      </c>
      <c r="I1544" s="324" t="s">
        <v>40</v>
      </c>
      <c r="J1544" s="255" t="str">
        <f>IF(ISBLANK(INDEX('Policy Characteristics'!D:D,MATCH($C1544,'Policy Characteristics'!$C:$C,0))),"",INDEX('Policy Characteristics'!D:D,MATCH($C1544,'Policy Characteristics'!$C:$C,0)))</f>
        <v>Equipment Early Retirement</v>
      </c>
      <c r="K1544" s="254" t="str">
        <f>IF(ISBLANK(INDEX('Policy Characteristics'!E:E,MATCH($C1544,'Policy Characteristics'!$C:$C,0))),"",INDEX('Policy Characteristics'!E:E,MATCH($C1544,'Policy Characteristics'!$C:$C,0)))</f>
        <v>indst eqpt early retirement</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start year equipment</v>
      </c>
      <c r="P1544" s="254" t="str">
        <f>IF(ISBLANK(INDEX('Policy Characteristics'!J:J,MATCH($C1544,'Policy Characteristics'!$C:$C,0))),"",INDEX('Policy Characteristics'!J:J,MATCH($C1544,'Policy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4" s="254" t="str">
        <f>IF(ISBLANK(INDEX('Policy Characteristics'!K:K,MATCH($C1544,'Policy Characteristics'!$C:$C,0))),"",INDEX('Policy Characteristics'!K:K,MATCH($C1544,'Policy Characteristics'!$C:$C,0)))</f>
        <v>industry-ag-main.html#eff-stds</v>
      </c>
      <c r="R1544" s="254" t="str">
        <f>IF(ISBLANK(INDEX('Policy Characteristics'!L:L,MATCH($C1544,'Policy Characteristics'!$C:$C,0))),"",INDEX('Policy Characteristics'!L:L,MATCH($C1544,'Policy Characteristics'!$C:$C,0)))</f>
        <v>industry-energy-efficiency-standards.html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Early Retirement of Equipment</v>
      </c>
      <c r="C1545" s="254" t="str">
        <f t="shared" si="75"/>
        <v>Minimum Share of Start Year Industrial Equipment Retired</v>
      </c>
      <c r="D1545" s="6" t="s">
        <v>3024</v>
      </c>
      <c r="E1545" s="1" t="s">
        <v>3463</v>
      </c>
      <c r="F1545" t="s">
        <v>2546</v>
      </c>
      <c r="G1545" s="45" t="s">
        <v>3469</v>
      </c>
      <c r="H1545" s="47">
        <f t="shared" si="74"/>
        <v>1544</v>
      </c>
      <c r="I1545" s="324" t="s">
        <v>40</v>
      </c>
      <c r="J1545" s="255" t="str">
        <f>IF(ISBLANK(INDEX('Policy Characteristics'!D:D,MATCH($C1545,'Policy Characteristics'!$C:$C,0))),"",INDEX('Policy Characteristics'!D:D,MATCH($C1545,'Policy Characteristics'!$C:$C,0)))</f>
        <v>Equipment Early Retirement</v>
      </c>
      <c r="K1545" s="254" t="str">
        <f>IF(ISBLANK(INDEX('Policy Characteristics'!E:E,MATCH($C1545,'Policy Characteristics'!$C:$C,0))),"",INDEX('Policy Characteristics'!E:E,MATCH($C1545,'Policy Characteristics'!$C:$C,0)))</f>
        <v>indst eqpt early retirement</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start year equipment</v>
      </c>
      <c r="P1545" s="254" t="str">
        <f>IF(ISBLANK(INDEX('Policy Characteristics'!J:J,MATCH($C1545,'Policy Characteristics'!$C:$C,0))),"",INDEX('Policy Characteristics'!J:J,MATCH($C1545,'Policy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5" s="254" t="str">
        <f>IF(ISBLANK(INDEX('Policy Characteristics'!K:K,MATCH($C1545,'Policy Characteristics'!$C:$C,0))),"",INDEX('Policy Characteristics'!K:K,MATCH($C1545,'Policy Characteristics'!$C:$C,0)))</f>
        <v>industry-ag-main.html#eff-stds</v>
      </c>
      <c r="R1545" s="254" t="str">
        <f>IF(ISBLANK(INDEX('Policy Characteristics'!L:L,MATCH($C1545,'Policy Characteristics'!$C:$C,0))),"",INDEX('Policy Characteristics'!L:L,MATCH($C1545,'Policy Characteristics'!$C:$C,0)))</f>
        <v>industry-energy-efficiency-standards.html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Early Retirement of Equipment</v>
      </c>
      <c r="C1546" s="254" t="str">
        <f t="shared" si="75"/>
        <v>Minimum Share of Start Year Industrial Equipment Retired</v>
      </c>
      <c r="D1546" s="6" t="s">
        <v>3024</v>
      </c>
      <c r="E1546" s="1" t="s">
        <v>3464</v>
      </c>
      <c r="F1546" t="s">
        <v>2546</v>
      </c>
      <c r="G1546" s="45" t="s">
        <v>3470</v>
      </c>
      <c r="H1546" s="47">
        <f t="shared" si="74"/>
        <v>1545</v>
      </c>
      <c r="I1546" s="324" t="s">
        <v>40</v>
      </c>
      <c r="J1546" s="255" t="str">
        <f>IF(ISBLANK(INDEX('Policy Characteristics'!D:D,MATCH($C1546,'Policy Characteristics'!$C:$C,0))),"",INDEX('Policy Characteristics'!D:D,MATCH($C1546,'Policy Characteristics'!$C:$C,0)))</f>
        <v>Equipment Early Retirement</v>
      </c>
      <c r="K1546" s="254" t="str">
        <f>IF(ISBLANK(INDEX('Policy Characteristics'!E:E,MATCH($C1546,'Policy Characteristics'!$C:$C,0))),"",INDEX('Policy Characteristics'!E:E,MATCH($C1546,'Policy Characteristics'!$C:$C,0)))</f>
        <v>indst eqpt early retirement</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start year equipment</v>
      </c>
      <c r="P1546" s="254" t="str">
        <f>IF(ISBLANK(INDEX('Policy Characteristics'!J:J,MATCH($C1546,'Policy Characteristics'!$C:$C,0))),"",INDEX('Policy Characteristics'!J:J,MATCH($C1546,'Policy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6" s="254" t="str">
        <f>IF(ISBLANK(INDEX('Policy Characteristics'!K:K,MATCH($C1546,'Policy Characteristics'!$C:$C,0))),"",INDEX('Policy Characteristics'!K:K,MATCH($C1546,'Policy Characteristics'!$C:$C,0)))</f>
        <v>industry-ag-main.html#eff-stds</v>
      </c>
      <c r="R1546" s="254" t="str">
        <f>IF(ISBLANK(INDEX('Policy Characteristics'!L:L,MATCH($C1546,'Policy Characteristics'!$C:$C,0))),"",INDEX('Policy Characteristics'!L:L,MATCH($C1546,'Policy Characteristics'!$C:$C,0)))</f>
        <v>industry-energy-efficiency-standards.html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Early Retirement of Equipment</v>
      </c>
      <c r="C1547" s="254" t="str">
        <f t="shared" si="75"/>
        <v>Minimum Share of Start Year Industrial Equipment Retired</v>
      </c>
      <c r="D1547" s="6" t="s">
        <v>3024</v>
      </c>
      <c r="E1547" s="1" t="s">
        <v>3570</v>
      </c>
      <c r="F1547" t="s">
        <v>2546</v>
      </c>
      <c r="G1547" s="45" t="s">
        <v>3471</v>
      </c>
      <c r="H1547" s="47">
        <f t="shared" ref="H1547:H1610" si="76">H1546+1</f>
        <v>1546</v>
      </c>
      <c r="I1547" s="324" t="s">
        <v>40</v>
      </c>
      <c r="J1547" s="255" t="str">
        <f>IF(ISBLANK(INDEX('Policy Characteristics'!D:D,MATCH($C1547,'Policy Characteristics'!$C:$C,0))),"",INDEX('Policy Characteristics'!D:D,MATCH($C1547,'Policy Characteristics'!$C:$C,0)))</f>
        <v>Equipment Early Retirement</v>
      </c>
      <c r="K1547" s="254" t="str">
        <f>IF(ISBLANK(INDEX('Policy Characteristics'!E:E,MATCH($C1547,'Policy Characteristics'!$C:$C,0))),"",INDEX('Policy Characteristics'!E:E,MATCH($C1547,'Policy Characteristics'!$C:$C,0)))</f>
        <v>indst eqpt early retirement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start year equipment</v>
      </c>
      <c r="P1547" s="254" t="str">
        <f>IF(ISBLANK(INDEX('Policy Characteristics'!J:J,MATCH($C1547,'Policy Characteristics'!$C:$C,0))),"",INDEX('Policy Characteristics'!J:J,MATCH($C1547,'Policy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7" s="254" t="str">
        <f>IF(ISBLANK(INDEX('Policy Characteristics'!K:K,MATCH($C1547,'Policy Characteristics'!$C:$C,0))),"",INDEX('Policy Characteristics'!K:K,MATCH($C1547,'Policy Characteristics'!$C:$C,0)))</f>
        <v>industry-ag-main.html#eff-stds</v>
      </c>
      <c r="R1547" s="254" t="str">
        <f>IF(ISBLANK(INDEX('Policy Characteristics'!L:L,MATCH($C1547,'Policy Characteristics'!$C:$C,0))),"",INDEX('Policy Characteristics'!L:L,MATCH($C1547,'Policy Characteristics'!$C:$C,0)))</f>
        <v>industry-energy-efficiency-standards.html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Early Retirement of Equipment</v>
      </c>
      <c r="C1548" s="254" t="str">
        <f t="shared" si="75"/>
        <v>Minimum Share of Start Year Industrial Equipment Retired</v>
      </c>
      <c r="D1548" s="6" t="s">
        <v>3024</v>
      </c>
      <c r="E1548" s="1" t="s">
        <v>3912</v>
      </c>
      <c r="F1548" t="s">
        <v>2546</v>
      </c>
      <c r="G1548" s="45" t="s">
        <v>3888</v>
      </c>
      <c r="H1548" s="47">
        <f t="shared" si="76"/>
        <v>1547</v>
      </c>
      <c r="I1548" s="324" t="s">
        <v>40</v>
      </c>
      <c r="J1548" s="255" t="str">
        <f>IF(ISBLANK(INDEX('Policy Characteristics'!D:D,MATCH($C1548,'Policy Characteristics'!$C:$C,0))),"",INDEX('Policy Characteristics'!D:D,MATCH($C1548,'Policy Characteristics'!$C:$C,0)))</f>
        <v>Equipment Early Retirement</v>
      </c>
      <c r="K1548" s="254" t="str">
        <f>IF(ISBLANK(INDEX('Policy Characteristics'!E:E,MATCH($C1548,'Policy Characteristics'!$C:$C,0))),"",INDEX('Policy Characteristics'!E:E,MATCH($C1548,'Policy Characteristics'!$C:$C,0)))</f>
        <v>indst eqpt early retirement</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start year equipment</v>
      </c>
      <c r="P1548" s="254" t="str">
        <f>IF(ISBLANK(INDEX('Policy Characteristics'!J:J,MATCH($C1548,'Policy Characteristics'!$C:$C,0))),"",INDEX('Policy Characteristics'!J:J,MATCH($C1548,'Policy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8" s="254" t="str">
        <f>IF(ISBLANK(INDEX('Policy Characteristics'!K:K,MATCH($C1548,'Policy Characteristics'!$C:$C,0))),"",INDEX('Policy Characteristics'!K:K,MATCH($C1548,'Policy Characteristics'!$C:$C,0)))</f>
        <v>industry-ag-main.html#eff-stds</v>
      </c>
      <c r="R1548" s="254" t="str">
        <f>IF(ISBLANK(INDEX('Policy Characteristics'!L:L,MATCH($C1548,'Policy Characteristics'!$C:$C,0))),"",INDEX('Policy Characteristics'!L:L,MATCH($C1548,'Policy Characteristics'!$C:$C,0)))</f>
        <v>industry-energy-efficiency-standards.html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Early Retirement of Equipment</v>
      </c>
      <c r="C1549" s="254" t="str">
        <f t="shared" si="75"/>
        <v>Minimum Share of Start Year Industrial Equipment Retired</v>
      </c>
      <c r="D1549" s="6" t="s">
        <v>3024</v>
      </c>
      <c r="E1549" s="1" t="s">
        <v>3913</v>
      </c>
      <c r="F1549" t="s">
        <v>2546</v>
      </c>
      <c r="G1549" s="45" t="s">
        <v>3887</v>
      </c>
      <c r="H1549" s="47">
        <f t="shared" si="76"/>
        <v>1548</v>
      </c>
      <c r="I1549" s="324" t="s">
        <v>40</v>
      </c>
      <c r="J1549" s="255" t="str">
        <f>IF(ISBLANK(INDEX('Policy Characteristics'!D:D,MATCH($C1549,'Policy Characteristics'!$C:$C,0))),"",INDEX('Policy Characteristics'!D:D,MATCH($C1549,'Policy Characteristics'!$C:$C,0)))</f>
        <v>Equipment Early Retirement</v>
      </c>
      <c r="K1549" s="254" t="str">
        <f>IF(ISBLANK(INDEX('Policy Characteristics'!E:E,MATCH($C1549,'Policy Characteristics'!$C:$C,0))),"",INDEX('Policy Characteristics'!E:E,MATCH($C1549,'Policy Characteristics'!$C:$C,0)))</f>
        <v>indst eqpt early retirement</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start year equipment</v>
      </c>
      <c r="P1549" s="254" t="str">
        <f>IF(ISBLANK(INDEX('Policy Characteristics'!J:J,MATCH($C1549,'Policy Characteristics'!$C:$C,0))),"",INDEX('Policy Characteristics'!J:J,MATCH($C1549,'Policy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49" s="254" t="str">
        <f>IF(ISBLANK(INDEX('Policy Characteristics'!K:K,MATCH($C1549,'Policy Characteristics'!$C:$C,0))),"",INDEX('Policy Characteristics'!K:K,MATCH($C1549,'Policy Characteristics'!$C:$C,0)))</f>
        <v>industry-ag-main.html#eff-stds</v>
      </c>
      <c r="R1549" s="254" t="str">
        <f>IF(ISBLANK(INDEX('Policy Characteristics'!L:L,MATCH($C1549,'Policy Characteristics'!$C:$C,0))),"",INDEX('Policy Characteristics'!L:L,MATCH($C1549,'Policy Characteristics'!$C:$C,0)))</f>
        <v>industry-energy-efficiency-standards.html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Early Retirement of Equipment</v>
      </c>
      <c r="C1550" s="254" t="str">
        <f t="shared" si="75"/>
        <v>Minimum Share of Start Year Industrial Equipment Retired</v>
      </c>
      <c r="D1550" s="6" t="s">
        <v>3024</v>
      </c>
      <c r="E1550" s="1" t="s">
        <v>3914</v>
      </c>
      <c r="F1550" t="s">
        <v>2546</v>
      </c>
      <c r="G1550" s="45" t="s">
        <v>3889</v>
      </c>
      <c r="H1550" s="47">
        <f t="shared" si="76"/>
        <v>1549</v>
      </c>
      <c r="I1550" s="324" t="s">
        <v>40</v>
      </c>
      <c r="J1550" s="255" t="str">
        <f>IF(ISBLANK(INDEX('Policy Characteristics'!D:D,MATCH($C1550,'Policy Characteristics'!$C:$C,0))),"",INDEX('Policy Characteristics'!D:D,MATCH($C1550,'Policy Characteristics'!$C:$C,0)))</f>
        <v>Equipment Early Retirement</v>
      </c>
      <c r="K1550" s="254" t="str">
        <f>IF(ISBLANK(INDEX('Policy Characteristics'!E:E,MATCH($C1550,'Policy Characteristics'!$C:$C,0))),"",INDEX('Policy Characteristics'!E:E,MATCH($C1550,'Policy Characteristics'!$C:$C,0)))</f>
        <v>indst eqpt early retirement</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start year equipment</v>
      </c>
      <c r="P1550" s="254" t="str">
        <f>IF(ISBLANK(INDEX('Policy Characteristics'!J:J,MATCH($C1550,'Policy Characteristics'!$C:$C,0))),"",INDEX('Policy Characteristics'!J:J,MATCH($C1550,'Policy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0" s="254" t="str">
        <f>IF(ISBLANK(INDEX('Policy Characteristics'!K:K,MATCH($C1550,'Policy Characteristics'!$C:$C,0))),"",INDEX('Policy Characteristics'!K:K,MATCH($C1550,'Policy Characteristics'!$C:$C,0)))</f>
        <v>industry-ag-main.html#eff-stds</v>
      </c>
      <c r="R1550" s="254" t="str">
        <f>IF(ISBLANK(INDEX('Policy Characteristics'!L:L,MATCH($C1550,'Policy Characteristics'!$C:$C,0))),"",INDEX('Policy Characteristics'!L:L,MATCH($C1550,'Policy Characteristics'!$C:$C,0)))</f>
        <v>industry-energy-efficiency-standards.html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Early Retirement of Equipment</v>
      </c>
      <c r="C1551" s="254" t="str">
        <f t="shared" si="75"/>
        <v>Minimum Share of Start Year Industrial Equipment Retired</v>
      </c>
      <c r="D1551" s="6" t="s">
        <v>3025</v>
      </c>
      <c r="E1551" s="1" t="s">
        <v>3459</v>
      </c>
      <c r="F1551" t="s">
        <v>2988</v>
      </c>
      <c r="G1551" s="45" t="s">
        <v>3465</v>
      </c>
      <c r="H1551" s="47">
        <f t="shared" si="76"/>
        <v>1550</v>
      </c>
      <c r="I1551" s="324" t="s">
        <v>40</v>
      </c>
      <c r="J1551" s="255" t="str">
        <f>IF(ISBLANK(INDEX('Policy Characteristics'!D:D,MATCH($C1551,'Policy Characteristics'!$C:$C,0))),"",INDEX('Policy Characteristics'!D:D,MATCH($C1551,'Policy Characteristics'!$C:$C,0)))</f>
        <v>Equipment Early Retirement</v>
      </c>
      <c r="K1551" s="254" t="str">
        <f>IF(ISBLANK(INDEX('Policy Characteristics'!E:E,MATCH($C1551,'Policy Characteristics'!$C:$C,0))),"",INDEX('Policy Characteristics'!E:E,MATCH($C1551,'Policy Characteristics'!$C:$C,0)))</f>
        <v>indst eqpt early retirement</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start year equipment</v>
      </c>
      <c r="P1551" s="254" t="str">
        <f>IF(ISBLANK(INDEX('Policy Characteristics'!J:J,MATCH($C1551,'Policy Characteristics'!$C:$C,0))),"",INDEX('Policy Characteristics'!J:J,MATCH($C1551,'Policy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1" s="254" t="str">
        <f>IF(ISBLANK(INDEX('Policy Characteristics'!K:K,MATCH($C1551,'Policy Characteristics'!$C:$C,0))),"",INDEX('Policy Characteristics'!K:K,MATCH($C1551,'Policy Characteristics'!$C:$C,0)))</f>
        <v>industry-ag-main.html#eff-stds</v>
      </c>
      <c r="R1551" s="254" t="str">
        <f>IF(ISBLANK(INDEX('Policy Characteristics'!L:L,MATCH($C1551,'Policy Characteristics'!$C:$C,0))),"",INDEX('Policy Characteristics'!L:L,MATCH($C1551,'Policy Characteristics'!$C:$C,0)))</f>
        <v>industry-energy-efficiency-standards.html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Early Retirement of Equipment</v>
      </c>
      <c r="C1552" s="254" t="str">
        <f t="shared" si="75"/>
        <v>Minimum Share of Start Year Industrial Equipment Retired</v>
      </c>
      <c r="D1552" s="6" t="s">
        <v>3025</v>
      </c>
      <c r="E1552" s="1" t="s">
        <v>3460</v>
      </c>
      <c r="F1552" t="s">
        <v>2988</v>
      </c>
      <c r="G1552" s="45" t="s">
        <v>3466</v>
      </c>
      <c r="H1552" s="47">
        <f t="shared" si="76"/>
        <v>1551</v>
      </c>
      <c r="I1552" s="324" t="s">
        <v>40</v>
      </c>
      <c r="J1552" s="255" t="str">
        <f>IF(ISBLANK(INDEX('Policy Characteristics'!D:D,MATCH($C1552,'Policy Characteristics'!$C:$C,0))),"",INDEX('Policy Characteristics'!D:D,MATCH($C1552,'Policy Characteristics'!$C:$C,0)))</f>
        <v>Equipment Early Retirement</v>
      </c>
      <c r="K1552" s="254" t="str">
        <f>IF(ISBLANK(INDEX('Policy Characteristics'!E:E,MATCH($C1552,'Policy Characteristics'!$C:$C,0))),"",INDEX('Policy Characteristics'!E:E,MATCH($C1552,'Policy Characteristics'!$C:$C,0)))</f>
        <v>indst eqpt early retirement</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start year equipment</v>
      </c>
      <c r="P1552" s="254" t="str">
        <f>IF(ISBLANK(INDEX('Policy Characteristics'!J:J,MATCH($C1552,'Policy Characteristics'!$C:$C,0))),"",INDEX('Policy Characteristics'!J:J,MATCH($C1552,'Policy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2" s="254" t="str">
        <f>IF(ISBLANK(INDEX('Policy Characteristics'!K:K,MATCH($C1552,'Policy Characteristics'!$C:$C,0))),"",INDEX('Policy Characteristics'!K:K,MATCH($C1552,'Policy Characteristics'!$C:$C,0)))</f>
        <v>industry-ag-main.html#eff-stds</v>
      </c>
      <c r="R1552" s="254" t="str">
        <f>IF(ISBLANK(INDEX('Policy Characteristics'!L:L,MATCH($C1552,'Policy Characteristics'!$C:$C,0))),"",INDEX('Policy Characteristics'!L:L,MATCH($C1552,'Policy Characteristics'!$C:$C,0)))</f>
        <v>industry-energy-efficiency-standards.html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Early Retirement of Equipment</v>
      </c>
      <c r="C1553" s="254" t="str">
        <f t="shared" si="75"/>
        <v>Minimum Share of Start Year Industrial Equipment Retired</v>
      </c>
      <c r="D1553" s="6" t="s">
        <v>3025</v>
      </c>
      <c r="E1553" s="1" t="s">
        <v>3461</v>
      </c>
      <c r="F1553" t="s">
        <v>2988</v>
      </c>
      <c r="G1553" s="45" t="s">
        <v>3467</v>
      </c>
      <c r="H1553" s="47">
        <f t="shared" si="76"/>
        <v>1552</v>
      </c>
      <c r="I1553" s="324" t="s">
        <v>40</v>
      </c>
      <c r="J1553" s="255" t="str">
        <f>IF(ISBLANK(INDEX('Policy Characteristics'!D:D,MATCH($C1553,'Policy Characteristics'!$C:$C,0))),"",INDEX('Policy Characteristics'!D:D,MATCH($C1553,'Policy Characteristics'!$C:$C,0)))</f>
        <v>Equipment Early Retirement</v>
      </c>
      <c r="K1553" s="254" t="str">
        <f>IF(ISBLANK(INDEX('Policy Characteristics'!E:E,MATCH($C1553,'Policy Characteristics'!$C:$C,0))),"",INDEX('Policy Characteristics'!E:E,MATCH($C1553,'Policy Characteristics'!$C:$C,0)))</f>
        <v>indst eqpt early retirement</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start year equipment</v>
      </c>
      <c r="P1553" s="254" t="str">
        <f>IF(ISBLANK(INDEX('Policy Characteristics'!J:J,MATCH($C1553,'Policy Characteristics'!$C:$C,0))),"",INDEX('Policy Characteristics'!J:J,MATCH($C1553,'Policy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3" s="254" t="str">
        <f>IF(ISBLANK(INDEX('Policy Characteristics'!K:K,MATCH($C1553,'Policy Characteristics'!$C:$C,0))),"",INDEX('Policy Characteristics'!K:K,MATCH($C1553,'Policy Characteristics'!$C:$C,0)))</f>
        <v>industry-ag-main.html#eff-stds</v>
      </c>
      <c r="R1553" s="254" t="str">
        <f>IF(ISBLANK(INDEX('Policy Characteristics'!L:L,MATCH($C1553,'Policy Characteristics'!$C:$C,0))),"",INDEX('Policy Characteristics'!L:L,MATCH($C1553,'Policy Characteristics'!$C:$C,0)))</f>
        <v>industry-energy-efficiency-standards.html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Early Retirement of Equipment</v>
      </c>
      <c r="C1554" s="254" t="str">
        <f t="shared" si="75"/>
        <v>Minimum Share of Start Year Industrial Equipment Retired</v>
      </c>
      <c r="D1554" s="6" t="s">
        <v>3025</v>
      </c>
      <c r="E1554" s="1" t="s">
        <v>3462</v>
      </c>
      <c r="F1554" t="s">
        <v>2988</v>
      </c>
      <c r="G1554" s="45" t="s">
        <v>3468</v>
      </c>
      <c r="H1554" s="47">
        <f t="shared" si="76"/>
        <v>1553</v>
      </c>
      <c r="I1554" s="324" t="s">
        <v>40</v>
      </c>
      <c r="J1554" s="255" t="str">
        <f>IF(ISBLANK(INDEX('Policy Characteristics'!D:D,MATCH($C1554,'Policy Characteristics'!$C:$C,0))),"",INDEX('Policy Characteristics'!D:D,MATCH($C1554,'Policy Characteristics'!$C:$C,0)))</f>
        <v>Equipment Early Retirement</v>
      </c>
      <c r="K1554" s="254" t="str">
        <f>IF(ISBLANK(INDEX('Policy Characteristics'!E:E,MATCH($C1554,'Policy Characteristics'!$C:$C,0))),"",INDEX('Policy Characteristics'!E:E,MATCH($C1554,'Policy Characteristics'!$C:$C,0)))</f>
        <v>indst eqpt early retirement</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start year equipment</v>
      </c>
      <c r="P1554" s="254" t="str">
        <f>IF(ISBLANK(INDEX('Policy Characteristics'!J:J,MATCH($C1554,'Policy Characteristics'!$C:$C,0))),"",INDEX('Policy Characteristics'!J:J,MATCH($C1554,'Policy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4" s="254" t="str">
        <f>IF(ISBLANK(INDEX('Policy Characteristics'!K:K,MATCH($C1554,'Policy Characteristics'!$C:$C,0))),"",INDEX('Policy Characteristics'!K:K,MATCH($C1554,'Policy Characteristics'!$C:$C,0)))</f>
        <v>industry-ag-main.html#eff-stds</v>
      </c>
      <c r="R1554" s="254" t="str">
        <f>IF(ISBLANK(INDEX('Policy Characteristics'!L:L,MATCH($C1554,'Policy Characteristics'!$C:$C,0))),"",INDEX('Policy Characteristics'!L:L,MATCH($C1554,'Policy Characteristics'!$C:$C,0)))</f>
        <v>industry-energy-efficiency-standards.html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Early Retirement of Equipment</v>
      </c>
      <c r="C1555" s="254" t="str">
        <f t="shared" si="75"/>
        <v>Minimum Share of Start Year Industrial Equipment Retired</v>
      </c>
      <c r="D1555" s="6" t="s">
        <v>3025</v>
      </c>
      <c r="E1555" s="1" t="s">
        <v>3463</v>
      </c>
      <c r="F1555" t="s">
        <v>2988</v>
      </c>
      <c r="G1555" s="45" t="s">
        <v>3469</v>
      </c>
      <c r="H1555" s="47">
        <f t="shared" si="76"/>
        <v>1554</v>
      </c>
      <c r="I1555" s="324" t="s">
        <v>40</v>
      </c>
      <c r="J1555" s="255" t="str">
        <f>IF(ISBLANK(INDEX('Policy Characteristics'!D:D,MATCH($C1555,'Policy Characteristics'!$C:$C,0))),"",INDEX('Policy Characteristics'!D:D,MATCH($C1555,'Policy Characteristics'!$C:$C,0)))</f>
        <v>Equipment Early Retirement</v>
      </c>
      <c r="K1555" s="254" t="str">
        <f>IF(ISBLANK(INDEX('Policy Characteristics'!E:E,MATCH($C1555,'Policy Characteristics'!$C:$C,0))),"",INDEX('Policy Characteristics'!E:E,MATCH($C1555,'Policy Characteristics'!$C:$C,0)))</f>
        <v>indst eqpt early retirement</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start year equipment</v>
      </c>
      <c r="P1555" s="254" t="str">
        <f>IF(ISBLANK(INDEX('Policy Characteristics'!J:J,MATCH($C1555,'Policy Characteristics'!$C:$C,0))),"",INDEX('Policy Characteristics'!J:J,MATCH($C1555,'Policy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5" s="254" t="str">
        <f>IF(ISBLANK(INDEX('Policy Characteristics'!K:K,MATCH($C1555,'Policy Characteristics'!$C:$C,0))),"",INDEX('Policy Characteristics'!K:K,MATCH($C1555,'Policy Characteristics'!$C:$C,0)))</f>
        <v>industry-ag-main.html#eff-stds</v>
      </c>
      <c r="R1555" s="254" t="str">
        <f>IF(ISBLANK(INDEX('Policy Characteristics'!L:L,MATCH($C1555,'Policy Characteristics'!$C:$C,0))),"",INDEX('Policy Characteristics'!L:L,MATCH($C1555,'Policy Characteristics'!$C:$C,0)))</f>
        <v>industry-energy-efficiency-standards.html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Early Retirement of Equipment</v>
      </c>
      <c r="C1556" s="254" t="str">
        <f t="shared" si="75"/>
        <v>Minimum Share of Start Year Industrial Equipment Retired</v>
      </c>
      <c r="D1556" s="6" t="s">
        <v>3025</v>
      </c>
      <c r="E1556" s="1" t="s">
        <v>3464</v>
      </c>
      <c r="F1556" t="s">
        <v>2988</v>
      </c>
      <c r="G1556" s="45" t="s">
        <v>3470</v>
      </c>
      <c r="H1556" s="47">
        <f t="shared" si="76"/>
        <v>1555</v>
      </c>
      <c r="I1556" s="324" t="s">
        <v>40</v>
      </c>
      <c r="J1556" s="255" t="str">
        <f>IF(ISBLANK(INDEX('Policy Characteristics'!D:D,MATCH($C1556,'Policy Characteristics'!$C:$C,0))),"",INDEX('Policy Characteristics'!D:D,MATCH($C1556,'Policy Characteristics'!$C:$C,0)))</f>
        <v>Equipment Early Retirement</v>
      </c>
      <c r="K1556" s="254" t="str">
        <f>IF(ISBLANK(INDEX('Policy Characteristics'!E:E,MATCH($C1556,'Policy Characteristics'!$C:$C,0))),"",INDEX('Policy Characteristics'!E:E,MATCH($C1556,'Policy Characteristics'!$C:$C,0)))</f>
        <v>indst eqpt early retirement</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start year equipment</v>
      </c>
      <c r="P1556" s="254" t="str">
        <f>IF(ISBLANK(INDEX('Policy Characteristics'!J:J,MATCH($C1556,'Policy Characteristics'!$C:$C,0))),"",INDEX('Policy Characteristics'!J:J,MATCH($C1556,'Policy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6" s="254" t="str">
        <f>IF(ISBLANK(INDEX('Policy Characteristics'!K:K,MATCH($C1556,'Policy Characteristics'!$C:$C,0))),"",INDEX('Policy Characteristics'!K:K,MATCH($C1556,'Policy Characteristics'!$C:$C,0)))</f>
        <v>industry-ag-main.html#eff-stds</v>
      </c>
      <c r="R1556" s="254" t="str">
        <f>IF(ISBLANK(INDEX('Policy Characteristics'!L:L,MATCH($C1556,'Policy Characteristics'!$C:$C,0))),"",INDEX('Policy Characteristics'!L:L,MATCH($C1556,'Policy Characteristics'!$C:$C,0)))</f>
        <v>industry-energy-efficiency-standards.html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Early Retirement of Equipment</v>
      </c>
      <c r="C1557" s="254" t="str">
        <f t="shared" si="75"/>
        <v>Minimum Share of Start Year Industrial Equipment Retired</v>
      </c>
      <c r="D1557" s="6" t="s">
        <v>3025</v>
      </c>
      <c r="E1557" s="1" t="s">
        <v>3570</v>
      </c>
      <c r="F1557" t="s">
        <v>2988</v>
      </c>
      <c r="G1557" s="45" t="s">
        <v>3471</v>
      </c>
      <c r="H1557" s="47">
        <f t="shared" si="76"/>
        <v>1556</v>
      </c>
      <c r="I1557" s="324" t="s">
        <v>40</v>
      </c>
      <c r="J1557" s="255" t="str">
        <f>IF(ISBLANK(INDEX('Policy Characteristics'!D:D,MATCH($C1557,'Policy Characteristics'!$C:$C,0))),"",INDEX('Policy Characteristics'!D:D,MATCH($C1557,'Policy Characteristics'!$C:$C,0)))</f>
        <v>Equipment Early Retirement</v>
      </c>
      <c r="K1557" s="254" t="str">
        <f>IF(ISBLANK(INDEX('Policy Characteristics'!E:E,MATCH($C1557,'Policy Characteristics'!$C:$C,0))),"",INDEX('Policy Characteristics'!E:E,MATCH($C1557,'Policy Characteristics'!$C:$C,0)))</f>
        <v>indst eqpt early retirement</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start year equipment</v>
      </c>
      <c r="P1557" s="254" t="str">
        <f>IF(ISBLANK(INDEX('Policy Characteristics'!J:J,MATCH($C1557,'Policy Characteristics'!$C:$C,0))),"",INDEX('Policy Characteristics'!J:J,MATCH($C1557,'Policy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7" s="254" t="str">
        <f>IF(ISBLANK(INDEX('Policy Characteristics'!K:K,MATCH($C1557,'Policy Characteristics'!$C:$C,0))),"",INDEX('Policy Characteristics'!K:K,MATCH($C1557,'Policy Characteristics'!$C:$C,0)))</f>
        <v>industry-ag-main.html#eff-stds</v>
      </c>
      <c r="R1557" s="254" t="str">
        <f>IF(ISBLANK(INDEX('Policy Characteristics'!L:L,MATCH($C1557,'Policy Characteristics'!$C:$C,0))),"",INDEX('Policy Characteristics'!L:L,MATCH($C1557,'Policy Characteristics'!$C:$C,0)))</f>
        <v>industry-energy-efficiency-standards.html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Early Retirement of Equipment</v>
      </c>
      <c r="C1558" s="254" t="str">
        <f t="shared" si="75"/>
        <v>Minimum Share of Start Year Industrial Equipment Retired</v>
      </c>
      <c r="D1558" s="6" t="s">
        <v>3025</v>
      </c>
      <c r="E1558" s="1" t="s">
        <v>3912</v>
      </c>
      <c r="F1558" t="s">
        <v>2988</v>
      </c>
      <c r="G1558" s="45" t="s">
        <v>3888</v>
      </c>
      <c r="H1558" s="47">
        <f t="shared" si="76"/>
        <v>1557</v>
      </c>
      <c r="I1558" s="324" t="s">
        <v>40</v>
      </c>
      <c r="J1558" s="255" t="str">
        <f>IF(ISBLANK(INDEX('Policy Characteristics'!D:D,MATCH($C1558,'Policy Characteristics'!$C:$C,0))),"",INDEX('Policy Characteristics'!D:D,MATCH($C1558,'Policy Characteristics'!$C:$C,0)))</f>
        <v>Equipment Early Retirement</v>
      </c>
      <c r="K1558" s="254" t="str">
        <f>IF(ISBLANK(INDEX('Policy Characteristics'!E:E,MATCH($C1558,'Policy Characteristics'!$C:$C,0))),"",INDEX('Policy Characteristics'!E:E,MATCH($C1558,'Policy Characteristics'!$C:$C,0)))</f>
        <v>indst eqpt early retirement</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start year equipment</v>
      </c>
      <c r="P1558" s="254" t="str">
        <f>IF(ISBLANK(INDEX('Policy Characteristics'!J:J,MATCH($C1558,'Policy Characteristics'!$C:$C,0))),"",INDEX('Policy Characteristics'!J:J,MATCH($C1558,'Policy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8" s="254" t="str">
        <f>IF(ISBLANK(INDEX('Policy Characteristics'!K:K,MATCH($C1558,'Policy Characteristics'!$C:$C,0))),"",INDEX('Policy Characteristics'!K:K,MATCH($C1558,'Policy Characteristics'!$C:$C,0)))</f>
        <v>industry-ag-main.html#eff-stds</v>
      </c>
      <c r="R1558" s="254" t="str">
        <f>IF(ISBLANK(INDEX('Policy Characteristics'!L:L,MATCH($C1558,'Policy Characteristics'!$C:$C,0))),"",INDEX('Policy Characteristics'!L:L,MATCH($C1558,'Policy Characteristics'!$C:$C,0)))</f>
        <v>industry-energy-efficiency-standards.html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Early Retirement of Equipment</v>
      </c>
      <c r="C1559" s="254" t="str">
        <f t="shared" si="75"/>
        <v>Minimum Share of Start Year Industrial Equipment Retired</v>
      </c>
      <c r="D1559" s="6" t="s">
        <v>3025</v>
      </c>
      <c r="E1559" s="1" t="s">
        <v>3913</v>
      </c>
      <c r="F1559" t="s">
        <v>2988</v>
      </c>
      <c r="G1559" s="45" t="s">
        <v>3887</v>
      </c>
      <c r="H1559" s="47">
        <f t="shared" si="76"/>
        <v>1558</v>
      </c>
      <c r="I1559" s="324" t="s">
        <v>40</v>
      </c>
      <c r="J1559" s="255" t="str">
        <f>IF(ISBLANK(INDEX('Policy Characteristics'!D:D,MATCH($C1559,'Policy Characteristics'!$C:$C,0))),"",INDEX('Policy Characteristics'!D:D,MATCH($C1559,'Policy Characteristics'!$C:$C,0)))</f>
        <v>Equipment Early Retirement</v>
      </c>
      <c r="K1559" s="254" t="str">
        <f>IF(ISBLANK(INDEX('Policy Characteristics'!E:E,MATCH($C1559,'Policy Characteristics'!$C:$C,0))),"",INDEX('Policy Characteristics'!E:E,MATCH($C1559,'Policy Characteristics'!$C:$C,0)))</f>
        <v>indst eqpt early retirement</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start year equipment</v>
      </c>
      <c r="P1559" s="254" t="str">
        <f>IF(ISBLANK(INDEX('Policy Characteristics'!J:J,MATCH($C1559,'Policy Characteristics'!$C:$C,0))),"",INDEX('Policy Characteristics'!J:J,MATCH($C1559,'Policy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59" s="254" t="str">
        <f>IF(ISBLANK(INDEX('Policy Characteristics'!K:K,MATCH($C1559,'Policy Characteristics'!$C:$C,0))),"",INDEX('Policy Characteristics'!K:K,MATCH($C1559,'Policy Characteristics'!$C:$C,0)))</f>
        <v>industry-ag-main.html#eff-stds</v>
      </c>
      <c r="R1559" s="254" t="str">
        <f>IF(ISBLANK(INDEX('Policy Characteristics'!L:L,MATCH($C1559,'Policy Characteristics'!$C:$C,0))),"",INDEX('Policy Characteristics'!L:L,MATCH($C1559,'Policy Characteristics'!$C:$C,0)))</f>
        <v>industry-energy-efficiency-standards.html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Early Retirement of Equipment</v>
      </c>
      <c r="C1560" s="254" t="str">
        <f t="shared" si="75"/>
        <v>Minimum Share of Start Year Industrial Equipment Retired</v>
      </c>
      <c r="D1560" s="6" t="s">
        <v>3025</v>
      </c>
      <c r="E1560" s="1" t="s">
        <v>3914</v>
      </c>
      <c r="F1560" t="s">
        <v>2988</v>
      </c>
      <c r="G1560" s="45" t="s">
        <v>3889</v>
      </c>
      <c r="H1560" s="47">
        <f t="shared" si="76"/>
        <v>1559</v>
      </c>
      <c r="I1560" s="324" t="s">
        <v>40</v>
      </c>
      <c r="J1560" s="255" t="str">
        <f>IF(ISBLANK(INDEX('Policy Characteristics'!D:D,MATCH($C1560,'Policy Characteristics'!$C:$C,0))),"",INDEX('Policy Characteristics'!D:D,MATCH($C1560,'Policy Characteristics'!$C:$C,0)))</f>
        <v>Equipment Early Retirement</v>
      </c>
      <c r="K1560" s="254" t="str">
        <f>IF(ISBLANK(INDEX('Policy Characteristics'!E:E,MATCH($C1560,'Policy Characteristics'!$C:$C,0))),"",INDEX('Policy Characteristics'!E:E,MATCH($C1560,'Policy Characteristics'!$C:$C,0)))</f>
        <v>indst eqpt early retirement</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start year equipment</v>
      </c>
      <c r="P1560" s="254" t="str">
        <f>IF(ISBLANK(INDEX('Policy Characteristics'!J:J,MATCH($C1560,'Policy Characteristics'!$C:$C,0))),"",INDEX('Policy Characteristics'!J:J,MATCH($C1560,'Policy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0" s="254" t="str">
        <f>IF(ISBLANK(INDEX('Policy Characteristics'!K:K,MATCH($C1560,'Policy Characteristics'!$C:$C,0))),"",INDEX('Policy Characteristics'!K:K,MATCH($C1560,'Policy Characteristics'!$C:$C,0)))</f>
        <v>industry-ag-main.html#eff-stds</v>
      </c>
      <c r="R1560" s="254" t="str">
        <f>IF(ISBLANK(INDEX('Policy Characteristics'!L:L,MATCH($C1560,'Policy Characteristics'!$C:$C,0))),"",INDEX('Policy Characteristics'!L:L,MATCH($C1560,'Policy Characteristics'!$C:$C,0)))</f>
        <v>industry-energy-efficiency-standards.html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Early Retirement of Equipment</v>
      </c>
      <c r="C1561" s="254" t="str">
        <f t="shared" si="75"/>
        <v>Minimum Share of Start Year Industrial Equipment Retired</v>
      </c>
      <c r="D1561" s="6" t="s">
        <v>3026</v>
      </c>
      <c r="E1561" s="1" t="s">
        <v>3459</v>
      </c>
      <c r="F1561" t="s">
        <v>2989</v>
      </c>
      <c r="G1561" s="45" t="s">
        <v>3465</v>
      </c>
      <c r="H1561" s="47">
        <f t="shared" si="76"/>
        <v>1560</v>
      </c>
      <c r="I1561" s="324" t="s">
        <v>40</v>
      </c>
      <c r="J1561" s="255" t="str">
        <f>IF(ISBLANK(INDEX('Policy Characteristics'!D:D,MATCH($C1561,'Policy Characteristics'!$C:$C,0))),"",INDEX('Policy Characteristics'!D:D,MATCH($C1561,'Policy Characteristics'!$C:$C,0)))</f>
        <v>Equipment Early Retirement</v>
      </c>
      <c r="K1561" s="254" t="str">
        <f>IF(ISBLANK(INDEX('Policy Characteristics'!E:E,MATCH($C1561,'Policy Characteristics'!$C:$C,0))),"",INDEX('Policy Characteristics'!E:E,MATCH($C1561,'Policy Characteristics'!$C:$C,0)))</f>
        <v>indst eqpt early retirement</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start year equipment</v>
      </c>
      <c r="P1561" s="254" t="str">
        <f>IF(ISBLANK(INDEX('Policy Characteristics'!J:J,MATCH($C1561,'Policy Characteristics'!$C:$C,0))),"",INDEX('Policy Characteristics'!J:J,MATCH($C1561,'Policy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1" s="254" t="str">
        <f>IF(ISBLANK(INDEX('Policy Characteristics'!K:K,MATCH($C1561,'Policy Characteristics'!$C:$C,0))),"",INDEX('Policy Characteristics'!K:K,MATCH($C1561,'Policy Characteristics'!$C:$C,0)))</f>
        <v>industry-ag-main.html#eff-stds</v>
      </c>
      <c r="R1561" s="254" t="str">
        <f>IF(ISBLANK(INDEX('Policy Characteristics'!L:L,MATCH($C1561,'Policy Characteristics'!$C:$C,0))),"",INDEX('Policy Characteristics'!L:L,MATCH($C1561,'Policy Characteristics'!$C:$C,0)))</f>
        <v>industry-energy-efficiency-standards.html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Early Retirement of Equipment</v>
      </c>
      <c r="C1562" s="254" t="str">
        <f t="shared" si="75"/>
        <v>Minimum Share of Start Year Industrial Equipment Retired</v>
      </c>
      <c r="D1562" s="6" t="s">
        <v>3026</v>
      </c>
      <c r="E1562" s="1" t="s">
        <v>3460</v>
      </c>
      <c r="F1562" t="s">
        <v>2989</v>
      </c>
      <c r="G1562" s="45" t="s">
        <v>3466</v>
      </c>
      <c r="H1562" s="47">
        <f t="shared" si="76"/>
        <v>1561</v>
      </c>
      <c r="I1562" s="324" t="s">
        <v>40</v>
      </c>
      <c r="J1562" s="255" t="str">
        <f>IF(ISBLANK(INDEX('Policy Characteristics'!D:D,MATCH($C1562,'Policy Characteristics'!$C:$C,0))),"",INDEX('Policy Characteristics'!D:D,MATCH($C1562,'Policy Characteristics'!$C:$C,0)))</f>
        <v>Equipment Early Retirement</v>
      </c>
      <c r="K1562" s="254" t="str">
        <f>IF(ISBLANK(INDEX('Policy Characteristics'!E:E,MATCH($C1562,'Policy Characteristics'!$C:$C,0))),"",INDEX('Policy Characteristics'!E:E,MATCH($C1562,'Policy Characteristics'!$C:$C,0)))</f>
        <v>indst eqpt early retirement</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start year equipment</v>
      </c>
      <c r="P1562" s="254" t="str">
        <f>IF(ISBLANK(INDEX('Policy Characteristics'!J:J,MATCH($C1562,'Policy Characteristics'!$C:$C,0))),"",INDEX('Policy Characteristics'!J:J,MATCH($C1562,'Policy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2" s="254" t="str">
        <f>IF(ISBLANK(INDEX('Policy Characteristics'!K:K,MATCH($C1562,'Policy Characteristics'!$C:$C,0))),"",INDEX('Policy Characteristics'!K:K,MATCH($C1562,'Policy Characteristics'!$C:$C,0)))</f>
        <v>industry-ag-main.html#eff-stds</v>
      </c>
      <c r="R1562" s="254" t="str">
        <f>IF(ISBLANK(INDEX('Policy Characteristics'!L:L,MATCH($C1562,'Policy Characteristics'!$C:$C,0))),"",INDEX('Policy Characteristics'!L:L,MATCH($C1562,'Policy Characteristics'!$C:$C,0)))</f>
        <v>industry-energy-efficiency-standards.html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Early Retirement of Equipment</v>
      </c>
      <c r="C1563" s="254" t="str">
        <f t="shared" si="75"/>
        <v>Minimum Share of Start Year Industrial Equipment Retired</v>
      </c>
      <c r="D1563" s="6" t="s">
        <v>3026</v>
      </c>
      <c r="E1563" s="1" t="s">
        <v>3461</v>
      </c>
      <c r="F1563" t="s">
        <v>2989</v>
      </c>
      <c r="G1563" s="45" t="s">
        <v>3467</v>
      </c>
      <c r="H1563" s="47">
        <f t="shared" si="76"/>
        <v>1562</v>
      </c>
      <c r="I1563" s="324" t="s">
        <v>40</v>
      </c>
      <c r="J1563" s="255" t="str">
        <f>IF(ISBLANK(INDEX('Policy Characteristics'!D:D,MATCH($C1563,'Policy Characteristics'!$C:$C,0))),"",INDEX('Policy Characteristics'!D:D,MATCH($C1563,'Policy Characteristics'!$C:$C,0)))</f>
        <v>Equipment Early Retirement</v>
      </c>
      <c r="K1563" s="254" t="str">
        <f>IF(ISBLANK(INDEX('Policy Characteristics'!E:E,MATCH($C1563,'Policy Characteristics'!$C:$C,0))),"",INDEX('Policy Characteristics'!E:E,MATCH($C1563,'Policy Characteristics'!$C:$C,0)))</f>
        <v>indst eqpt early retirement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start year equipment</v>
      </c>
      <c r="P1563" s="254" t="str">
        <f>IF(ISBLANK(INDEX('Policy Characteristics'!J:J,MATCH($C1563,'Policy Characteristics'!$C:$C,0))),"",INDEX('Policy Characteristics'!J:J,MATCH($C1563,'Policy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3" s="254" t="str">
        <f>IF(ISBLANK(INDEX('Policy Characteristics'!K:K,MATCH($C1563,'Policy Characteristics'!$C:$C,0))),"",INDEX('Policy Characteristics'!K:K,MATCH($C1563,'Policy Characteristics'!$C:$C,0)))</f>
        <v>industry-ag-main.html#eff-stds</v>
      </c>
      <c r="R1563" s="254" t="str">
        <f>IF(ISBLANK(INDEX('Policy Characteristics'!L:L,MATCH($C1563,'Policy Characteristics'!$C:$C,0))),"",INDEX('Policy Characteristics'!L:L,MATCH($C1563,'Policy Characteristics'!$C:$C,0)))</f>
        <v>industry-energy-efficiency-standards.html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Early Retirement of Equipment</v>
      </c>
      <c r="C1564" s="254" t="str">
        <f t="shared" si="75"/>
        <v>Minimum Share of Start Year Industrial Equipment Retired</v>
      </c>
      <c r="D1564" s="6" t="s">
        <v>3026</v>
      </c>
      <c r="E1564" s="1" t="s">
        <v>3462</v>
      </c>
      <c r="F1564" t="s">
        <v>2989</v>
      </c>
      <c r="G1564" s="45" t="s">
        <v>3468</v>
      </c>
      <c r="H1564" s="47">
        <f t="shared" si="76"/>
        <v>1563</v>
      </c>
      <c r="I1564" s="324" t="s">
        <v>40</v>
      </c>
      <c r="J1564" s="255" t="str">
        <f>IF(ISBLANK(INDEX('Policy Characteristics'!D:D,MATCH($C1564,'Policy Characteristics'!$C:$C,0))),"",INDEX('Policy Characteristics'!D:D,MATCH($C1564,'Policy Characteristics'!$C:$C,0)))</f>
        <v>Equipment Early Retirement</v>
      </c>
      <c r="K1564" s="254" t="str">
        <f>IF(ISBLANK(INDEX('Policy Characteristics'!E:E,MATCH($C1564,'Policy Characteristics'!$C:$C,0))),"",INDEX('Policy Characteristics'!E:E,MATCH($C1564,'Policy Characteristics'!$C:$C,0)))</f>
        <v>indst eqpt early retirement</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start year equipment</v>
      </c>
      <c r="P1564" s="254" t="str">
        <f>IF(ISBLANK(INDEX('Policy Characteristics'!J:J,MATCH($C1564,'Policy Characteristics'!$C:$C,0))),"",INDEX('Policy Characteristics'!J:J,MATCH($C1564,'Policy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4" s="254" t="str">
        <f>IF(ISBLANK(INDEX('Policy Characteristics'!K:K,MATCH($C1564,'Policy Characteristics'!$C:$C,0))),"",INDEX('Policy Characteristics'!K:K,MATCH($C1564,'Policy Characteristics'!$C:$C,0)))</f>
        <v>industry-ag-main.html#eff-stds</v>
      </c>
      <c r="R1564" s="254" t="str">
        <f>IF(ISBLANK(INDEX('Policy Characteristics'!L:L,MATCH($C1564,'Policy Characteristics'!$C:$C,0))),"",INDEX('Policy Characteristics'!L:L,MATCH($C1564,'Policy Characteristics'!$C:$C,0)))</f>
        <v>industry-energy-efficiency-standards.html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Early Retirement of Equipment</v>
      </c>
      <c r="C1565" s="254" t="str">
        <f t="shared" si="75"/>
        <v>Minimum Share of Start Year Industrial Equipment Retired</v>
      </c>
      <c r="D1565" s="6" t="s">
        <v>3026</v>
      </c>
      <c r="E1565" s="1" t="s">
        <v>3463</v>
      </c>
      <c r="F1565" t="s">
        <v>2989</v>
      </c>
      <c r="G1565" s="45" t="s">
        <v>3469</v>
      </c>
      <c r="H1565" s="47">
        <f t="shared" si="76"/>
        <v>1564</v>
      </c>
      <c r="I1565" s="324" t="s">
        <v>40</v>
      </c>
      <c r="J1565" s="255" t="str">
        <f>IF(ISBLANK(INDEX('Policy Characteristics'!D:D,MATCH($C1565,'Policy Characteristics'!$C:$C,0))),"",INDEX('Policy Characteristics'!D:D,MATCH($C1565,'Policy Characteristics'!$C:$C,0)))</f>
        <v>Equipment Early Retirement</v>
      </c>
      <c r="K1565" s="254" t="str">
        <f>IF(ISBLANK(INDEX('Policy Characteristics'!E:E,MATCH($C1565,'Policy Characteristics'!$C:$C,0))),"",INDEX('Policy Characteristics'!E:E,MATCH($C1565,'Policy Characteristics'!$C:$C,0)))</f>
        <v>indst eqpt early retirement</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start year equipment</v>
      </c>
      <c r="P1565" s="254" t="str">
        <f>IF(ISBLANK(INDEX('Policy Characteristics'!J:J,MATCH($C1565,'Policy Characteristics'!$C:$C,0))),"",INDEX('Policy Characteristics'!J:J,MATCH($C1565,'Policy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5" s="254" t="str">
        <f>IF(ISBLANK(INDEX('Policy Characteristics'!K:K,MATCH($C1565,'Policy Characteristics'!$C:$C,0))),"",INDEX('Policy Characteristics'!K:K,MATCH($C1565,'Policy Characteristics'!$C:$C,0)))</f>
        <v>industry-ag-main.html#eff-stds</v>
      </c>
      <c r="R1565" s="254" t="str">
        <f>IF(ISBLANK(INDEX('Policy Characteristics'!L:L,MATCH($C1565,'Policy Characteristics'!$C:$C,0))),"",INDEX('Policy Characteristics'!L:L,MATCH($C1565,'Policy Characteristics'!$C:$C,0)))</f>
        <v>industry-energy-efficiency-standards.html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Early Retirement of Equipment</v>
      </c>
      <c r="C1566" s="254" t="str">
        <f t="shared" si="75"/>
        <v>Minimum Share of Start Year Industrial Equipment Retired</v>
      </c>
      <c r="D1566" s="6" t="s">
        <v>3026</v>
      </c>
      <c r="E1566" s="1" t="s">
        <v>3464</v>
      </c>
      <c r="F1566" t="s">
        <v>2989</v>
      </c>
      <c r="G1566" s="45" t="s">
        <v>3470</v>
      </c>
      <c r="H1566" s="47">
        <f t="shared" si="76"/>
        <v>1565</v>
      </c>
      <c r="I1566" s="324" t="s">
        <v>40</v>
      </c>
      <c r="J1566" s="255" t="str">
        <f>IF(ISBLANK(INDEX('Policy Characteristics'!D:D,MATCH($C1566,'Policy Characteristics'!$C:$C,0))),"",INDEX('Policy Characteristics'!D:D,MATCH($C1566,'Policy Characteristics'!$C:$C,0)))</f>
        <v>Equipment Early Retirement</v>
      </c>
      <c r="K1566" s="254" t="str">
        <f>IF(ISBLANK(INDEX('Policy Characteristics'!E:E,MATCH($C1566,'Policy Characteristics'!$C:$C,0))),"",INDEX('Policy Characteristics'!E:E,MATCH($C1566,'Policy Characteristics'!$C:$C,0)))</f>
        <v>indst eqpt early retirement</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start year equipment</v>
      </c>
      <c r="P1566" s="254" t="str">
        <f>IF(ISBLANK(INDEX('Policy Characteristics'!J:J,MATCH($C1566,'Policy Characteristics'!$C:$C,0))),"",INDEX('Policy Characteristics'!J:J,MATCH($C1566,'Policy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6" s="254" t="str">
        <f>IF(ISBLANK(INDEX('Policy Characteristics'!K:K,MATCH($C1566,'Policy Characteristics'!$C:$C,0))),"",INDEX('Policy Characteristics'!K:K,MATCH($C1566,'Policy Characteristics'!$C:$C,0)))</f>
        <v>industry-ag-main.html#eff-stds</v>
      </c>
      <c r="R1566" s="254" t="str">
        <f>IF(ISBLANK(INDEX('Policy Characteristics'!L:L,MATCH($C1566,'Policy Characteristics'!$C:$C,0))),"",INDEX('Policy Characteristics'!L:L,MATCH($C1566,'Policy Characteristics'!$C:$C,0)))</f>
        <v>industry-energy-efficiency-standards.html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Early Retirement of Equipment</v>
      </c>
      <c r="C1567" s="254" t="str">
        <f t="shared" si="75"/>
        <v>Minimum Share of Start Year Industrial Equipment Retired</v>
      </c>
      <c r="D1567" s="6" t="s">
        <v>3026</v>
      </c>
      <c r="E1567" s="1" t="s">
        <v>3570</v>
      </c>
      <c r="F1567" t="s">
        <v>2989</v>
      </c>
      <c r="G1567" s="45" t="s">
        <v>3471</v>
      </c>
      <c r="H1567" s="47">
        <f t="shared" si="76"/>
        <v>1566</v>
      </c>
      <c r="I1567" s="324" t="s">
        <v>40</v>
      </c>
      <c r="J1567" s="255" t="str">
        <f>IF(ISBLANK(INDEX('Policy Characteristics'!D:D,MATCH($C1567,'Policy Characteristics'!$C:$C,0))),"",INDEX('Policy Characteristics'!D:D,MATCH($C1567,'Policy Characteristics'!$C:$C,0)))</f>
        <v>Equipment Early Retirement</v>
      </c>
      <c r="K1567" s="254" t="str">
        <f>IF(ISBLANK(INDEX('Policy Characteristics'!E:E,MATCH($C1567,'Policy Characteristics'!$C:$C,0))),"",INDEX('Policy Characteristics'!E:E,MATCH($C1567,'Policy Characteristics'!$C:$C,0)))</f>
        <v>indst eqpt early retirement</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start year equipment</v>
      </c>
      <c r="P1567" s="254" t="str">
        <f>IF(ISBLANK(INDEX('Policy Characteristics'!J:J,MATCH($C1567,'Policy Characteristics'!$C:$C,0))),"",INDEX('Policy Characteristics'!J:J,MATCH($C1567,'Policy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7" s="254" t="str">
        <f>IF(ISBLANK(INDEX('Policy Characteristics'!K:K,MATCH($C1567,'Policy Characteristics'!$C:$C,0))),"",INDEX('Policy Characteristics'!K:K,MATCH($C1567,'Policy Characteristics'!$C:$C,0)))</f>
        <v>industry-ag-main.html#eff-stds</v>
      </c>
      <c r="R1567" s="254" t="str">
        <f>IF(ISBLANK(INDEX('Policy Characteristics'!L:L,MATCH($C1567,'Policy Characteristics'!$C:$C,0))),"",INDEX('Policy Characteristics'!L:L,MATCH($C1567,'Policy Characteristics'!$C:$C,0)))</f>
        <v>industry-energy-efficiency-standards.html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Early Retirement of Equipment</v>
      </c>
      <c r="C1568" s="254" t="str">
        <f t="shared" si="75"/>
        <v>Minimum Share of Start Year Industrial Equipment Retired</v>
      </c>
      <c r="D1568" s="6" t="s">
        <v>3026</v>
      </c>
      <c r="E1568" s="1" t="s">
        <v>3912</v>
      </c>
      <c r="F1568" t="s">
        <v>2989</v>
      </c>
      <c r="G1568" s="45" t="s">
        <v>3888</v>
      </c>
      <c r="H1568" s="47">
        <f t="shared" si="76"/>
        <v>1567</v>
      </c>
      <c r="I1568" s="324" t="s">
        <v>40</v>
      </c>
      <c r="J1568" s="255" t="str">
        <f>IF(ISBLANK(INDEX('Policy Characteristics'!D:D,MATCH($C1568,'Policy Characteristics'!$C:$C,0))),"",INDEX('Policy Characteristics'!D:D,MATCH($C1568,'Policy Characteristics'!$C:$C,0)))</f>
        <v>Equipment Early Retirement</v>
      </c>
      <c r="K1568" s="254" t="str">
        <f>IF(ISBLANK(INDEX('Policy Characteristics'!E:E,MATCH($C1568,'Policy Characteristics'!$C:$C,0))),"",INDEX('Policy Characteristics'!E:E,MATCH($C1568,'Policy Characteristics'!$C:$C,0)))</f>
        <v>indst eqpt early retirement</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start year equipment</v>
      </c>
      <c r="P1568" s="254" t="str">
        <f>IF(ISBLANK(INDEX('Policy Characteristics'!J:J,MATCH($C1568,'Policy Characteristics'!$C:$C,0))),"",INDEX('Policy Characteristics'!J:J,MATCH($C1568,'Policy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8" s="254" t="str">
        <f>IF(ISBLANK(INDEX('Policy Characteristics'!K:K,MATCH($C1568,'Policy Characteristics'!$C:$C,0))),"",INDEX('Policy Characteristics'!K:K,MATCH($C1568,'Policy Characteristics'!$C:$C,0)))</f>
        <v>industry-ag-main.html#eff-stds</v>
      </c>
      <c r="R1568" s="254" t="str">
        <f>IF(ISBLANK(INDEX('Policy Characteristics'!L:L,MATCH($C1568,'Policy Characteristics'!$C:$C,0))),"",INDEX('Policy Characteristics'!L:L,MATCH($C1568,'Policy Characteristics'!$C:$C,0)))</f>
        <v>industry-energy-efficiency-standards.html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Early Retirement of Equipment</v>
      </c>
      <c r="C1569" s="254" t="str">
        <f t="shared" si="75"/>
        <v>Minimum Share of Start Year Industrial Equipment Retired</v>
      </c>
      <c r="D1569" s="6" t="s">
        <v>3026</v>
      </c>
      <c r="E1569" s="1" t="s">
        <v>3913</v>
      </c>
      <c r="F1569" t="s">
        <v>2989</v>
      </c>
      <c r="G1569" s="45" t="s">
        <v>3887</v>
      </c>
      <c r="H1569" s="47">
        <f t="shared" si="76"/>
        <v>1568</v>
      </c>
      <c r="I1569" s="324" t="s">
        <v>40</v>
      </c>
      <c r="J1569" s="255" t="str">
        <f>IF(ISBLANK(INDEX('Policy Characteristics'!D:D,MATCH($C1569,'Policy Characteristics'!$C:$C,0))),"",INDEX('Policy Characteristics'!D:D,MATCH($C1569,'Policy Characteristics'!$C:$C,0)))</f>
        <v>Equipment Early Retirement</v>
      </c>
      <c r="K1569" s="254" t="str">
        <f>IF(ISBLANK(INDEX('Policy Characteristics'!E:E,MATCH($C1569,'Policy Characteristics'!$C:$C,0))),"",INDEX('Policy Characteristics'!E:E,MATCH($C1569,'Policy Characteristics'!$C:$C,0)))</f>
        <v>indst eqpt early retirement</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start year equipment</v>
      </c>
      <c r="P1569" s="254" t="str">
        <f>IF(ISBLANK(INDEX('Policy Characteristics'!J:J,MATCH($C1569,'Policy Characteristics'!$C:$C,0))),"",INDEX('Policy Characteristics'!J:J,MATCH($C1569,'Policy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69" s="254" t="str">
        <f>IF(ISBLANK(INDEX('Policy Characteristics'!K:K,MATCH($C1569,'Policy Characteristics'!$C:$C,0))),"",INDEX('Policy Characteristics'!K:K,MATCH($C1569,'Policy Characteristics'!$C:$C,0)))</f>
        <v>industry-ag-main.html#eff-stds</v>
      </c>
      <c r="R1569" s="254" t="str">
        <f>IF(ISBLANK(INDEX('Policy Characteristics'!L:L,MATCH($C1569,'Policy Characteristics'!$C:$C,0))),"",INDEX('Policy Characteristics'!L:L,MATCH($C1569,'Policy Characteristics'!$C:$C,0)))</f>
        <v>industry-energy-efficiency-standards.html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Early Retirement of Equipment</v>
      </c>
      <c r="C1570" s="254" t="str">
        <f t="shared" si="75"/>
        <v>Minimum Share of Start Year Industrial Equipment Retired</v>
      </c>
      <c r="D1570" s="6" t="s">
        <v>3026</v>
      </c>
      <c r="E1570" s="1" t="s">
        <v>3914</v>
      </c>
      <c r="F1570" t="s">
        <v>2989</v>
      </c>
      <c r="G1570" s="45" t="s">
        <v>3889</v>
      </c>
      <c r="H1570" s="47">
        <f t="shared" si="76"/>
        <v>1569</v>
      </c>
      <c r="I1570" s="324" t="s">
        <v>40</v>
      </c>
      <c r="J1570" s="255" t="str">
        <f>IF(ISBLANK(INDEX('Policy Characteristics'!D:D,MATCH($C1570,'Policy Characteristics'!$C:$C,0))),"",INDEX('Policy Characteristics'!D:D,MATCH($C1570,'Policy Characteristics'!$C:$C,0)))</f>
        <v>Equipment Early Retirement</v>
      </c>
      <c r="K1570" s="254" t="str">
        <f>IF(ISBLANK(INDEX('Policy Characteristics'!E:E,MATCH($C1570,'Policy Characteristics'!$C:$C,0))),"",INDEX('Policy Characteristics'!E:E,MATCH($C1570,'Policy Characteristics'!$C:$C,0)))</f>
        <v>indst eqpt early retirement</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start year equipment</v>
      </c>
      <c r="P1570" s="254" t="str">
        <f>IF(ISBLANK(INDEX('Policy Characteristics'!J:J,MATCH($C1570,'Policy Characteristics'!$C:$C,0))),"",INDEX('Policy Characteristics'!J:J,MATCH($C1570,'Policy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0" s="254" t="str">
        <f>IF(ISBLANK(INDEX('Policy Characteristics'!K:K,MATCH($C1570,'Policy Characteristics'!$C:$C,0))),"",INDEX('Policy Characteristics'!K:K,MATCH($C1570,'Policy Characteristics'!$C:$C,0)))</f>
        <v>industry-ag-main.html#eff-stds</v>
      </c>
      <c r="R1570" s="254" t="str">
        <f>IF(ISBLANK(INDEX('Policy Characteristics'!L:L,MATCH($C1570,'Policy Characteristics'!$C:$C,0))),"",INDEX('Policy Characteristics'!L:L,MATCH($C1570,'Policy Characteristics'!$C:$C,0)))</f>
        <v>industry-energy-efficiency-standards.html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Early Retirement of Equipment</v>
      </c>
      <c r="C1571" s="254" t="str">
        <f t="shared" si="75"/>
        <v>Minimum Share of Start Year Industrial Equipment Retired</v>
      </c>
      <c r="D1571" s="6" t="s">
        <v>3027</v>
      </c>
      <c r="E1571" s="1" t="s">
        <v>3459</v>
      </c>
      <c r="F1571" t="s">
        <v>2990</v>
      </c>
      <c r="G1571" s="45" t="s">
        <v>3465</v>
      </c>
      <c r="H1571" s="47">
        <f t="shared" si="76"/>
        <v>1570</v>
      </c>
      <c r="I1571" s="324" t="s">
        <v>40</v>
      </c>
      <c r="J1571" s="255" t="str">
        <f>IF(ISBLANK(INDEX('Policy Characteristics'!D:D,MATCH($C1571,'Policy Characteristics'!$C:$C,0))),"",INDEX('Policy Characteristics'!D:D,MATCH($C1571,'Policy Characteristics'!$C:$C,0)))</f>
        <v>Equipment Early Retirement</v>
      </c>
      <c r="K1571" s="254" t="str">
        <f>IF(ISBLANK(INDEX('Policy Characteristics'!E:E,MATCH($C1571,'Policy Characteristics'!$C:$C,0))),"",INDEX('Policy Characteristics'!E:E,MATCH($C1571,'Policy Characteristics'!$C:$C,0)))</f>
        <v>indst eqpt early retirement</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start year equipment</v>
      </c>
      <c r="P1571" s="254" t="str">
        <f>IF(ISBLANK(INDEX('Policy Characteristics'!J:J,MATCH($C1571,'Policy Characteristics'!$C:$C,0))),"",INDEX('Policy Characteristics'!J:J,MATCH($C1571,'Policy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1" s="254" t="str">
        <f>IF(ISBLANK(INDEX('Policy Characteristics'!K:K,MATCH($C1571,'Policy Characteristics'!$C:$C,0))),"",INDEX('Policy Characteristics'!K:K,MATCH($C1571,'Policy Characteristics'!$C:$C,0)))</f>
        <v>industry-ag-main.html#eff-stds</v>
      </c>
      <c r="R1571" s="254" t="str">
        <f>IF(ISBLANK(INDEX('Policy Characteristics'!L:L,MATCH($C1571,'Policy Characteristics'!$C:$C,0))),"",INDEX('Policy Characteristics'!L:L,MATCH($C1571,'Policy Characteristics'!$C:$C,0)))</f>
        <v>industry-energy-efficiency-standards.html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Early Retirement of Equipment</v>
      </c>
      <c r="C1572" s="254" t="str">
        <f t="shared" si="75"/>
        <v>Minimum Share of Start Year Industrial Equipment Retired</v>
      </c>
      <c r="D1572" s="6" t="s">
        <v>3027</v>
      </c>
      <c r="E1572" s="1" t="s">
        <v>3460</v>
      </c>
      <c r="F1572" t="s">
        <v>2990</v>
      </c>
      <c r="G1572" s="45" t="s">
        <v>3466</v>
      </c>
      <c r="H1572" s="47">
        <f t="shared" si="76"/>
        <v>1571</v>
      </c>
      <c r="I1572" s="324" t="s">
        <v>40</v>
      </c>
      <c r="J1572" s="255" t="str">
        <f>IF(ISBLANK(INDEX('Policy Characteristics'!D:D,MATCH($C1572,'Policy Characteristics'!$C:$C,0))),"",INDEX('Policy Characteristics'!D:D,MATCH($C1572,'Policy Characteristics'!$C:$C,0)))</f>
        <v>Equipment Early Retirement</v>
      </c>
      <c r="K1572" s="254" t="str">
        <f>IF(ISBLANK(INDEX('Policy Characteristics'!E:E,MATCH($C1572,'Policy Characteristics'!$C:$C,0))),"",INDEX('Policy Characteristics'!E:E,MATCH($C1572,'Policy Characteristics'!$C:$C,0)))</f>
        <v>indst eqpt early retirement</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start year equipment</v>
      </c>
      <c r="P1572" s="254" t="str">
        <f>IF(ISBLANK(INDEX('Policy Characteristics'!J:J,MATCH($C1572,'Policy Characteristics'!$C:$C,0))),"",INDEX('Policy Characteristics'!J:J,MATCH($C1572,'Policy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2" s="254" t="str">
        <f>IF(ISBLANK(INDEX('Policy Characteristics'!K:K,MATCH($C1572,'Policy Characteristics'!$C:$C,0))),"",INDEX('Policy Characteristics'!K:K,MATCH($C1572,'Policy Characteristics'!$C:$C,0)))</f>
        <v>industry-ag-main.html#eff-stds</v>
      </c>
      <c r="R1572" s="254" t="str">
        <f>IF(ISBLANK(INDEX('Policy Characteristics'!L:L,MATCH($C1572,'Policy Characteristics'!$C:$C,0))),"",INDEX('Policy Characteristics'!L:L,MATCH($C1572,'Policy Characteristics'!$C:$C,0)))</f>
        <v>industry-energy-efficiency-standards.html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Early Retirement of Equipment</v>
      </c>
      <c r="C1573" s="254" t="str">
        <f t="shared" si="75"/>
        <v>Minimum Share of Start Year Industrial Equipment Retired</v>
      </c>
      <c r="D1573" s="6" t="s">
        <v>3027</v>
      </c>
      <c r="E1573" s="1" t="s">
        <v>3461</v>
      </c>
      <c r="F1573" t="s">
        <v>2990</v>
      </c>
      <c r="G1573" s="45" t="s">
        <v>3467</v>
      </c>
      <c r="H1573" s="47">
        <f t="shared" si="76"/>
        <v>1572</v>
      </c>
      <c r="I1573" s="324" t="s">
        <v>40</v>
      </c>
      <c r="J1573" s="255" t="str">
        <f>IF(ISBLANK(INDEX('Policy Characteristics'!D:D,MATCH($C1573,'Policy Characteristics'!$C:$C,0))),"",INDEX('Policy Characteristics'!D:D,MATCH($C1573,'Policy Characteristics'!$C:$C,0)))</f>
        <v>Equipment Early Retirement</v>
      </c>
      <c r="K1573" s="254" t="str">
        <f>IF(ISBLANK(INDEX('Policy Characteristics'!E:E,MATCH($C1573,'Policy Characteristics'!$C:$C,0))),"",INDEX('Policy Characteristics'!E:E,MATCH($C1573,'Policy Characteristics'!$C:$C,0)))</f>
        <v>indst eqpt early retirement</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start year equipment</v>
      </c>
      <c r="P1573" s="254" t="str">
        <f>IF(ISBLANK(INDEX('Policy Characteristics'!J:J,MATCH($C1573,'Policy Characteristics'!$C:$C,0))),"",INDEX('Policy Characteristics'!J:J,MATCH($C1573,'Policy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3" s="254" t="str">
        <f>IF(ISBLANK(INDEX('Policy Characteristics'!K:K,MATCH($C1573,'Policy Characteristics'!$C:$C,0))),"",INDEX('Policy Characteristics'!K:K,MATCH($C1573,'Policy Characteristics'!$C:$C,0)))</f>
        <v>industry-ag-main.html#eff-stds</v>
      </c>
      <c r="R1573" s="254" t="str">
        <f>IF(ISBLANK(INDEX('Policy Characteristics'!L:L,MATCH($C1573,'Policy Characteristics'!$C:$C,0))),"",INDEX('Policy Characteristics'!L:L,MATCH($C1573,'Policy Characteristics'!$C:$C,0)))</f>
        <v>industry-energy-efficiency-standards.html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Early Retirement of Equipment</v>
      </c>
      <c r="C1574" s="254" t="str">
        <f t="shared" si="75"/>
        <v>Minimum Share of Start Year Industrial Equipment Retired</v>
      </c>
      <c r="D1574" s="6" t="s">
        <v>3027</v>
      </c>
      <c r="E1574" s="1" t="s">
        <v>3462</v>
      </c>
      <c r="F1574" t="s">
        <v>2990</v>
      </c>
      <c r="G1574" s="45" t="s">
        <v>3468</v>
      </c>
      <c r="H1574" s="47">
        <f t="shared" si="76"/>
        <v>1573</v>
      </c>
      <c r="I1574" s="324" t="s">
        <v>40</v>
      </c>
      <c r="J1574" s="255" t="str">
        <f>IF(ISBLANK(INDEX('Policy Characteristics'!D:D,MATCH($C1574,'Policy Characteristics'!$C:$C,0))),"",INDEX('Policy Characteristics'!D:D,MATCH($C1574,'Policy Characteristics'!$C:$C,0)))</f>
        <v>Equipment Early Retirement</v>
      </c>
      <c r="K1574" s="254" t="str">
        <f>IF(ISBLANK(INDEX('Policy Characteristics'!E:E,MATCH($C1574,'Policy Characteristics'!$C:$C,0))),"",INDEX('Policy Characteristics'!E:E,MATCH($C1574,'Policy Characteristics'!$C:$C,0)))</f>
        <v>indst eqpt early retirement</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start year equipment</v>
      </c>
      <c r="P1574" s="254" t="str">
        <f>IF(ISBLANK(INDEX('Policy Characteristics'!J:J,MATCH($C1574,'Policy Characteristics'!$C:$C,0))),"",INDEX('Policy Characteristics'!J:J,MATCH($C1574,'Policy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4" s="254" t="str">
        <f>IF(ISBLANK(INDEX('Policy Characteristics'!K:K,MATCH($C1574,'Policy Characteristics'!$C:$C,0))),"",INDEX('Policy Characteristics'!K:K,MATCH($C1574,'Policy Characteristics'!$C:$C,0)))</f>
        <v>industry-ag-main.html#eff-stds</v>
      </c>
      <c r="R1574" s="254" t="str">
        <f>IF(ISBLANK(INDEX('Policy Characteristics'!L:L,MATCH($C1574,'Policy Characteristics'!$C:$C,0))),"",INDEX('Policy Characteristics'!L:L,MATCH($C1574,'Policy Characteristics'!$C:$C,0)))</f>
        <v>industry-energy-efficiency-standards.html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Early Retirement of Equipment</v>
      </c>
      <c r="C1575" s="254" t="str">
        <f t="shared" si="75"/>
        <v>Minimum Share of Start Year Industrial Equipment Retired</v>
      </c>
      <c r="D1575" s="6" t="s">
        <v>3027</v>
      </c>
      <c r="E1575" s="1" t="s">
        <v>3463</v>
      </c>
      <c r="F1575" t="s">
        <v>2990</v>
      </c>
      <c r="G1575" s="45" t="s">
        <v>3469</v>
      </c>
      <c r="H1575" s="47">
        <f t="shared" si="76"/>
        <v>1574</v>
      </c>
      <c r="I1575" s="324" t="s">
        <v>40</v>
      </c>
      <c r="J1575" s="255" t="str">
        <f>IF(ISBLANK(INDEX('Policy Characteristics'!D:D,MATCH($C1575,'Policy Characteristics'!$C:$C,0))),"",INDEX('Policy Characteristics'!D:D,MATCH($C1575,'Policy Characteristics'!$C:$C,0)))</f>
        <v>Equipment Early Retirement</v>
      </c>
      <c r="K1575" s="254" t="str">
        <f>IF(ISBLANK(INDEX('Policy Characteristics'!E:E,MATCH($C1575,'Policy Characteristics'!$C:$C,0))),"",INDEX('Policy Characteristics'!E:E,MATCH($C1575,'Policy Characteristics'!$C:$C,0)))</f>
        <v>indst eqpt early retirement</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start year equipment</v>
      </c>
      <c r="P1575" s="254" t="str">
        <f>IF(ISBLANK(INDEX('Policy Characteristics'!J:J,MATCH($C1575,'Policy Characteristics'!$C:$C,0))),"",INDEX('Policy Characteristics'!J:J,MATCH($C1575,'Policy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5" s="254" t="str">
        <f>IF(ISBLANK(INDEX('Policy Characteristics'!K:K,MATCH($C1575,'Policy Characteristics'!$C:$C,0))),"",INDEX('Policy Characteristics'!K:K,MATCH($C1575,'Policy Characteristics'!$C:$C,0)))</f>
        <v>industry-ag-main.html#eff-stds</v>
      </c>
      <c r="R1575" s="254" t="str">
        <f>IF(ISBLANK(INDEX('Policy Characteristics'!L:L,MATCH($C1575,'Policy Characteristics'!$C:$C,0))),"",INDEX('Policy Characteristics'!L:L,MATCH($C1575,'Policy Characteristics'!$C:$C,0)))</f>
        <v>industry-energy-efficiency-standards.html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Early Retirement of Equipment</v>
      </c>
      <c r="C1576" s="254" t="str">
        <f t="shared" si="75"/>
        <v>Minimum Share of Start Year Industrial Equipment Retired</v>
      </c>
      <c r="D1576" s="6" t="s">
        <v>3027</v>
      </c>
      <c r="E1576" s="1" t="s">
        <v>3464</v>
      </c>
      <c r="F1576" t="s">
        <v>2990</v>
      </c>
      <c r="G1576" s="45" t="s">
        <v>3470</v>
      </c>
      <c r="H1576" s="47">
        <f t="shared" si="76"/>
        <v>1575</v>
      </c>
      <c r="I1576" s="324" t="s">
        <v>40</v>
      </c>
      <c r="J1576" s="255" t="str">
        <f>IF(ISBLANK(INDEX('Policy Characteristics'!D:D,MATCH($C1576,'Policy Characteristics'!$C:$C,0))),"",INDEX('Policy Characteristics'!D:D,MATCH($C1576,'Policy Characteristics'!$C:$C,0)))</f>
        <v>Equipment Early Retirement</v>
      </c>
      <c r="K1576" s="254" t="str">
        <f>IF(ISBLANK(INDEX('Policy Characteristics'!E:E,MATCH($C1576,'Policy Characteristics'!$C:$C,0))),"",INDEX('Policy Characteristics'!E:E,MATCH($C1576,'Policy Characteristics'!$C:$C,0)))</f>
        <v>indst eqpt early retirement</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start year equipment</v>
      </c>
      <c r="P1576" s="254" t="str">
        <f>IF(ISBLANK(INDEX('Policy Characteristics'!J:J,MATCH($C1576,'Policy Characteristics'!$C:$C,0))),"",INDEX('Policy Characteristics'!J:J,MATCH($C1576,'Policy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6" s="254" t="str">
        <f>IF(ISBLANK(INDEX('Policy Characteristics'!K:K,MATCH($C1576,'Policy Characteristics'!$C:$C,0))),"",INDEX('Policy Characteristics'!K:K,MATCH($C1576,'Policy Characteristics'!$C:$C,0)))</f>
        <v>industry-ag-main.html#eff-stds</v>
      </c>
      <c r="R1576" s="254" t="str">
        <f>IF(ISBLANK(INDEX('Policy Characteristics'!L:L,MATCH($C1576,'Policy Characteristics'!$C:$C,0))),"",INDEX('Policy Characteristics'!L:L,MATCH($C1576,'Policy Characteristics'!$C:$C,0)))</f>
        <v>industry-energy-efficiency-standards.html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Early Retirement of Equipment</v>
      </c>
      <c r="C1577" s="254" t="str">
        <f t="shared" si="75"/>
        <v>Minimum Share of Start Year Industrial Equipment Retired</v>
      </c>
      <c r="D1577" s="6" t="s">
        <v>3027</v>
      </c>
      <c r="E1577" s="1" t="s">
        <v>3570</v>
      </c>
      <c r="F1577" t="s">
        <v>2990</v>
      </c>
      <c r="G1577" s="45" t="s">
        <v>3471</v>
      </c>
      <c r="H1577" s="47">
        <f t="shared" si="76"/>
        <v>1576</v>
      </c>
      <c r="I1577" s="324" t="s">
        <v>40</v>
      </c>
      <c r="J1577" s="255" t="str">
        <f>IF(ISBLANK(INDEX('Policy Characteristics'!D:D,MATCH($C1577,'Policy Characteristics'!$C:$C,0))),"",INDEX('Policy Characteristics'!D:D,MATCH($C1577,'Policy Characteristics'!$C:$C,0)))</f>
        <v>Equipment Early Retirement</v>
      </c>
      <c r="K1577" s="254" t="str">
        <f>IF(ISBLANK(INDEX('Policy Characteristics'!E:E,MATCH($C1577,'Policy Characteristics'!$C:$C,0))),"",INDEX('Policy Characteristics'!E:E,MATCH($C1577,'Policy Characteristics'!$C:$C,0)))</f>
        <v>indst eqpt early retirement</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start year equipment</v>
      </c>
      <c r="P1577" s="254" t="str">
        <f>IF(ISBLANK(INDEX('Policy Characteristics'!J:J,MATCH($C1577,'Policy Characteristics'!$C:$C,0))),"",INDEX('Policy Characteristics'!J:J,MATCH($C1577,'Policy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7" s="254" t="str">
        <f>IF(ISBLANK(INDEX('Policy Characteristics'!K:K,MATCH($C1577,'Policy Characteristics'!$C:$C,0))),"",INDEX('Policy Characteristics'!K:K,MATCH($C1577,'Policy Characteristics'!$C:$C,0)))</f>
        <v>industry-ag-main.html#eff-stds</v>
      </c>
      <c r="R1577" s="254" t="str">
        <f>IF(ISBLANK(INDEX('Policy Characteristics'!L:L,MATCH($C1577,'Policy Characteristics'!$C:$C,0))),"",INDEX('Policy Characteristics'!L:L,MATCH($C1577,'Policy Characteristics'!$C:$C,0)))</f>
        <v>industry-energy-efficiency-standards.html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Early Retirement of Equipment</v>
      </c>
      <c r="C1578" s="254" t="str">
        <f t="shared" si="75"/>
        <v>Minimum Share of Start Year Industrial Equipment Retired</v>
      </c>
      <c r="D1578" s="6" t="s">
        <v>3027</v>
      </c>
      <c r="E1578" s="1" t="s">
        <v>3912</v>
      </c>
      <c r="F1578" t="s">
        <v>2990</v>
      </c>
      <c r="G1578" s="45" t="s">
        <v>3888</v>
      </c>
      <c r="H1578" s="47">
        <f t="shared" si="76"/>
        <v>1577</v>
      </c>
      <c r="I1578" s="324" t="s">
        <v>40</v>
      </c>
      <c r="J1578" s="255" t="str">
        <f>IF(ISBLANK(INDEX('Policy Characteristics'!D:D,MATCH($C1578,'Policy Characteristics'!$C:$C,0))),"",INDEX('Policy Characteristics'!D:D,MATCH($C1578,'Policy Characteristics'!$C:$C,0)))</f>
        <v>Equipment Early Retirement</v>
      </c>
      <c r="K1578" s="254" t="str">
        <f>IF(ISBLANK(INDEX('Policy Characteristics'!E:E,MATCH($C1578,'Policy Characteristics'!$C:$C,0))),"",INDEX('Policy Characteristics'!E:E,MATCH($C1578,'Policy Characteristics'!$C:$C,0)))</f>
        <v>indst eqpt early retirement</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start year equipment</v>
      </c>
      <c r="P1578" s="254" t="str">
        <f>IF(ISBLANK(INDEX('Policy Characteristics'!J:J,MATCH($C1578,'Policy Characteristics'!$C:$C,0))),"",INDEX('Policy Characteristics'!J:J,MATCH($C1578,'Policy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8" s="254" t="str">
        <f>IF(ISBLANK(INDEX('Policy Characteristics'!K:K,MATCH($C1578,'Policy Characteristics'!$C:$C,0))),"",INDEX('Policy Characteristics'!K:K,MATCH($C1578,'Policy Characteristics'!$C:$C,0)))</f>
        <v>industry-ag-main.html#eff-stds</v>
      </c>
      <c r="R1578" s="254" t="str">
        <f>IF(ISBLANK(INDEX('Policy Characteristics'!L:L,MATCH($C1578,'Policy Characteristics'!$C:$C,0))),"",INDEX('Policy Characteristics'!L:L,MATCH($C1578,'Policy Characteristics'!$C:$C,0)))</f>
        <v>industry-energy-efficiency-standards.html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Early Retirement of Equipment</v>
      </c>
      <c r="C1579" s="254" t="str">
        <f t="shared" si="75"/>
        <v>Minimum Share of Start Year Industrial Equipment Retired</v>
      </c>
      <c r="D1579" s="6" t="s">
        <v>3027</v>
      </c>
      <c r="E1579" s="1" t="s">
        <v>3913</v>
      </c>
      <c r="F1579" t="s">
        <v>2990</v>
      </c>
      <c r="G1579" s="45" t="s">
        <v>3887</v>
      </c>
      <c r="H1579" s="47">
        <f t="shared" si="76"/>
        <v>1578</v>
      </c>
      <c r="I1579" s="324" t="s">
        <v>40</v>
      </c>
      <c r="J1579" s="255" t="str">
        <f>IF(ISBLANK(INDEX('Policy Characteristics'!D:D,MATCH($C1579,'Policy Characteristics'!$C:$C,0))),"",INDEX('Policy Characteristics'!D:D,MATCH($C1579,'Policy Characteristics'!$C:$C,0)))</f>
        <v>Equipment Early Retirement</v>
      </c>
      <c r="K1579" s="254" t="str">
        <f>IF(ISBLANK(INDEX('Policy Characteristics'!E:E,MATCH($C1579,'Policy Characteristics'!$C:$C,0))),"",INDEX('Policy Characteristics'!E:E,MATCH($C1579,'Policy Characteristics'!$C:$C,0)))</f>
        <v>indst eqpt early retirement</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start year equipment</v>
      </c>
      <c r="P1579" s="254" t="str">
        <f>IF(ISBLANK(INDEX('Policy Characteristics'!J:J,MATCH($C1579,'Policy Characteristics'!$C:$C,0))),"",INDEX('Policy Characteristics'!J:J,MATCH($C1579,'Policy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79" s="254" t="str">
        <f>IF(ISBLANK(INDEX('Policy Characteristics'!K:K,MATCH($C1579,'Policy Characteristics'!$C:$C,0))),"",INDEX('Policy Characteristics'!K:K,MATCH($C1579,'Policy Characteristics'!$C:$C,0)))</f>
        <v>industry-ag-main.html#eff-stds</v>
      </c>
      <c r="R1579" s="254" t="str">
        <f>IF(ISBLANK(INDEX('Policy Characteristics'!L:L,MATCH($C1579,'Policy Characteristics'!$C:$C,0))),"",INDEX('Policy Characteristics'!L:L,MATCH($C1579,'Policy Characteristics'!$C:$C,0)))</f>
        <v>industry-energy-efficiency-standards.html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Early Retirement of Equipment</v>
      </c>
      <c r="C1580" s="254" t="str">
        <f t="shared" si="75"/>
        <v>Minimum Share of Start Year Industrial Equipment Retired</v>
      </c>
      <c r="D1580" s="6" t="s">
        <v>3027</v>
      </c>
      <c r="E1580" s="1" t="s">
        <v>3914</v>
      </c>
      <c r="F1580" t="s">
        <v>2990</v>
      </c>
      <c r="G1580" s="45" t="s">
        <v>3889</v>
      </c>
      <c r="H1580" s="47">
        <f t="shared" si="76"/>
        <v>1579</v>
      </c>
      <c r="I1580" s="324" t="s">
        <v>40</v>
      </c>
      <c r="J1580" s="255" t="str">
        <f>IF(ISBLANK(INDEX('Policy Characteristics'!D:D,MATCH($C1580,'Policy Characteristics'!$C:$C,0))),"",INDEX('Policy Characteristics'!D:D,MATCH($C1580,'Policy Characteristics'!$C:$C,0)))</f>
        <v>Equipment Early Retirement</v>
      </c>
      <c r="K1580" s="254" t="str">
        <f>IF(ISBLANK(INDEX('Policy Characteristics'!E:E,MATCH($C1580,'Policy Characteristics'!$C:$C,0))),"",INDEX('Policy Characteristics'!E:E,MATCH($C1580,'Policy Characteristics'!$C:$C,0)))</f>
        <v>indst eqpt early retirement</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start year equipment</v>
      </c>
      <c r="P1580" s="254" t="str">
        <f>IF(ISBLANK(INDEX('Policy Characteristics'!J:J,MATCH($C1580,'Policy Characteristics'!$C:$C,0))),"",INDEX('Policy Characteristics'!J:J,MATCH($C1580,'Policy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0" s="254" t="str">
        <f>IF(ISBLANK(INDEX('Policy Characteristics'!K:K,MATCH($C1580,'Policy Characteristics'!$C:$C,0))),"",INDEX('Policy Characteristics'!K:K,MATCH($C1580,'Policy Characteristics'!$C:$C,0)))</f>
        <v>industry-ag-main.html#eff-stds</v>
      </c>
      <c r="R1580" s="254" t="str">
        <f>IF(ISBLANK(INDEX('Policy Characteristics'!L:L,MATCH($C1580,'Policy Characteristics'!$C:$C,0))),"",INDEX('Policy Characteristics'!L:L,MATCH($C1580,'Policy Characteristics'!$C:$C,0)))</f>
        <v>industry-energy-efficiency-standards.html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Early Retirement of Equipment</v>
      </c>
      <c r="C1581" s="254" t="str">
        <f t="shared" ref="C1581:C1644" si="77">$C$1451</f>
        <v>Minimum Share of Start Year Industrial Equipment Retired</v>
      </c>
      <c r="D1581" s="6" t="s">
        <v>3028</v>
      </c>
      <c r="E1581" s="1" t="s">
        <v>3459</v>
      </c>
      <c r="F1581" t="s">
        <v>2547</v>
      </c>
      <c r="G1581" s="45" t="s">
        <v>3465</v>
      </c>
      <c r="H1581" s="47">
        <f t="shared" si="76"/>
        <v>1580</v>
      </c>
      <c r="I1581" s="324" t="s">
        <v>40</v>
      </c>
      <c r="J1581" s="255" t="str">
        <f>IF(ISBLANK(INDEX('Policy Characteristics'!D:D,MATCH($C1581,'Policy Characteristics'!$C:$C,0))),"",INDEX('Policy Characteristics'!D:D,MATCH($C1581,'Policy Characteristics'!$C:$C,0)))</f>
        <v>Equipment Early Retirement</v>
      </c>
      <c r="K1581" s="254" t="str">
        <f>IF(ISBLANK(INDEX('Policy Characteristics'!E:E,MATCH($C1581,'Policy Characteristics'!$C:$C,0))),"",INDEX('Policy Characteristics'!E:E,MATCH($C1581,'Policy Characteristics'!$C:$C,0)))</f>
        <v>indst eqpt early retirement</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start year equipment</v>
      </c>
      <c r="P1581" s="254" t="str">
        <f>IF(ISBLANK(INDEX('Policy Characteristics'!J:J,MATCH($C1581,'Policy Characteristics'!$C:$C,0))),"",INDEX('Policy Characteristics'!J:J,MATCH($C1581,'Policy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1" s="254" t="str">
        <f>IF(ISBLANK(INDEX('Policy Characteristics'!K:K,MATCH($C1581,'Policy Characteristics'!$C:$C,0))),"",INDEX('Policy Characteristics'!K:K,MATCH($C1581,'Policy Characteristics'!$C:$C,0)))</f>
        <v>industry-ag-main.html#eff-stds</v>
      </c>
      <c r="R1581" s="254" t="str">
        <f>IF(ISBLANK(INDEX('Policy Characteristics'!L:L,MATCH($C1581,'Policy Characteristics'!$C:$C,0))),"",INDEX('Policy Characteristics'!L:L,MATCH($C1581,'Policy Characteristics'!$C:$C,0)))</f>
        <v>industry-energy-efficiency-standards.html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Early Retirement of Equipment</v>
      </c>
      <c r="C1582" s="254" t="str">
        <f t="shared" si="77"/>
        <v>Minimum Share of Start Year Industrial Equipment Retired</v>
      </c>
      <c r="D1582" s="6" t="s">
        <v>3028</v>
      </c>
      <c r="E1582" s="1" t="s">
        <v>3460</v>
      </c>
      <c r="F1582" t="s">
        <v>2547</v>
      </c>
      <c r="G1582" s="45" t="s">
        <v>3466</v>
      </c>
      <c r="H1582" s="47">
        <f t="shared" si="76"/>
        <v>1581</v>
      </c>
      <c r="I1582" s="324" t="s">
        <v>40</v>
      </c>
      <c r="J1582" s="255" t="str">
        <f>IF(ISBLANK(INDEX('Policy Characteristics'!D:D,MATCH($C1582,'Policy Characteristics'!$C:$C,0))),"",INDEX('Policy Characteristics'!D:D,MATCH($C1582,'Policy Characteristics'!$C:$C,0)))</f>
        <v>Equipment Early Retirement</v>
      </c>
      <c r="K1582" s="254" t="str">
        <f>IF(ISBLANK(INDEX('Policy Characteristics'!E:E,MATCH($C1582,'Policy Characteristics'!$C:$C,0))),"",INDEX('Policy Characteristics'!E:E,MATCH($C1582,'Policy Characteristics'!$C:$C,0)))</f>
        <v>indst eqpt early retirement</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start year equipment</v>
      </c>
      <c r="P1582" s="254" t="str">
        <f>IF(ISBLANK(INDEX('Policy Characteristics'!J:J,MATCH($C1582,'Policy Characteristics'!$C:$C,0))),"",INDEX('Policy Characteristics'!J:J,MATCH($C1582,'Policy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2" s="254" t="str">
        <f>IF(ISBLANK(INDEX('Policy Characteristics'!K:K,MATCH($C1582,'Policy Characteristics'!$C:$C,0))),"",INDEX('Policy Characteristics'!K:K,MATCH($C1582,'Policy Characteristics'!$C:$C,0)))</f>
        <v>industry-ag-main.html#eff-stds</v>
      </c>
      <c r="R1582" s="254" t="str">
        <f>IF(ISBLANK(INDEX('Policy Characteristics'!L:L,MATCH($C1582,'Policy Characteristics'!$C:$C,0))),"",INDEX('Policy Characteristics'!L:L,MATCH($C1582,'Policy Characteristics'!$C:$C,0)))</f>
        <v>industry-energy-efficiency-standards.html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Early Retirement of Equipment</v>
      </c>
      <c r="C1583" s="254" t="str">
        <f t="shared" si="77"/>
        <v>Minimum Share of Start Year Industrial Equipment Retired</v>
      </c>
      <c r="D1583" s="6" t="s">
        <v>3028</v>
      </c>
      <c r="E1583" s="1" t="s">
        <v>3461</v>
      </c>
      <c r="F1583" t="s">
        <v>2547</v>
      </c>
      <c r="G1583" s="45" t="s">
        <v>3467</v>
      </c>
      <c r="H1583" s="47">
        <f t="shared" si="76"/>
        <v>1582</v>
      </c>
      <c r="I1583" s="324" t="s">
        <v>40</v>
      </c>
      <c r="J1583" s="255" t="str">
        <f>IF(ISBLANK(INDEX('Policy Characteristics'!D:D,MATCH($C1583,'Policy Characteristics'!$C:$C,0))),"",INDEX('Policy Characteristics'!D:D,MATCH($C1583,'Policy Characteristics'!$C:$C,0)))</f>
        <v>Equipment Early Retirement</v>
      </c>
      <c r="K1583" s="254" t="str">
        <f>IF(ISBLANK(INDEX('Policy Characteristics'!E:E,MATCH($C1583,'Policy Characteristics'!$C:$C,0))),"",INDEX('Policy Characteristics'!E:E,MATCH($C1583,'Policy Characteristics'!$C:$C,0)))</f>
        <v>indst eqpt early retirement</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start year equipment</v>
      </c>
      <c r="P1583" s="254" t="str">
        <f>IF(ISBLANK(INDEX('Policy Characteristics'!J:J,MATCH($C1583,'Policy Characteristics'!$C:$C,0))),"",INDEX('Policy Characteristics'!J:J,MATCH($C1583,'Policy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3" s="254" t="str">
        <f>IF(ISBLANK(INDEX('Policy Characteristics'!K:K,MATCH($C1583,'Policy Characteristics'!$C:$C,0))),"",INDEX('Policy Characteristics'!K:K,MATCH($C1583,'Policy Characteristics'!$C:$C,0)))</f>
        <v>industry-ag-main.html#eff-stds</v>
      </c>
      <c r="R1583" s="254" t="str">
        <f>IF(ISBLANK(INDEX('Policy Characteristics'!L:L,MATCH($C1583,'Policy Characteristics'!$C:$C,0))),"",INDEX('Policy Characteristics'!L:L,MATCH($C1583,'Policy Characteristics'!$C:$C,0)))</f>
        <v>industry-energy-efficiency-standards.html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Early Retirement of Equipment</v>
      </c>
      <c r="C1584" s="254" t="str">
        <f t="shared" si="77"/>
        <v>Minimum Share of Start Year Industrial Equipment Retired</v>
      </c>
      <c r="D1584" s="6" t="s">
        <v>3028</v>
      </c>
      <c r="E1584" s="1" t="s">
        <v>3462</v>
      </c>
      <c r="F1584" t="s">
        <v>2547</v>
      </c>
      <c r="G1584" s="45" t="s">
        <v>3468</v>
      </c>
      <c r="H1584" s="47">
        <f t="shared" si="76"/>
        <v>1583</v>
      </c>
      <c r="I1584" s="324" t="s">
        <v>40</v>
      </c>
      <c r="J1584" s="255" t="str">
        <f>IF(ISBLANK(INDEX('Policy Characteristics'!D:D,MATCH($C1584,'Policy Characteristics'!$C:$C,0))),"",INDEX('Policy Characteristics'!D:D,MATCH($C1584,'Policy Characteristics'!$C:$C,0)))</f>
        <v>Equipment Early Retirement</v>
      </c>
      <c r="K1584" s="254" t="str">
        <f>IF(ISBLANK(INDEX('Policy Characteristics'!E:E,MATCH($C1584,'Policy Characteristics'!$C:$C,0))),"",INDEX('Policy Characteristics'!E:E,MATCH($C1584,'Policy Characteristics'!$C:$C,0)))</f>
        <v>indst eqpt early retirement</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start year equipment</v>
      </c>
      <c r="P1584" s="254" t="str">
        <f>IF(ISBLANK(INDEX('Policy Characteristics'!J:J,MATCH($C1584,'Policy Characteristics'!$C:$C,0))),"",INDEX('Policy Characteristics'!J:J,MATCH($C1584,'Policy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4" s="254" t="str">
        <f>IF(ISBLANK(INDEX('Policy Characteristics'!K:K,MATCH($C1584,'Policy Characteristics'!$C:$C,0))),"",INDEX('Policy Characteristics'!K:K,MATCH($C1584,'Policy Characteristics'!$C:$C,0)))</f>
        <v>industry-ag-main.html#eff-stds</v>
      </c>
      <c r="R1584" s="254" t="str">
        <f>IF(ISBLANK(INDEX('Policy Characteristics'!L:L,MATCH($C1584,'Policy Characteristics'!$C:$C,0))),"",INDEX('Policy Characteristics'!L:L,MATCH($C1584,'Policy Characteristics'!$C:$C,0)))</f>
        <v>industry-energy-efficiency-standards.html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Early Retirement of Equipment</v>
      </c>
      <c r="C1585" s="254" t="str">
        <f t="shared" si="77"/>
        <v>Minimum Share of Start Year Industrial Equipment Retired</v>
      </c>
      <c r="D1585" s="6" t="s">
        <v>3028</v>
      </c>
      <c r="E1585" s="1" t="s">
        <v>3463</v>
      </c>
      <c r="F1585" t="s">
        <v>2547</v>
      </c>
      <c r="G1585" s="45" t="s">
        <v>3469</v>
      </c>
      <c r="H1585" s="47">
        <f t="shared" si="76"/>
        <v>1584</v>
      </c>
      <c r="I1585" s="324" t="s">
        <v>40</v>
      </c>
      <c r="J1585" s="255" t="str">
        <f>IF(ISBLANK(INDEX('Policy Characteristics'!D:D,MATCH($C1585,'Policy Characteristics'!$C:$C,0))),"",INDEX('Policy Characteristics'!D:D,MATCH($C1585,'Policy Characteristics'!$C:$C,0)))</f>
        <v>Equipment Early Retirement</v>
      </c>
      <c r="K1585" s="254" t="str">
        <f>IF(ISBLANK(INDEX('Policy Characteristics'!E:E,MATCH($C1585,'Policy Characteristics'!$C:$C,0))),"",INDEX('Policy Characteristics'!E:E,MATCH($C1585,'Policy Characteristics'!$C:$C,0)))</f>
        <v>indst eqpt early retirement</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start year equipment</v>
      </c>
      <c r="P1585" s="254" t="str">
        <f>IF(ISBLANK(INDEX('Policy Characteristics'!J:J,MATCH($C1585,'Policy Characteristics'!$C:$C,0))),"",INDEX('Policy Characteristics'!J:J,MATCH($C1585,'Policy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5" s="254" t="str">
        <f>IF(ISBLANK(INDEX('Policy Characteristics'!K:K,MATCH($C1585,'Policy Characteristics'!$C:$C,0))),"",INDEX('Policy Characteristics'!K:K,MATCH($C1585,'Policy Characteristics'!$C:$C,0)))</f>
        <v>industry-ag-main.html#eff-stds</v>
      </c>
      <c r="R1585" s="254" t="str">
        <f>IF(ISBLANK(INDEX('Policy Characteristics'!L:L,MATCH($C1585,'Policy Characteristics'!$C:$C,0))),"",INDEX('Policy Characteristics'!L:L,MATCH($C1585,'Policy Characteristics'!$C:$C,0)))</f>
        <v>industry-energy-efficiency-standards.html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Early Retirement of Equipment</v>
      </c>
      <c r="C1586" s="254" t="str">
        <f t="shared" si="77"/>
        <v>Minimum Share of Start Year Industrial Equipment Retired</v>
      </c>
      <c r="D1586" s="6" t="s">
        <v>3028</v>
      </c>
      <c r="E1586" s="1" t="s">
        <v>3464</v>
      </c>
      <c r="F1586" t="s">
        <v>2547</v>
      </c>
      <c r="G1586" s="45" t="s">
        <v>3470</v>
      </c>
      <c r="H1586" s="47">
        <f t="shared" si="76"/>
        <v>1585</v>
      </c>
      <c r="I1586" s="324" t="s">
        <v>40</v>
      </c>
      <c r="J1586" s="255" t="str">
        <f>IF(ISBLANK(INDEX('Policy Characteristics'!D:D,MATCH($C1586,'Policy Characteristics'!$C:$C,0))),"",INDEX('Policy Characteristics'!D:D,MATCH($C1586,'Policy Characteristics'!$C:$C,0)))</f>
        <v>Equipment Early Retirement</v>
      </c>
      <c r="K1586" s="254" t="str">
        <f>IF(ISBLANK(INDEX('Policy Characteristics'!E:E,MATCH($C1586,'Policy Characteristics'!$C:$C,0))),"",INDEX('Policy Characteristics'!E:E,MATCH($C1586,'Policy Characteristics'!$C:$C,0)))</f>
        <v>indst eqpt early retirement</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start year equipment</v>
      </c>
      <c r="P1586" s="254" t="str">
        <f>IF(ISBLANK(INDEX('Policy Characteristics'!J:J,MATCH($C1586,'Policy Characteristics'!$C:$C,0))),"",INDEX('Policy Characteristics'!J:J,MATCH($C1586,'Policy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6" s="254" t="str">
        <f>IF(ISBLANK(INDEX('Policy Characteristics'!K:K,MATCH($C1586,'Policy Characteristics'!$C:$C,0))),"",INDEX('Policy Characteristics'!K:K,MATCH($C1586,'Policy Characteristics'!$C:$C,0)))</f>
        <v>industry-ag-main.html#eff-stds</v>
      </c>
      <c r="R1586" s="254" t="str">
        <f>IF(ISBLANK(INDEX('Policy Characteristics'!L:L,MATCH($C1586,'Policy Characteristics'!$C:$C,0))),"",INDEX('Policy Characteristics'!L:L,MATCH($C1586,'Policy Characteristics'!$C:$C,0)))</f>
        <v>industry-energy-efficiency-standards.html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Early Retirement of Equipment</v>
      </c>
      <c r="C1587" s="254" t="str">
        <f t="shared" si="77"/>
        <v>Minimum Share of Start Year Industrial Equipment Retired</v>
      </c>
      <c r="D1587" s="6" t="s">
        <v>3028</v>
      </c>
      <c r="E1587" s="1" t="s">
        <v>3570</v>
      </c>
      <c r="F1587" t="s">
        <v>2547</v>
      </c>
      <c r="G1587" s="45" t="s">
        <v>3471</v>
      </c>
      <c r="H1587" s="47">
        <f t="shared" si="76"/>
        <v>1586</v>
      </c>
      <c r="I1587" s="324" t="s">
        <v>40</v>
      </c>
      <c r="J1587" s="255" t="str">
        <f>IF(ISBLANK(INDEX('Policy Characteristics'!D:D,MATCH($C1587,'Policy Characteristics'!$C:$C,0))),"",INDEX('Policy Characteristics'!D:D,MATCH($C1587,'Policy Characteristics'!$C:$C,0)))</f>
        <v>Equipment Early Retirement</v>
      </c>
      <c r="K1587" s="254" t="str">
        <f>IF(ISBLANK(INDEX('Policy Characteristics'!E:E,MATCH($C1587,'Policy Characteristics'!$C:$C,0))),"",INDEX('Policy Characteristics'!E:E,MATCH($C1587,'Policy Characteristics'!$C:$C,0)))</f>
        <v>indst eqpt early retirement</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start year equipment</v>
      </c>
      <c r="P1587" s="254" t="str">
        <f>IF(ISBLANK(INDEX('Policy Characteristics'!J:J,MATCH($C1587,'Policy Characteristics'!$C:$C,0))),"",INDEX('Policy Characteristics'!J:J,MATCH($C1587,'Policy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7" s="254" t="str">
        <f>IF(ISBLANK(INDEX('Policy Characteristics'!K:K,MATCH($C1587,'Policy Characteristics'!$C:$C,0))),"",INDEX('Policy Characteristics'!K:K,MATCH($C1587,'Policy Characteristics'!$C:$C,0)))</f>
        <v>industry-ag-main.html#eff-stds</v>
      </c>
      <c r="R1587" s="254" t="str">
        <f>IF(ISBLANK(INDEX('Policy Characteristics'!L:L,MATCH($C1587,'Policy Characteristics'!$C:$C,0))),"",INDEX('Policy Characteristics'!L:L,MATCH($C1587,'Policy Characteristics'!$C:$C,0)))</f>
        <v>industry-energy-efficiency-standards.html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Early Retirement of Equipment</v>
      </c>
      <c r="C1588" s="254" t="str">
        <f t="shared" si="77"/>
        <v>Minimum Share of Start Year Industrial Equipment Retired</v>
      </c>
      <c r="D1588" s="6" t="s">
        <v>3028</v>
      </c>
      <c r="E1588" s="1" t="s">
        <v>3912</v>
      </c>
      <c r="F1588" t="s">
        <v>2547</v>
      </c>
      <c r="G1588" s="45" t="s">
        <v>3888</v>
      </c>
      <c r="H1588" s="47">
        <f t="shared" si="76"/>
        <v>1587</v>
      </c>
      <c r="I1588" s="324" t="s">
        <v>40</v>
      </c>
      <c r="J1588" s="255" t="str">
        <f>IF(ISBLANK(INDEX('Policy Characteristics'!D:D,MATCH($C1588,'Policy Characteristics'!$C:$C,0))),"",INDEX('Policy Characteristics'!D:D,MATCH($C1588,'Policy Characteristics'!$C:$C,0)))</f>
        <v>Equipment Early Retirement</v>
      </c>
      <c r="K1588" s="254" t="str">
        <f>IF(ISBLANK(INDEX('Policy Characteristics'!E:E,MATCH($C1588,'Policy Characteristics'!$C:$C,0))),"",INDEX('Policy Characteristics'!E:E,MATCH($C1588,'Policy Characteristics'!$C:$C,0)))</f>
        <v>indst eqpt early retirement</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start year equipment</v>
      </c>
      <c r="P1588" s="254" t="str">
        <f>IF(ISBLANK(INDEX('Policy Characteristics'!J:J,MATCH($C1588,'Policy Characteristics'!$C:$C,0))),"",INDEX('Policy Characteristics'!J:J,MATCH($C1588,'Policy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8" s="254" t="str">
        <f>IF(ISBLANK(INDEX('Policy Characteristics'!K:K,MATCH($C1588,'Policy Characteristics'!$C:$C,0))),"",INDEX('Policy Characteristics'!K:K,MATCH($C1588,'Policy Characteristics'!$C:$C,0)))</f>
        <v>industry-ag-main.html#eff-stds</v>
      </c>
      <c r="R1588" s="254" t="str">
        <f>IF(ISBLANK(INDEX('Policy Characteristics'!L:L,MATCH($C1588,'Policy Characteristics'!$C:$C,0))),"",INDEX('Policy Characteristics'!L:L,MATCH($C1588,'Policy Characteristics'!$C:$C,0)))</f>
        <v>industry-energy-efficiency-standards.html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Early Retirement of Equipment</v>
      </c>
      <c r="C1589" s="254" t="str">
        <f t="shared" si="77"/>
        <v>Minimum Share of Start Year Industrial Equipment Retired</v>
      </c>
      <c r="D1589" s="6" t="s">
        <v>3028</v>
      </c>
      <c r="E1589" s="1" t="s">
        <v>3913</v>
      </c>
      <c r="F1589" t="s">
        <v>2547</v>
      </c>
      <c r="G1589" s="45" t="s">
        <v>3887</v>
      </c>
      <c r="H1589" s="47">
        <f t="shared" si="76"/>
        <v>1588</v>
      </c>
      <c r="I1589" s="324" t="s">
        <v>40</v>
      </c>
      <c r="J1589" s="255" t="str">
        <f>IF(ISBLANK(INDEX('Policy Characteristics'!D:D,MATCH($C1589,'Policy Characteristics'!$C:$C,0))),"",INDEX('Policy Characteristics'!D:D,MATCH($C1589,'Policy Characteristics'!$C:$C,0)))</f>
        <v>Equipment Early Retirement</v>
      </c>
      <c r="K1589" s="254" t="str">
        <f>IF(ISBLANK(INDEX('Policy Characteristics'!E:E,MATCH($C1589,'Policy Characteristics'!$C:$C,0))),"",INDEX('Policy Characteristics'!E:E,MATCH($C1589,'Policy Characteristics'!$C:$C,0)))</f>
        <v>indst eqpt early retirement</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start year equipment</v>
      </c>
      <c r="P1589" s="254" t="str">
        <f>IF(ISBLANK(INDEX('Policy Characteristics'!J:J,MATCH($C1589,'Policy Characteristics'!$C:$C,0))),"",INDEX('Policy Characteristics'!J:J,MATCH($C1589,'Policy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89" s="254" t="str">
        <f>IF(ISBLANK(INDEX('Policy Characteristics'!K:K,MATCH($C1589,'Policy Characteristics'!$C:$C,0))),"",INDEX('Policy Characteristics'!K:K,MATCH($C1589,'Policy Characteristics'!$C:$C,0)))</f>
        <v>industry-ag-main.html#eff-stds</v>
      </c>
      <c r="R1589" s="254" t="str">
        <f>IF(ISBLANK(INDEX('Policy Characteristics'!L:L,MATCH($C1589,'Policy Characteristics'!$C:$C,0))),"",INDEX('Policy Characteristics'!L:L,MATCH($C1589,'Policy Characteristics'!$C:$C,0)))</f>
        <v>industry-energy-efficiency-standards.html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Early Retirement of Equipment</v>
      </c>
      <c r="C1590" s="254" t="str">
        <f t="shared" si="77"/>
        <v>Minimum Share of Start Year Industrial Equipment Retired</v>
      </c>
      <c r="D1590" s="6" t="s">
        <v>3028</v>
      </c>
      <c r="E1590" s="1" t="s">
        <v>3914</v>
      </c>
      <c r="F1590" t="s">
        <v>2547</v>
      </c>
      <c r="G1590" s="45" t="s">
        <v>3889</v>
      </c>
      <c r="H1590" s="47">
        <f t="shared" si="76"/>
        <v>1589</v>
      </c>
      <c r="I1590" s="324" t="s">
        <v>40</v>
      </c>
      <c r="J1590" s="255" t="str">
        <f>IF(ISBLANK(INDEX('Policy Characteristics'!D:D,MATCH($C1590,'Policy Characteristics'!$C:$C,0))),"",INDEX('Policy Characteristics'!D:D,MATCH($C1590,'Policy Characteristics'!$C:$C,0)))</f>
        <v>Equipment Early Retirement</v>
      </c>
      <c r="K1590" s="254" t="str">
        <f>IF(ISBLANK(INDEX('Policy Characteristics'!E:E,MATCH($C1590,'Policy Characteristics'!$C:$C,0))),"",INDEX('Policy Characteristics'!E:E,MATCH($C1590,'Policy Characteristics'!$C:$C,0)))</f>
        <v>indst eqpt early retirement</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start year equipment</v>
      </c>
      <c r="P1590" s="254" t="str">
        <f>IF(ISBLANK(INDEX('Policy Characteristics'!J:J,MATCH($C1590,'Policy Characteristics'!$C:$C,0))),"",INDEX('Policy Characteristics'!J:J,MATCH($C1590,'Policy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0" s="254" t="str">
        <f>IF(ISBLANK(INDEX('Policy Characteristics'!K:K,MATCH($C1590,'Policy Characteristics'!$C:$C,0))),"",INDEX('Policy Characteristics'!K:K,MATCH($C1590,'Policy Characteristics'!$C:$C,0)))</f>
        <v>industry-ag-main.html#eff-stds</v>
      </c>
      <c r="R1590" s="254" t="str">
        <f>IF(ISBLANK(INDEX('Policy Characteristics'!L:L,MATCH($C1590,'Policy Characteristics'!$C:$C,0))),"",INDEX('Policy Characteristics'!L:L,MATCH($C1590,'Policy Characteristics'!$C:$C,0)))</f>
        <v>industry-energy-efficiency-standards.html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Early Retirement of Equipment</v>
      </c>
      <c r="C1591" s="254" t="str">
        <f t="shared" si="77"/>
        <v>Minimum Share of Start Year Industrial Equipment Retired</v>
      </c>
      <c r="D1591" s="6" t="s">
        <v>3029</v>
      </c>
      <c r="E1591" s="1" t="s">
        <v>3459</v>
      </c>
      <c r="F1591" t="s">
        <v>2991</v>
      </c>
      <c r="G1591" s="45" t="s">
        <v>3465</v>
      </c>
      <c r="H1591" s="47">
        <f t="shared" si="76"/>
        <v>1590</v>
      </c>
      <c r="I1591" s="324" t="s">
        <v>40</v>
      </c>
      <c r="J1591" s="255" t="str">
        <f>IF(ISBLANK(INDEX('Policy Characteristics'!D:D,MATCH($C1591,'Policy Characteristics'!$C:$C,0))),"",INDEX('Policy Characteristics'!D:D,MATCH($C1591,'Policy Characteristics'!$C:$C,0)))</f>
        <v>Equipment Early Retirement</v>
      </c>
      <c r="K1591" s="254" t="str">
        <f>IF(ISBLANK(INDEX('Policy Characteristics'!E:E,MATCH($C1591,'Policy Characteristics'!$C:$C,0))),"",INDEX('Policy Characteristics'!E:E,MATCH($C1591,'Policy Characteristics'!$C:$C,0)))</f>
        <v>indst eqpt early retirement</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start year equipment</v>
      </c>
      <c r="P1591" s="254" t="str">
        <f>IF(ISBLANK(INDEX('Policy Characteristics'!J:J,MATCH($C1591,'Policy Characteristics'!$C:$C,0))),"",INDEX('Policy Characteristics'!J:J,MATCH($C1591,'Policy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1" s="254" t="str">
        <f>IF(ISBLANK(INDEX('Policy Characteristics'!K:K,MATCH($C1591,'Policy Characteristics'!$C:$C,0))),"",INDEX('Policy Characteristics'!K:K,MATCH($C1591,'Policy Characteristics'!$C:$C,0)))</f>
        <v>industry-ag-main.html#eff-stds</v>
      </c>
      <c r="R1591" s="254" t="str">
        <f>IF(ISBLANK(INDEX('Policy Characteristics'!L:L,MATCH($C1591,'Policy Characteristics'!$C:$C,0))),"",INDEX('Policy Characteristics'!L:L,MATCH($C1591,'Policy Characteristics'!$C:$C,0)))</f>
        <v>industry-energy-efficiency-standards.html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Early Retirement of Equipment</v>
      </c>
      <c r="C1592" s="254" t="str">
        <f t="shared" si="77"/>
        <v>Minimum Share of Start Year Industrial Equipment Retired</v>
      </c>
      <c r="D1592" s="6" t="s">
        <v>3029</v>
      </c>
      <c r="E1592" s="1" t="s">
        <v>3460</v>
      </c>
      <c r="F1592" t="s">
        <v>2991</v>
      </c>
      <c r="G1592" s="45" t="s">
        <v>3466</v>
      </c>
      <c r="H1592" s="47">
        <f t="shared" si="76"/>
        <v>1591</v>
      </c>
      <c r="I1592" s="324" t="s">
        <v>40</v>
      </c>
      <c r="J1592" s="255" t="str">
        <f>IF(ISBLANK(INDEX('Policy Characteristics'!D:D,MATCH($C1592,'Policy Characteristics'!$C:$C,0))),"",INDEX('Policy Characteristics'!D:D,MATCH($C1592,'Policy Characteristics'!$C:$C,0)))</f>
        <v>Equipment Early Retirement</v>
      </c>
      <c r="K1592" s="254" t="str">
        <f>IF(ISBLANK(INDEX('Policy Characteristics'!E:E,MATCH($C1592,'Policy Characteristics'!$C:$C,0))),"",INDEX('Policy Characteristics'!E:E,MATCH($C1592,'Policy Characteristics'!$C:$C,0)))</f>
        <v>indst eqpt early retirement</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start year equipment</v>
      </c>
      <c r="P1592" s="254" t="str">
        <f>IF(ISBLANK(INDEX('Policy Characteristics'!J:J,MATCH($C1592,'Policy Characteristics'!$C:$C,0))),"",INDEX('Policy Characteristics'!J:J,MATCH($C1592,'Policy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2" s="254" t="str">
        <f>IF(ISBLANK(INDEX('Policy Characteristics'!K:K,MATCH($C1592,'Policy Characteristics'!$C:$C,0))),"",INDEX('Policy Characteristics'!K:K,MATCH($C1592,'Policy Characteristics'!$C:$C,0)))</f>
        <v>industry-ag-main.html#eff-stds</v>
      </c>
      <c r="R1592" s="254" t="str">
        <f>IF(ISBLANK(INDEX('Policy Characteristics'!L:L,MATCH($C1592,'Policy Characteristics'!$C:$C,0))),"",INDEX('Policy Characteristics'!L:L,MATCH($C1592,'Policy Characteristics'!$C:$C,0)))</f>
        <v>industry-energy-efficiency-standards.html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Early Retirement of Equipment</v>
      </c>
      <c r="C1593" s="254" t="str">
        <f t="shared" si="77"/>
        <v>Minimum Share of Start Year Industrial Equipment Retired</v>
      </c>
      <c r="D1593" s="6" t="s">
        <v>3029</v>
      </c>
      <c r="E1593" s="1" t="s">
        <v>3461</v>
      </c>
      <c r="F1593" t="s">
        <v>2991</v>
      </c>
      <c r="G1593" s="45" t="s">
        <v>3467</v>
      </c>
      <c r="H1593" s="47">
        <f t="shared" si="76"/>
        <v>1592</v>
      </c>
      <c r="I1593" s="324" t="s">
        <v>40</v>
      </c>
      <c r="J1593" s="255" t="str">
        <f>IF(ISBLANK(INDEX('Policy Characteristics'!D:D,MATCH($C1593,'Policy Characteristics'!$C:$C,0))),"",INDEX('Policy Characteristics'!D:D,MATCH($C1593,'Policy Characteristics'!$C:$C,0)))</f>
        <v>Equipment Early Retirement</v>
      </c>
      <c r="K1593" s="254" t="str">
        <f>IF(ISBLANK(INDEX('Policy Characteristics'!E:E,MATCH($C1593,'Policy Characteristics'!$C:$C,0))),"",INDEX('Policy Characteristics'!E:E,MATCH($C1593,'Policy Characteristics'!$C:$C,0)))</f>
        <v>indst eqpt early retirement</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start year equipment</v>
      </c>
      <c r="P1593" s="254" t="str">
        <f>IF(ISBLANK(INDEX('Policy Characteristics'!J:J,MATCH($C1593,'Policy Characteristics'!$C:$C,0))),"",INDEX('Policy Characteristics'!J:J,MATCH($C1593,'Policy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3" s="254" t="str">
        <f>IF(ISBLANK(INDEX('Policy Characteristics'!K:K,MATCH($C1593,'Policy Characteristics'!$C:$C,0))),"",INDEX('Policy Characteristics'!K:K,MATCH($C1593,'Policy Characteristics'!$C:$C,0)))</f>
        <v>industry-ag-main.html#eff-stds</v>
      </c>
      <c r="R1593" s="254" t="str">
        <f>IF(ISBLANK(INDEX('Policy Characteristics'!L:L,MATCH($C1593,'Policy Characteristics'!$C:$C,0))),"",INDEX('Policy Characteristics'!L:L,MATCH($C1593,'Policy Characteristics'!$C:$C,0)))</f>
        <v>industry-energy-efficiency-standards.html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Early Retirement of Equipment</v>
      </c>
      <c r="C1594" s="254" t="str">
        <f t="shared" si="77"/>
        <v>Minimum Share of Start Year Industrial Equipment Retired</v>
      </c>
      <c r="D1594" s="6" t="s">
        <v>3029</v>
      </c>
      <c r="E1594" s="1" t="s">
        <v>3462</v>
      </c>
      <c r="F1594" t="s">
        <v>2991</v>
      </c>
      <c r="G1594" s="45" t="s">
        <v>3468</v>
      </c>
      <c r="H1594" s="47">
        <f t="shared" si="76"/>
        <v>1593</v>
      </c>
      <c r="I1594" s="324" t="s">
        <v>40</v>
      </c>
      <c r="J1594" s="255" t="str">
        <f>IF(ISBLANK(INDEX('Policy Characteristics'!D:D,MATCH($C1594,'Policy Characteristics'!$C:$C,0))),"",INDEX('Policy Characteristics'!D:D,MATCH($C1594,'Policy Characteristics'!$C:$C,0)))</f>
        <v>Equipment Early Retirement</v>
      </c>
      <c r="K1594" s="254" t="str">
        <f>IF(ISBLANK(INDEX('Policy Characteristics'!E:E,MATCH($C1594,'Policy Characteristics'!$C:$C,0))),"",INDEX('Policy Characteristics'!E:E,MATCH($C1594,'Policy Characteristics'!$C:$C,0)))</f>
        <v>indst eqpt early retirement</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start year equipment</v>
      </c>
      <c r="P1594" s="254" t="str">
        <f>IF(ISBLANK(INDEX('Policy Characteristics'!J:J,MATCH($C1594,'Policy Characteristics'!$C:$C,0))),"",INDEX('Policy Characteristics'!J:J,MATCH($C1594,'Policy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4" s="254" t="str">
        <f>IF(ISBLANK(INDEX('Policy Characteristics'!K:K,MATCH($C1594,'Policy Characteristics'!$C:$C,0))),"",INDEX('Policy Characteristics'!K:K,MATCH($C1594,'Policy Characteristics'!$C:$C,0)))</f>
        <v>industry-ag-main.html#eff-stds</v>
      </c>
      <c r="R1594" s="254" t="str">
        <f>IF(ISBLANK(INDEX('Policy Characteristics'!L:L,MATCH($C1594,'Policy Characteristics'!$C:$C,0))),"",INDEX('Policy Characteristics'!L:L,MATCH($C1594,'Policy Characteristics'!$C:$C,0)))</f>
        <v>industry-energy-efficiency-standards.html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Early Retirement of Equipment</v>
      </c>
      <c r="C1595" s="254" t="str">
        <f t="shared" si="77"/>
        <v>Minimum Share of Start Year Industrial Equipment Retired</v>
      </c>
      <c r="D1595" s="6" t="s">
        <v>3029</v>
      </c>
      <c r="E1595" s="1" t="s">
        <v>3463</v>
      </c>
      <c r="F1595" t="s">
        <v>2991</v>
      </c>
      <c r="G1595" s="45" t="s">
        <v>3469</v>
      </c>
      <c r="H1595" s="47">
        <f t="shared" si="76"/>
        <v>1594</v>
      </c>
      <c r="I1595" s="324" t="s">
        <v>40</v>
      </c>
      <c r="J1595" s="255" t="str">
        <f>IF(ISBLANK(INDEX('Policy Characteristics'!D:D,MATCH($C1595,'Policy Characteristics'!$C:$C,0))),"",INDEX('Policy Characteristics'!D:D,MATCH($C1595,'Policy Characteristics'!$C:$C,0)))</f>
        <v>Equipment Early Retirement</v>
      </c>
      <c r="K1595" s="254" t="str">
        <f>IF(ISBLANK(INDEX('Policy Characteristics'!E:E,MATCH($C1595,'Policy Characteristics'!$C:$C,0))),"",INDEX('Policy Characteristics'!E:E,MATCH($C1595,'Policy Characteristics'!$C:$C,0)))</f>
        <v>indst eqpt early retirement</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start year equipment</v>
      </c>
      <c r="P1595" s="254" t="str">
        <f>IF(ISBLANK(INDEX('Policy Characteristics'!J:J,MATCH($C1595,'Policy Characteristics'!$C:$C,0))),"",INDEX('Policy Characteristics'!J:J,MATCH($C1595,'Policy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5" s="254" t="str">
        <f>IF(ISBLANK(INDEX('Policy Characteristics'!K:K,MATCH($C1595,'Policy Characteristics'!$C:$C,0))),"",INDEX('Policy Characteristics'!K:K,MATCH($C1595,'Policy Characteristics'!$C:$C,0)))</f>
        <v>industry-ag-main.html#eff-stds</v>
      </c>
      <c r="R1595" s="254" t="str">
        <f>IF(ISBLANK(INDEX('Policy Characteristics'!L:L,MATCH($C1595,'Policy Characteristics'!$C:$C,0))),"",INDEX('Policy Characteristics'!L:L,MATCH($C1595,'Policy Characteristics'!$C:$C,0)))</f>
        <v>industry-energy-efficiency-standards.html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Early Retirement of Equipment</v>
      </c>
      <c r="C1596" s="254" t="str">
        <f t="shared" si="77"/>
        <v>Minimum Share of Start Year Industrial Equipment Retired</v>
      </c>
      <c r="D1596" s="6" t="s">
        <v>3029</v>
      </c>
      <c r="E1596" s="1" t="s">
        <v>3464</v>
      </c>
      <c r="F1596" t="s">
        <v>2991</v>
      </c>
      <c r="G1596" s="45" t="s">
        <v>3470</v>
      </c>
      <c r="H1596" s="47">
        <f t="shared" si="76"/>
        <v>1595</v>
      </c>
      <c r="I1596" s="324" t="s">
        <v>40</v>
      </c>
      <c r="J1596" s="255" t="str">
        <f>IF(ISBLANK(INDEX('Policy Characteristics'!D:D,MATCH($C1596,'Policy Characteristics'!$C:$C,0))),"",INDEX('Policy Characteristics'!D:D,MATCH($C1596,'Policy Characteristics'!$C:$C,0)))</f>
        <v>Equipment Early Retirement</v>
      </c>
      <c r="K1596" s="254" t="str">
        <f>IF(ISBLANK(INDEX('Policy Characteristics'!E:E,MATCH($C1596,'Policy Characteristics'!$C:$C,0))),"",INDEX('Policy Characteristics'!E:E,MATCH($C1596,'Policy Characteristics'!$C:$C,0)))</f>
        <v>indst eqpt early retirement</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start year equipment</v>
      </c>
      <c r="P1596" s="254" t="str">
        <f>IF(ISBLANK(INDEX('Policy Characteristics'!J:J,MATCH($C1596,'Policy Characteristics'!$C:$C,0))),"",INDEX('Policy Characteristics'!J:J,MATCH($C1596,'Policy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6" s="254" t="str">
        <f>IF(ISBLANK(INDEX('Policy Characteristics'!K:K,MATCH($C1596,'Policy Characteristics'!$C:$C,0))),"",INDEX('Policy Characteristics'!K:K,MATCH($C1596,'Policy Characteristics'!$C:$C,0)))</f>
        <v>industry-ag-main.html#eff-stds</v>
      </c>
      <c r="R1596" s="254" t="str">
        <f>IF(ISBLANK(INDEX('Policy Characteristics'!L:L,MATCH($C1596,'Policy Characteristics'!$C:$C,0))),"",INDEX('Policy Characteristics'!L:L,MATCH($C1596,'Policy Characteristics'!$C:$C,0)))</f>
        <v>industry-energy-efficiency-standards.html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Early Retirement of Equipment</v>
      </c>
      <c r="C1597" s="254" t="str">
        <f t="shared" si="77"/>
        <v>Minimum Share of Start Year Industrial Equipment Retired</v>
      </c>
      <c r="D1597" s="6" t="s">
        <v>3029</v>
      </c>
      <c r="E1597" s="1" t="s">
        <v>3570</v>
      </c>
      <c r="F1597" t="s">
        <v>2991</v>
      </c>
      <c r="G1597" s="45" t="s">
        <v>3471</v>
      </c>
      <c r="H1597" s="47">
        <f t="shared" si="76"/>
        <v>1596</v>
      </c>
      <c r="I1597" s="324" t="s">
        <v>40</v>
      </c>
      <c r="J1597" s="255" t="str">
        <f>IF(ISBLANK(INDEX('Policy Characteristics'!D:D,MATCH($C1597,'Policy Characteristics'!$C:$C,0))),"",INDEX('Policy Characteristics'!D:D,MATCH($C1597,'Policy Characteristics'!$C:$C,0)))</f>
        <v>Equipment Early Retirement</v>
      </c>
      <c r="K1597" s="254" t="str">
        <f>IF(ISBLANK(INDEX('Policy Characteristics'!E:E,MATCH($C1597,'Policy Characteristics'!$C:$C,0))),"",INDEX('Policy Characteristics'!E:E,MATCH($C1597,'Policy Characteristics'!$C:$C,0)))</f>
        <v>indst eqpt early retirement</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start year equipment</v>
      </c>
      <c r="P1597" s="254" t="str">
        <f>IF(ISBLANK(INDEX('Policy Characteristics'!J:J,MATCH($C1597,'Policy Characteristics'!$C:$C,0))),"",INDEX('Policy Characteristics'!J:J,MATCH($C1597,'Policy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7" s="254" t="str">
        <f>IF(ISBLANK(INDEX('Policy Characteristics'!K:K,MATCH($C1597,'Policy Characteristics'!$C:$C,0))),"",INDEX('Policy Characteristics'!K:K,MATCH($C1597,'Policy Characteristics'!$C:$C,0)))</f>
        <v>industry-ag-main.html#eff-stds</v>
      </c>
      <c r="R1597" s="254" t="str">
        <f>IF(ISBLANK(INDEX('Policy Characteristics'!L:L,MATCH($C1597,'Policy Characteristics'!$C:$C,0))),"",INDEX('Policy Characteristics'!L:L,MATCH($C1597,'Policy Characteristics'!$C:$C,0)))</f>
        <v>industry-energy-efficiency-standards.html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Early Retirement of Equipment</v>
      </c>
      <c r="C1598" s="254" t="str">
        <f t="shared" si="77"/>
        <v>Minimum Share of Start Year Industrial Equipment Retired</v>
      </c>
      <c r="D1598" s="6" t="s">
        <v>3029</v>
      </c>
      <c r="E1598" s="1" t="s">
        <v>3912</v>
      </c>
      <c r="F1598" t="s">
        <v>2991</v>
      </c>
      <c r="G1598" s="45" t="s">
        <v>3888</v>
      </c>
      <c r="H1598" s="47">
        <f t="shared" si="76"/>
        <v>1597</v>
      </c>
      <c r="I1598" s="324" t="s">
        <v>40</v>
      </c>
      <c r="J1598" s="255" t="str">
        <f>IF(ISBLANK(INDEX('Policy Characteristics'!D:D,MATCH($C1598,'Policy Characteristics'!$C:$C,0))),"",INDEX('Policy Characteristics'!D:D,MATCH($C1598,'Policy Characteristics'!$C:$C,0)))</f>
        <v>Equipment Early Retirement</v>
      </c>
      <c r="K1598" s="254" t="str">
        <f>IF(ISBLANK(INDEX('Policy Characteristics'!E:E,MATCH($C1598,'Policy Characteristics'!$C:$C,0))),"",INDEX('Policy Characteristics'!E:E,MATCH($C1598,'Policy Characteristics'!$C:$C,0)))</f>
        <v>indst eqpt early retirement</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start year equipment</v>
      </c>
      <c r="P1598" s="254" t="str">
        <f>IF(ISBLANK(INDEX('Policy Characteristics'!J:J,MATCH($C1598,'Policy Characteristics'!$C:$C,0))),"",INDEX('Policy Characteristics'!J:J,MATCH($C1598,'Policy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8" s="254" t="str">
        <f>IF(ISBLANK(INDEX('Policy Characteristics'!K:K,MATCH($C1598,'Policy Characteristics'!$C:$C,0))),"",INDEX('Policy Characteristics'!K:K,MATCH($C1598,'Policy Characteristics'!$C:$C,0)))</f>
        <v>industry-ag-main.html#eff-stds</v>
      </c>
      <c r="R1598" s="254" t="str">
        <f>IF(ISBLANK(INDEX('Policy Characteristics'!L:L,MATCH($C1598,'Policy Characteristics'!$C:$C,0))),"",INDEX('Policy Characteristics'!L:L,MATCH($C1598,'Policy Characteristics'!$C:$C,0)))</f>
        <v>industry-energy-efficiency-standards.html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Early Retirement of Equipment</v>
      </c>
      <c r="C1599" s="254" t="str">
        <f t="shared" si="77"/>
        <v>Minimum Share of Start Year Industrial Equipment Retired</v>
      </c>
      <c r="D1599" s="6" t="s">
        <v>3029</v>
      </c>
      <c r="E1599" s="1" t="s">
        <v>3913</v>
      </c>
      <c r="F1599" t="s">
        <v>2991</v>
      </c>
      <c r="G1599" s="45" t="s">
        <v>3887</v>
      </c>
      <c r="H1599" s="47">
        <f t="shared" si="76"/>
        <v>1598</v>
      </c>
      <c r="I1599" s="324" t="s">
        <v>40</v>
      </c>
      <c r="J1599" s="255" t="str">
        <f>IF(ISBLANK(INDEX('Policy Characteristics'!D:D,MATCH($C1599,'Policy Characteristics'!$C:$C,0))),"",INDEX('Policy Characteristics'!D:D,MATCH($C1599,'Policy Characteristics'!$C:$C,0)))</f>
        <v>Equipment Early Retirement</v>
      </c>
      <c r="K1599" s="254" t="str">
        <f>IF(ISBLANK(INDEX('Policy Characteristics'!E:E,MATCH($C1599,'Policy Characteristics'!$C:$C,0))),"",INDEX('Policy Characteristics'!E:E,MATCH($C1599,'Policy Characteristics'!$C:$C,0)))</f>
        <v>indst eqpt early retirement</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start year equipment</v>
      </c>
      <c r="P1599" s="254" t="str">
        <f>IF(ISBLANK(INDEX('Policy Characteristics'!J:J,MATCH($C1599,'Policy Characteristics'!$C:$C,0))),"",INDEX('Policy Characteristics'!J:J,MATCH($C1599,'Policy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599" s="254" t="str">
        <f>IF(ISBLANK(INDEX('Policy Characteristics'!K:K,MATCH($C1599,'Policy Characteristics'!$C:$C,0))),"",INDEX('Policy Characteristics'!K:K,MATCH($C1599,'Policy Characteristics'!$C:$C,0)))</f>
        <v>industry-ag-main.html#eff-stds</v>
      </c>
      <c r="R1599" s="254" t="str">
        <f>IF(ISBLANK(INDEX('Policy Characteristics'!L:L,MATCH($C1599,'Policy Characteristics'!$C:$C,0))),"",INDEX('Policy Characteristics'!L:L,MATCH($C1599,'Policy Characteristics'!$C:$C,0)))</f>
        <v>industry-energy-efficiency-standards.html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Early Retirement of Equipment</v>
      </c>
      <c r="C1600" s="254" t="str">
        <f t="shared" si="77"/>
        <v>Minimum Share of Start Year Industrial Equipment Retired</v>
      </c>
      <c r="D1600" s="6" t="s">
        <v>3029</v>
      </c>
      <c r="E1600" s="1" t="s">
        <v>3914</v>
      </c>
      <c r="F1600" t="s">
        <v>2991</v>
      </c>
      <c r="G1600" s="45" t="s">
        <v>3889</v>
      </c>
      <c r="H1600" s="47">
        <f t="shared" si="76"/>
        <v>1599</v>
      </c>
      <c r="I1600" s="324" t="s">
        <v>40</v>
      </c>
      <c r="J1600" s="255" t="str">
        <f>IF(ISBLANK(INDEX('Policy Characteristics'!D:D,MATCH($C1600,'Policy Characteristics'!$C:$C,0))),"",INDEX('Policy Characteristics'!D:D,MATCH($C1600,'Policy Characteristics'!$C:$C,0)))</f>
        <v>Equipment Early Retirement</v>
      </c>
      <c r="K1600" s="254" t="str">
        <f>IF(ISBLANK(INDEX('Policy Characteristics'!E:E,MATCH($C1600,'Policy Characteristics'!$C:$C,0))),"",INDEX('Policy Characteristics'!E:E,MATCH($C1600,'Policy Characteristics'!$C:$C,0)))</f>
        <v>indst eqpt early retirement</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start year equipment</v>
      </c>
      <c r="P1600" s="254" t="str">
        <f>IF(ISBLANK(INDEX('Policy Characteristics'!J:J,MATCH($C1600,'Policy Characteristics'!$C:$C,0))),"",INDEX('Policy Characteristics'!J:J,MATCH($C1600,'Policy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0" s="254" t="str">
        <f>IF(ISBLANK(INDEX('Policy Characteristics'!K:K,MATCH($C1600,'Policy Characteristics'!$C:$C,0))),"",INDEX('Policy Characteristics'!K:K,MATCH($C1600,'Policy Characteristics'!$C:$C,0)))</f>
        <v>industry-ag-main.html#eff-stds</v>
      </c>
      <c r="R1600" s="254" t="str">
        <f>IF(ISBLANK(INDEX('Policy Characteristics'!L:L,MATCH($C1600,'Policy Characteristics'!$C:$C,0))),"",INDEX('Policy Characteristics'!L:L,MATCH($C1600,'Policy Characteristics'!$C:$C,0)))</f>
        <v>industry-energy-efficiency-standards.html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Early Retirement of Equipment</v>
      </c>
      <c r="C1601" s="254" t="str">
        <f t="shared" si="77"/>
        <v>Minimum Share of Start Year Industrial Equipment Retired</v>
      </c>
      <c r="D1601" s="6" t="s">
        <v>3030</v>
      </c>
      <c r="E1601" s="1" t="s">
        <v>3459</v>
      </c>
      <c r="F1601" t="s">
        <v>2992</v>
      </c>
      <c r="G1601" s="45" t="s">
        <v>3465</v>
      </c>
      <c r="H1601" s="47">
        <f t="shared" si="76"/>
        <v>1600</v>
      </c>
      <c r="I1601" s="324" t="s">
        <v>40</v>
      </c>
      <c r="J1601" s="255" t="str">
        <f>IF(ISBLANK(INDEX('Policy Characteristics'!D:D,MATCH($C1601,'Policy Characteristics'!$C:$C,0))),"",INDEX('Policy Characteristics'!D:D,MATCH($C1601,'Policy Characteristics'!$C:$C,0)))</f>
        <v>Equipment Early Retirement</v>
      </c>
      <c r="K1601" s="254" t="str">
        <f>IF(ISBLANK(INDEX('Policy Characteristics'!E:E,MATCH($C1601,'Policy Characteristics'!$C:$C,0))),"",INDEX('Policy Characteristics'!E:E,MATCH($C1601,'Policy Characteristics'!$C:$C,0)))</f>
        <v>indst eqpt early retirement</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start year equipment</v>
      </c>
      <c r="P1601" s="254" t="str">
        <f>IF(ISBLANK(INDEX('Policy Characteristics'!J:J,MATCH($C1601,'Policy Characteristics'!$C:$C,0))),"",INDEX('Policy Characteristics'!J:J,MATCH($C1601,'Policy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1" s="254" t="str">
        <f>IF(ISBLANK(INDEX('Policy Characteristics'!K:K,MATCH($C1601,'Policy Characteristics'!$C:$C,0))),"",INDEX('Policy Characteristics'!K:K,MATCH($C1601,'Policy Characteristics'!$C:$C,0)))</f>
        <v>industry-ag-main.html#eff-stds</v>
      </c>
      <c r="R1601" s="254" t="str">
        <f>IF(ISBLANK(INDEX('Policy Characteristics'!L:L,MATCH($C1601,'Policy Characteristics'!$C:$C,0))),"",INDEX('Policy Characteristics'!L:L,MATCH($C1601,'Policy Characteristics'!$C:$C,0)))</f>
        <v>industry-energy-efficiency-standards.html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Early Retirement of Equipment</v>
      </c>
      <c r="C1602" s="254" t="str">
        <f t="shared" si="77"/>
        <v>Minimum Share of Start Year Industrial Equipment Retired</v>
      </c>
      <c r="D1602" s="6" t="s">
        <v>3030</v>
      </c>
      <c r="E1602" s="1" t="s">
        <v>3460</v>
      </c>
      <c r="F1602" t="s">
        <v>2992</v>
      </c>
      <c r="G1602" s="45" t="s">
        <v>3466</v>
      </c>
      <c r="H1602" s="47">
        <f t="shared" si="76"/>
        <v>1601</v>
      </c>
      <c r="I1602" s="324" t="s">
        <v>40</v>
      </c>
      <c r="J1602" s="255" t="str">
        <f>IF(ISBLANK(INDEX('Policy Characteristics'!D:D,MATCH($C1602,'Policy Characteristics'!$C:$C,0))),"",INDEX('Policy Characteristics'!D:D,MATCH($C1602,'Policy Characteristics'!$C:$C,0)))</f>
        <v>Equipment Early Retirement</v>
      </c>
      <c r="K1602" s="254" t="str">
        <f>IF(ISBLANK(INDEX('Policy Characteristics'!E:E,MATCH($C1602,'Policy Characteristics'!$C:$C,0))),"",INDEX('Policy Characteristics'!E:E,MATCH($C1602,'Policy Characteristics'!$C:$C,0)))</f>
        <v>indst eqpt early retirement</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start year equipment</v>
      </c>
      <c r="P1602" s="254" t="str">
        <f>IF(ISBLANK(INDEX('Policy Characteristics'!J:J,MATCH($C1602,'Policy Characteristics'!$C:$C,0))),"",INDEX('Policy Characteristics'!J:J,MATCH($C1602,'Policy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2" s="254" t="str">
        <f>IF(ISBLANK(INDEX('Policy Characteristics'!K:K,MATCH($C1602,'Policy Characteristics'!$C:$C,0))),"",INDEX('Policy Characteristics'!K:K,MATCH($C1602,'Policy Characteristics'!$C:$C,0)))</f>
        <v>industry-ag-main.html#eff-stds</v>
      </c>
      <c r="R1602" s="254" t="str">
        <f>IF(ISBLANK(INDEX('Policy Characteristics'!L:L,MATCH($C1602,'Policy Characteristics'!$C:$C,0))),"",INDEX('Policy Characteristics'!L:L,MATCH($C1602,'Policy Characteristics'!$C:$C,0)))</f>
        <v>industry-energy-efficiency-standards.html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Early Retirement of Equipment</v>
      </c>
      <c r="C1603" s="254" t="str">
        <f t="shared" si="77"/>
        <v>Minimum Share of Start Year Industrial Equipment Retired</v>
      </c>
      <c r="D1603" s="6" t="s">
        <v>3030</v>
      </c>
      <c r="E1603" s="1" t="s">
        <v>3461</v>
      </c>
      <c r="F1603" t="s">
        <v>2992</v>
      </c>
      <c r="G1603" s="45" t="s">
        <v>3467</v>
      </c>
      <c r="H1603" s="47">
        <f t="shared" si="76"/>
        <v>1602</v>
      </c>
      <c r="I1603" s="324" t="s">
        <v>40</v>
      </c>
      <c r="J1603" s="255" t="str">
        <f>IF(ISBLANK(INDEX('Policy Characteristics'!D:D,MATCH($C1603,'Policy Characteristics'!$C:$C,0))),"",INDEX('Policy Characteristics'!D:D,MATCH($C1603,'Policy Characteristics'!$C:$C,0)))</f>
        <v>Equipment Early Retirement</v>
      </c>
      <c r="K1603" s="254" t="str">
        <f>IF(ISBLANK(INDEX('Policy Characteristics'!E:E,MATCH($C1603,'Policy Characteristics'!$C:$C,0))),"",INDEX('Policy Characteristics'!E:E,MATCH($C1603,'Policy Characteristics'!$C:$C,0)))</f>
        <v>indst eqpt early retirement</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start year equipment</v>
      </c>
      <c r="P1603" s="254" t="str">
        <f>IF(ISBLANK(INDEX('Policy Characteristics'!J:J,MATCH($C1603,'Policy Characteristics'!$C:$C,0))),"",INDEX('Policy Characteristics'!J:J,MATCH($C1603,'Policy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3" s="254" t="str">
        <f>IF(ISBLANK(INDEX('Policy Characteristics'!K:K,MATCH($C1603,'Policy Characteristics'!$C:$C,0))),"",INDEX('Policy Characteristics'!K:K,MATCH($C1603,'Policy Characteristics'!$C:$C,0)))</f>
        <v>industry-ag-main.html#eff-stds</v>
      </c>
      <c r="R1603" s="254" t="str">
        <f>IF(ISBLANK(INDEX('Policy Characteristics'!L:L,MATCH($C1603,'Policy Characteristics'!$C:$C,0))),"",INDEX('Policy Characteristics'!L:L,MATCH($C1603,'Policy Characteristics'!$C:$C,0)))</f>
        <v>industry-energy-efficiency-standards.html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Early Retirement of Equipment</v>
      </c>
      <c r="C1604" s="254" t="str">
        <f t="shared" si="77"/>
        <v>Minimum Share of Start Year Industrial Equipment Retired</v>
      </c>
      <c r="D1604" s="6" t="s">
        <v>3030</v>
      </c>
      <c r="E1604" s="1" t="s">
        <v>3462</v>
      </c>
      <c r="F1604" t="s">
        <v>2992</v>
      </c>
      <c r="G1604" s="45" t="s">
        <v>3468</v>
      </c>
      <c r="H1604" s="47">
        <f t="shared" si="76"/>
        <v>1603</v>
      </c>
      <c r="I1604" s="324" t="s">
        <v>40</v>
      </c>
      <c r="J1604" s="255" t="str">
        <f>IF(ISBLANK(INDEX('Policy Characteristics'!D:D,MATCH($C1604,'Policy Characteristics'!$C:$C,0))),"",INDEX('Policy Characteristics'!D:D,MATCH($C1604,'Policy Characteristics'!$C:$C,0)))</f>
        <v>Equipment Early Retirement</v>
      </c>
      <c r="K1604" s="254" t="str">
        <f>IF(ISBLANK(INDEX('Policy Characteristics'!E:E,MATCH($C1604,'Policy Characteristics'!$C:$C,0))),"",INDEX('Policy Characteristics'!E:E,MATCH($C1604,'Policy Characteristics'!$C:$C,0)))</f>
        <v>indst eqpt early retirement</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start year equipment</v>
      </c>
      <c r="P1604" s="254" t="str">
        <f>IF(ISBLANK(INDEX('Policy Characteristics'!J:J,MATCH($C1604,'Policy Characteristics'!$C:$C,0))),"",INDEX('Policy Characteristics'!J:J,MATCH($C1604,'Policy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4" s="254" t="str">
        <f>IF(ISBLANK(INDEX('Policy Characteristics'!K:K,MATCH($C1604,'Policy Characteristics'!$C:$C,0))),"",INDEX('Policy Characteristics'!K:K,MATCH($C1604,'Policy Characteristics'!$C:$C,0)))</f>
        <v>industry-ag-main.html#eff-stds</v>
      </c>
      <c r="R1604" s="254" t="str">
        <f>IF(ISBLANK(INDEX('Policy Characteristics'!L:L,MATCH($C1604,'Policy Characteristics'!$C:$C,0))),"",INDEX('Policy Characteristics'!L:L,MATCH($C1604,'Policy Characteristics'!$C:$C,0)))</f>
        <v>industry-energy-efficiency-standards.html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Early Retirement of Equipment</v>
      </c>
      <c r="C1605" s="254" t="str">
        <f t="shared" si="77"/>
        <v>Minimum Share of Start Year Industrial Equipment Retired</v>
      </c>
      <c r="D1605" s="6" t="s">
        <v>3030</v>
      </c>
      <c r="E1605" s="1" t="s">
        <v>3463</v>
      </c>
      <c r="F1605" t="s">
        <v>2992</v>
      </c>
      <c r="G1605" s="45" t="s">
        <v>3469</v>
      </c>
      <c r="H1605" s="47">
        <f t="shared" si="76"/>
        <v>1604</v>
      </c>
      <c r="I1605" s="324" t="s">
        <v>40</v>
      </c>
      <c r="J1605" s="255" t="str">
        <f>IF(ISBLANK(INDEX('Policy Characteristics'!D:D,MATCH($C1605,'Policy Characteristics'!$C:$C,0))),"",INDEX('Policy Characteristics'!D:D,MATCH($C1605,'Policy Characteristics'!$C:$C,0)))</f>
        <v>Equipment Early Retirement</v>
      </c>
      <c r="K1605" s="254" t="str">
        <f>IF(ISBLANK(INDEX('Policy Characteristics'!E:E,MATCH($C1605,'Policy Characteristics'!$C:$C,0))),"",INDEX('Policy Characteristics'!E:E,MATCH($C1605,'Policy Characteristics'!$C:$C,0)))</f>
        <v>indst eqpt early retirement</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start year equipment</v>
      </c>
      <c r="P1605" s="254" t="str">
        <f>IF(ISBLANK(INDEX('Policy Characteristics'!J:J,MATCH($C1605,'Policy Characteristics'!$C:$C,0))),"",INDEX('Policy Characteristics'!J:J,MATCH($C1605,'Policy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5" s="254" t="str">
        <f>IF(ISBLANK(INDEX('Policy Characteristics'!K:K,MATCH($C1605,'Policy Characteristics'!$C:$C,0))),"",INDEX('Policy Characteristics'!K:K,MATCH($C1605,'Policy Characteristics'!$C:$C,0)))</f>
        <v>industry-ag-main.html#eff-stds</v>
      </c>
      <c r="R1605" s="254" t="str">
        <f>IF(ISBLANK(INDEX('Policy Characteristics'!L:L,MATCH($C1605,'Policy Characteristics'!$C:$C,0))),"",INDEX('Policy Characteristics'!L:L,MATCH($C1605,'Policy Characteristics'!$C:$C,0)))</f>
        <v>industry-energy-efficiency-standards.html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Early Retirement of Equipment</v>
      </c>
      <c r="C1606" s="254" t="str">
        <f t="shared" si="77"/>
        <v>Minimum Share of Start Year Industrial Equipment Retired</v>
      </c>
      <c r="D1606" s="6" t="s">
        <v>3030</v>
      </c>
      <c r="E1606" s="1" t="s">
        <v>3464</v>
      </c>
      <c r="F1606" t="s">
        <v>2992</v>
      </c>
      <c r="G1606" s="45" t="s">
        <v>3470</v>
      </c>
      <c r="H1606" s="47">
        <f t="shared" si="76"/>
        <v>1605</v>
      </c>
      <c r="I1606" s="324" t="s">
        <v>40</v>
      </c>
      <c r="J1606" s="255" t="str">
        <f>IF(ISBLANK(INDEX('Policy Characteristics'!D:D,MATCH($C1606,'Policy Characteristics'!$C:$C,0))),"",INDEX('Policy Characteristics'!D:D,MATCH($C1606,'Policy Characteristics'!$C:$C,0)))</f>
        <v>Equipment Early Retirement</v>
      </c>
      <c r="K1606" s="254" t="str">
        <f>IF(ISBLANK(INDEX('Policy Characteristics'!E:E,MATCH($C1606,'Policy Characteristics'!$C:$C,0))),"",INDEX('Policy Characteristics'!E:E,MATCH($C1606,'Policy Characteristics'!$C:$C,0)))</f>
        <v>indst eqpt early retirement</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start year equipment</v>
      </c>
      <c r="P1606" s="254" t="str">
        <f>IF(ISBLANK(INDEX('Policy Characteristics'!J:J,MATCH($C1606,'Policy Characteristics'!$C:$C,0))),"",INDEX('Policy Characteristics'!J:J,MATCH($C1606,'Policy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6" s="254" t="str">
        <f>IF(ISBLANK(INDEX('Policy Characteristics'!K:K,MATCH($C1606,'Policy Characteristics'!$C:$C,0))),"",INDEX('Policy Characteristics'!K:K,MATCH($C1606,'Policy Characteristics'!$C:$C,0)))</f>
        <v>industry-ag-main.html#eff-stds</v>
      </c>
      <c r="R1606" s="254" t="str">
        <f>IF(ISBLANK(INDEX('Policy Characteristics'!L:L,MATCH($C1606,'Policy Characteristics'!$C:$C,0))),"",INDEX('Policy Characteristics'!L:L,MATCH($C1606,'Policy Characteristics'!$C:$C,0)))</f>
        <v>industry-energy-efficiency-standards.html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Early Retirement of Equipment</v>
      </c>
      <c r="C1607" s="254" t="str">
        <f t="shared" si="77"/>
        <v>Minimum Share of Start Year Industrial Equipment Retired</v>
      </c>
      <c r="D1607" s="6" t="s">
        <v>3030</v>
      </c>
      <c r="E1607" s="1" t="s">
        <v>3570</v>
      </c>
      <c r="F1607" t="s">
        <v>2992</v>
      </c>
      <c r="G1607" s="45" t="s">
        <v>3471</v>
      </c>
      <c r="H1607" s="47">
        <f t="shared" si="76"/>
        <v>1606</v>
      </c>
      <c r="I1607" s="324" t="s">
        <v>40</v>
      </c>
      <c r="J1607" s="255" t="str">
        <f>IF(ISBLANK(INDEX('Policy Characteristics'!D:D,MATCH($C1607,'Policy Characteristics'!$C:$C,0))),"",INDEX('Policy Characteristics'!D:D,MATCH($C1607,'Policy Characteristics'!$C:$C,0)))</f>
        <v>Equipment Early Retirement</v>
      </c>
      <c r="K1607" s="254" t="str">
        <f>IF(ISBLANK(INDEX('Policy Characteristics'!E:E,MATCH($C1607,'Policy Characteristics'!$C:$C,0))),"",INDEX('Policy Characteristics'!E:E,MATCH($C1607,'Policy Characteristics'!$C:$C,0)))</f>
        <v>indst eqpt early retirement</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start year equipment</v>
      </c>
      <c r="P1607" s="254" t="str">
        <f>IF(ISBLANK(INDEX('Policy Characteristics'!J:J,MATCH($C1607,'Policy Characteristics'!$C:$C,0))),"",INDEX('Policy Characteristics'!J:J,MATCH($C1607,'Policy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7" s="254" t="str">
        <f>IF(ISBLANK(INDEX('Policy Characteristics'!K:K,MATCH($C1607,'Policy Characteristics'!$C:$C,0))),"",INDEX('Policy Characteristics'!K:K,MATCH($C1607,'Policy Characteristics'!$C:$C,0)))</f>
        <v>industry-ag-main.html#eff-stds</v>
      </c>
      <c r="R1607" s="254" t="str">
        <f>IF(ISBLANK(INDEX('Policy Characteristics'!L:L,MATCH($C1607,'Policy Characteristics'!$C:$C,0))),"",INDEX('Policy Characteristics'!L:L,MATCH($C1607,'Policy Characteristics'!$C:$C,0)))</f>
        <v>industry-energy-efficiency-standards.html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Early Retirement of Equipment</v>
      </c>
      <c r="C1608" s="254" t="str">
        <f t="shared" si="77"/>
        <v>Minimum Share of Start Year Industrial Equipment Retired</v>
      </c>
      <c r="D1608" s="6" t="s">
        <v>3030</v>
      </c>
      <c r="E1608" s="1" t="s">
        <v>3912</v>
      </c>
      <c r="F1608" t="s">
        <v>2992</v>
      </c>
      <c r="G1608" s="45" t="s">
        <v>3888</v>
      </c>
      <c r="H1608" s="47">
        <f t="shared" si="76"/>
        <v>1607</v>
      </c>
      <c r="I1608" s="324" t="s">
        <v>40</v>
      </c>
      <c r="J1608" s="255" t="str">
        <f>IF(ISBLANK(INDEX('Policy Characteristics'!D:D,MATCH($C1608,'Policy Characteristics'!$C:$C,0))),"",INDEX('Policy Characteristics'!D:D,MATCH($C1608,'Policy Characteristics'!$C:$C,0)))</f>
        <v>Equipment Early Retirement</v>
      </c>
      <c r="K1608" s="254" t="str">
        <f>IF(ISBLANK(INDEX('Policy Characteristics'!E:E,MATCH($C1608,'Policy Characteristics'!$C:$C,0))),"",INDEX('Policy Characteristics'!E:E,MATCH($C1608,'Policy Characteristics'!$C:$C,0)))</f>
        <v>indst eqpt early retirement</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start year equipment</v>
      </c>
      <c r="P1608" s="254" t="str">
        <f>IF(ISBLANK(INDEX('Policy Characteristics'!J:J,MATCH($C1608,'Policy Characteristics'!$C:$C,0))),"",INDEX('Policy Characteristics'!J:J,MATCH($C1608,'Policy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8" s="254" t="str">
        <f>IF(ISBLANK(INDEX('Policy Characteristics'!K:K,MATCH($C1608,'Policy Characteristics'!$C:$C,0))),"",INDEX('Policy Characteristics'!K:K,MATCH($C1608,'Policy Characteristics'!$C:$C,0)))</f>
        <v>industry-ag-main.html#eff-stds</v>
      </c>
      <c r="R1608" s="254" t="str">
        <f>IF(ISBLANK(INDEX('Policy Characteristics'!L:L,MATCH($C1608,'Policy Characteristics'!$C:$C,0))),"",INDEX('Policy Characteristics'!L:L,MATCH($C1608,'Policy Characteristics'!$C:$C,0)))</f>
        <v>industry-energy-efficiency-standards.html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Early Retirement of Equipment</v>
      </c>
      <c r="C1609" s="254" t="str">
        <f t="shared" si="77"/>
        <v>Minimum Share of Start Year Industrial Equipment Retired</v>
      </c>
      <c r="D1609" s="6" t="s">
        <v>3030</v>
      </c>
      <c r="E1609" s="1" t="s">
        <v>3913</v>
      </c>
      <c r="F1609" t="s">
        <v>2992</v>
      </c>
      <c r="G1609" s="45" t="s">
        <v>3887</v>
      </c>
      <c r="H1609" s="47">
        <f t="shared" si="76"/>
        <v>1608</v>
      </c>
      <c r="I1609" s="324" t="s">
        <v>40</v>
      </c>
      <c r="J1609" s="255" t="str">
        <f>IF(ISBLANK(INDEX('Policy Characteristics'!D:D,MATCH($C1609,'Policy Characteristics'!$C:$C,0))),"",INDEX('Policy Characteristics'!D:D,MATCH($C1609,'Policy Characteristics'!$C:$C,0)))</f>
        <v>Equipment Early Retirement</v>
      </c>
      <c r="K1609" s="254" t="str">
        <f>IF(ISBLANK(INDEX('Policy Characteristics'!E:E,MATCH($C1609,'Policy Characteristics'!$C:$C,0))),"",INDEX('Policy Characteristics'!E:E,MATCH($C1609,'Policy Characteristics'!$C:$C,0)))</f>
        <v>indst eqpt early retirement</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start year equipment</v>
      </c>
      <c r="P1609" s="254" t="str">
        <f>IF(ISBLANK(INDEX('Policy Characteristics'!J:J,MATCH($C1609,'Policy Characteristics'!$C:$C,0))),"",INDEX('Policy Characteristics'!J:J,MATCH($C1609,'Policy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09" s="254" t="str">
        <f>IF(ISBLANK(INDEX('Policy Characteristics'!K:K,MATCH($C1609,'Policy Characteristics'!$C:$C,0))),"",INDEX('Policy Characteristics'!K:K,MATCH($C1609,'Policy Characteristics'!$C:$C,0)))</f>
        <v>industry-ag-main.html#eff-stds</v>
      </c>
      <c r="R1609" s="254" t="str">
        <f>IF(ISBLANK(INDEX('Policy Characteristics'!L:L,MATCH($C1609,'Policy Characteristics'!$C:$C,0))),"",INDEX('Policy Characteristics'!L:L,MATCH($C1609,'Policy Characteristics'!$C:$C,0)))</f>
        <v>industry-energy-efficiency-standards.html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Early Retirement of Equipment</v>
      </c>
      <c r="C1610" s="254" t="str">
        <f t="shared" si="77"/>
        <v>Minimum Share of Start Year Industrial Equipment Retired</v>
      </c>
      <c r="D1610" s="6" t="s">
        <v>3030</v>
      </c>
      <c r="E1610" s="1" t="s">
        <v>3914</v>
      </c>
      <c r="F1610" t="s">
        <v>2992</v>
      </c>
      <c r="G1610" s="45" t="s">
        <v>3889</v>
      </c>
      <c r="H1610" s="47">
        <f t="shared" si="76"/>
        <v>1609</v>
      </c>
      <c r="I1610" s="324" t="s">
        <v>40</v>
      </c>
      <c r="J1610" s="255" t="str">
        <f>IF(ISBLANK(INDEX('Policy Characteristics'!D:D,MATCH($C1610,'Policy Characteristics'!$C:$C,0))),"",INDEX('Policy Characteristics'!D:D,MATCH($C1610,'Policy Characteristics'!$C:$C,0)))</f>
        <v>Equipment Early Retirement</v>
      </c>
      <c r="K1610" s="254" t="str">
        <f>IF(ISBLANK(INDEX('Policy Characteristics'!E:E,MATCH($C1610,'Policy Characteristics'!$C:$C,0))),"",INDEX('Policy Characteristics'!E:E,MATCH($C1610,'Policy Characteristics'!$C:$C,0)))</f>
        <v>indst eqpt early retirement</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start year equipment</v>
      </c>
      <c r="P1610" s="254" t="str">
        <f>IF(ISBLANK(INDEX('Policy Characteristics'!J:J,MATCH($C1610,'Policy Characteristics'!$C:$C,0))),"",INDEX('Policy Characteristics'!J:J,MATCH($C1610,'Policy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0" s="254" t="str">
        <f>IF(ISBLANK(INDEX('Policy Characteristics'!K:K,MATCH($C1610,'Policy Characteristics'!$C:$C,0))),"",INDEX('Policy Characteristics'!K:K,MATCH($C1610,'Policy Characteristics'!$C:$C,0)))</f>
        <v>industry-ag-main.html#eff-stds</v>
      </c>
      <c r="R1610" s="254" t="str">
        <f>IF(ISBLANK(INDEX('Policy Characteristics'!L:L,MATCH($C1610,'Policy Characteristics'!$C:$C,0))),"",INDEX('Policy Characteristics'!L:L,MATCH($C1610,'Policy Characteristics'!$C:$C,0)))</f>
        <v>industry-energy-efficiency-standards.html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Early Retirement of Equipment</v>
      </c>
      <c r="C1611" s="254" t="str">
        <f t="shared" si="77"/>
        <v>Minimum Share of Start Year Industrial Equipment Retired</v>
      </c>
      <c r="D1611" s="6" t="s">
        <v>3031</v>
      </c>
      <c r="E1611" s="1" t="s">
        <v>3459</v>
      </c>
      <c r="F1611" t="s">
        <v>2993</v>
      </c>
      <c r="G1611" s="45" t="s">
        <v>3465</v>
      </c>
      <c r="H1611" s="47">
        <f t="shared" ref="H1611:H1674" si="78">H1610+1</f>
        <v>1610</v>
      </c>
      <c r="I1611" s="324" t="s">
        <v>40</v>
      </c>
      <c r="J1611" s="255" t="str">
        <f>IF(ISBLANK(INDEX('Policy Characteristics'!D:D,MATCH($C1611,'Policy Characteristics'!$C:$C,0))),"",INDEX('Policy Characteristics'!D:D,MATCH($C1611,'Policy Characteristics'!$C:$C,0)))</f>
        <v>Equipment Early Retirement</v>
      </c>
      <c r="K1611" s="254" t="str">
        <f>IF(ISBLANK(INDEX('Policy Characteristics'!E:E,MATCH($C1611,'Policy Characteristics'!$C:$C,0))),"",INDEX('Policy Characteristics'!E:E,MATCH($C1611,'Policy Characteristics'!$C:$C,0)))</f>
        <v>indst eqpt early retirement</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start year equipment</v>
      </c>
      <c r="P1611" s="254" t="str">
        <f>IF(ISBLANK(INDEX('Policy Characteristics'!J:J,MATCH($C1611,'Policy Characteristics'!$C:$C,0))),"",INDEX('Policy Characteristics'!J:J,MATCH($C1611,'Policy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1" s="254" t="str">
        <f>IF(ISBLANK(INDEX('Policy Characteristics'!K:K,MATCH($C1611,'Policy Characteristics'!$C:$C,0))),"",INDEX('Policy Characteristics'!K:K,MATCH($C1611,'Policy Characteristics'!$C:$C,0)))</f>
        <v>industry-ag-main.html#eff-stds</v>
      </c>
      <c r="R1611" s="254" t="str">
        <f>IF(ISBLANK(INDEX('Policy Characteristics'!L:L,MATCH($C1611,'Policy Characteristics'!$C:$C,0))),"",INDEX('Policy Characteristics'!L:L,MATCH($C1611,'Policy Characteristics'!$C:$C,0)))</f>
        <v>industry-energy-efficiency-standards.html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Early Retirement of Equipment</v>
      </c>
      <c r="C1612" s="254" t="str">
        <f t="shared" si="77"/>
        <v>Minimum Share of Start Year Industrial Equipment Retired</v>
      </c>
      <c r="D1612" s="6" t="s">
        <v>3031</v>
      </c>
      <c r="E1612" s="1" t="s">
        <v>3460</v>
      </c>
      <c r="F1612" t="s">
        <v>2993</v>
      </c>
      <c r="G1612" s="45" t="s">
        <v>3466</v>
      </c>
      <c r="H1612" s="47">
        <f t="shared" si="78"/>
        <v>1611</v>
      </c>
      <c r="I1612" s="324" t="s">
        <v>40</v>
      </c>
      <c r="J1612" s="255" t="str">
        <f>IF(ISBLANK(INDEX('Policy Characteristics'!D:D,MATCH($C1612,'Policy Characteristics'!$C:$C,0))),"",INDEX('Policy Characteristics'!D:D,MATCH($C1612,'Policy Characteristics'!$C:$C,0)))</f>
        <v>Equipment Early Retirement</v>
      </c>
      <c r="K1612" s="254" t="str">
        <f>IF(ISBLANK(INDEX('Policy Characteristics'!E:E,MATCH($C1612,'Policy Characteristics'!$C:$C,0))),"",INDEX('Policy Characteristics'!E:E,MATCH($C1612,'Policy Characteristics'!$C:$C,0)))</f>
        <v>indst eqpt early retirement</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start year equipment</v>
      </c>
      <c r="P1612" s="254" t="str">
        <f>IF(ISBLANK(INDEX('Policy Characteristics'!J:J,MATCH($C1612,'Policy Characteristics'!$C:$C,0))),"",INDEX('Policy Characteristics'!J:J,MATCH($C1612,'Policy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2" s="254" t="str">
        <f>IF(ISBLANK(INDEX('Policy Characteristics'!K:K,MATCH($C1612,'Policy Characteristics'!$C:$C,0))),"",INDEX('Policy Characteristics'!K:K,MATCH($C1612,'Policy Characteristics'!$C:$C,0)))</f>
        <v>industry-ag-main.html#eff-stds</v>
      </c>
      <c r="R1612" s="254" t="str">
        <f>IF(ISBLANK(INDEX('Policy Characteristics'!L:L,MATCH($C1612,'Policy Characteristics'!$C:$C,0))),"",INDEX('Policy Characteristics'!L:L,MATCH($C1612,'Policy Characteristics'!$C:$C,0)))</f>
        <v>industry-energy-efficiency-standards.html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Early Retirement of Equipment</v>
      </c>
      <c r="C1613" s="254" t="str">
        <f t="shared" si="77"/>
        <v>Minimum Share of Start Year Industrial Equipment Retired</v>
      </c>
      <c r="D1613" s="6" t="s">
        <v>3031</v>
      </c>
      <c r="E1613" s="1" t="s">
        <v>3461</v>
      </c>
      <c r="F1613" t="s">
        <v>2993</v>
      </c>
      <c r="G1613" s="45" t="s">
        <v>3467</v>
      </c>
      <c r="H1613" s="47">
        <f t="shared" si="78"/>
        <v>1612</v>
      </c>
      <c r="I1613" s="324" t="s">
        <v>40</v>
      </c>
      <c r="J1613" s="255" t="str">
        <f>IF(ISBLANK(INDEX('Policy Characteristics'!D:D,MATCH($C1613,'Policy Characteristics'!$C:$C,0))),"",INDEX('Policy Characteristics'!D:D,MATCH($C1613,'Policy Characteristics'!$C:$C,0)))</f>
        <v>Equipment Early Retirement</v>
      </c>
      <c r="K1613" s="254" t="str">
        <f>IF(ISBLANK(INDEX('Policy Characteristics'!E:E,MATCH($C1613,'Policy Characteristics'!$C:$C,0))),"",INDEX('Policy Characteristics'!E:E,MATCH($C1613,'Policy Characteristics'!$C:$C,0)))</f>
        <v>indst eqpt early retirement</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start year equipment</v>
      </c>
      <c r="P1613" s="254" t="str">
        <f>IF(ISBLANK(INDEX('Policy Characteristics'!J:J,MATCH($C1613,'Policy Characteristics'!$C:$C,0))),"",INDEX('Policy Characteristics'!J:J,MATCH($C1613,'Policy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3" s="254" t="str">
        <f>IF(ISBLANK(INDEX('Policy Characteristics'!K:K,MATCH($C1613,'Policy Characteristics'!$C:$C,0))),"",INDEX('Policy Characteristics'!K:K,MATCH($C1613,'Policy Characteristics'!$C:$C,0)))</f>
        <v>industry-ag-main.html#eff-stds</v>
      </c>
      <c r="R1613" s="254" t="str">
        <f>IF(ISBLANK(INDEX('Policy Characteristics'!L:L,MATCH($C1613,'Policy Characteristics'!$C:$C,0))),"",INDEX('Policy Characteristics'!L:L,MATCH($C1613,'Policy Characteristics'!$C:$C,0)))</f>
        <v>industry-energy-efficiency-standards.html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Early Retirement of Equipment</v>
      </c>
      <c r="C1614" s="254" t="str">
        <f t="shared" si="77"/>
        <v>Minimum Share of Start Year Industrial Equipment Retired</v>
      </c>
      <c r="D1614" s="6" t="s">
        <v>3031</v>
      </c>
      <c r="E1614" s="1" t="s">
        <v>3462</v>
      </c>
      <c r="F1614" t="s">
        <v>2993</v>
      </c>
      <c r="G1614" s="45" t="s">
        <v>3468</v>
      </c>
      <c r="H1614" s="47">
        <f t="shared" si="78"/>
        <v>1613</v>
      </c>
      <c r="I1614" s="324" t="s">
        <v>40</v>
      </c>
      <c r="J1614" s="255" t="str">
        <f>IF(ISBLANK(INDEX('Policy Characteristics'!D:D,MATCH($C1614,'Policy Characteristics'!$C:$C,0))),"",INDEX('Policy Characteristics'!D:D,MATCH($C1614,'Policy Characteristics'!$C:$C,0)))</f>
        <v>Equipment Early Retirement</v>
      </c>
      <c r="K1614" s="254" t="str">
        <f>IF(ISBLANK(INDEX('Policy Characteristics'!E:E,MATCH($C1614,'Policy Characteristics'!$C:$C,0))),"",INDEX('Policy Characteristics'!E:E,MATCH($C1614,'Policy Characteristics'!$C:$C,0)))</f>
        <v>indst eqpt early retirement</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start year equipment</v>
      </c>
      <c r="P1614" s="254" t="str">
        <f>IF(ISBLANK(INDEX('Policy Characteristics'!J:J,MATCH($C1614,'Policy Characteristics'!$C:$C,0))),"",INDEX('Policy Characteristics'!J:J,MATCH($C1614,'Policy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4" s="254" t="str">
        <f>IF(ISBLANK(INDEX('Policy Characteristics'!K:K,MATCH($C1614,'Policy Characteristics'!$C:$C,0))),"",INDEX('Policy Characteristics'!K:K,MATCH($C1614,'Policy Characteristics'!$C:$C,0)))</f>
        <v>industry-ag-main.html#eff-stds</v>
      </c>
      <c r="R1614" s="254" t="str">
        <f>IF(ISBLANK(INDEX('Policy Characteristics'!L:L,MATCH($C1614,'Policy Characteristics'!$C:$C,0))),"",INDEX('Policy Characteristics'!L:L,MATCH($C1614,'Policy Characteristics'!$C:$C,0)))</f>
        <v>industry-energy-efficiency-standards.html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Early Retirement of Equipment</v>
      </c>
      <c r="C1615" s="254" t="str">
        <f t="shared" si="77"/>
        <v>Minimum Share of Start Year Industrial Equipment Retired</v>
      </c>
      <c r="D1615" s="6" t="s">
        <v>3031</v>
      </c>
      <c r="E1615" s="1" t="s">
        <v>3463</v>
      </c>
      <c r="F1615" t="s">
        <v>2993</v>
      </c>
      <c r="G1615" s="45" t="s">
        <v>3469</v>
      </c>
      <c r="H1615" s="47">
        <f t="shared" si="78"/>
        <v>1614</v>
      </c>
      <c r="I1615" s="324" t="s">
        <v>40</v>
      </c>
      <c r="J1615" s="255" t="str">
        <f>IF(ISBLANK(INDEX('Policy Characteristics'!D:D,MATCH($C1615,'Policy Characteristics'!$C:$C,0))),"",INDEX('Policy Characteristics'!D:D,MATCH($C1615,'Policy Characteristics'!$C:$C,0)))</f>
        <v>Equipment Early Retirement</v>
      </c>
      <c r="K1615" s="254" t="str">
        <f>IF(ISBLANK(INDEX('Policy Characteristics'!E:E,MATCH($C1615,'Policy Characteristics'!$C:$C,0))),"",INDEX('Policy Characteristics'!E:E,MATCH($C1615,'Policy Characteristics'!$C:$C,0)))</f>
        <v>indst eqpt early retirement</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start year equipment</v>
      </c>
      <c r="P1615" s="254" t="str">
        <f>IF(ISBLANK(INDEX('Policy Characteristics'!J:J,MATCH($C1615,'Policy Characteristics'!$C:$C,0))),"",INDEX('Policy Characteristics'!J:J,MATCH($C1615,'Policy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5" s="254" t="str">
        <f>IF(ISBLANK(INDEX('Policy Characteristics'!K:K,MATCH($C1615,'Policy Characteristics'!$C:$C,0))),"",INDEX('Policy Characteristics'!K:K,MATCH($C1615,'Policy Characteristics'!$C:$C,0)))</f>
        <v>industry-ag-main.html#eff-stds</v>
      </c>
      <c r="R1615" s="254" t="str">
        <f>IF(ISBLANK(INDEX('Policy Characteristics'!L:L,MATCH($C1615,'Policy Characteristics'!$C:$C,0))),"",INDEX('Policy Characteristics'!L:L,MATCH($C1615,'Policy Characteristics'!$C:$C,0)))</f>
        <v>industry-energy-efficiency-standards.html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Early Retirement of Equipment</v>
      </c>
      <c r="C1616" s="254" t="str">
        <f t="shared" si="77"/>
        <v>Minimum Share of Start Year Industrial Equipment Retired</v>
      </c>
      <c r="D1616" s="6" t="s">
        <v>3031</v>
      </c>
      <c r="E1616" s="1" t="s">
        <v>3464</v>
      </c>
      <c r="F1616" t="s">
        <v>2993</v>
      </c>
      <c r="G1616" s="45" t="s">
        <v>3470</v>
      </c>
      <c r="H1616" s="47">
        <f t="shared" si="78"/>
        <v>1615</v>
      </c>
      <c r="I1616" s="324" t="s">
        <v>40</v>
      </c>
      <c r="J1616" s="255" t="str">
        <f>IF(ISBLANK(INDEX('Policy Characteristics'!D:D,MATCH($C1616,'Policy Characteristics'!$C:$C,0))),"",INDEX('Policy Characteristics'!D:D,MATCH($C1616,'Policy Characteristics'!$C:$C,0)))</f>
        <v>Equipment Early Retirement</v>
      </c>
      <c r="K1616" s="254" t="str">
        <f>IF(ISBLANK(INDEX('Policy Characteristics'!E:E,MATCH($C1616,'Policy Characteristics'!$C:$C,0))),"",INDEX('Policy Characteristics'!E:E,MATCH($C1616,'Policy Characteristics'!$C:$C,0)))</f>
        <v>indst eqpt early retirement</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start year equipment</v>
      </c>
      <c r="P1616" s="254" t="str">
        <f>IF(ISBLANK(INDEX('Policy Characteristics'!J:J,MATCH($C1616,'Policy Characteristics'!$C:$C,0))),"",INDEX('Policy Characteristics'!J:J,MATCH($C1616,'Policy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6" s="254" t="str">
        <f>IF(ISBLANK(INDEX('Policy Characteristics'!K:K,MATCH($C1616,'Policy Characteristics'!$C:$C,0))),"",INDEX('Policy Characteristics'!K:K,MATCH($C1616,'Policy Characteristics'!$C:$C,0)))</f>
        <v>industry-ag-main.html#eff-stds</v>
      </c>
      <c r="R1616" s="254" t="str">
        <f>IF(ISBLANK(INDEX('Policy Characteristics'!L:L,MATCH($C1616,'Policy Characteristics'!$C:$C,0))),"",INDEX('Policy Characteristics'!L:L,MATCH($C1616,'Policy Characteristics'!$C:$C,0)))</f>
        <v>industry-energy-efficiency-standards.html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Early Retirement of Equipment</v>
      </c>
      <c r="C1617" s="254" t="str">
        <f t="shared" si="77"/>
        <v>Minimum Share of Start Year Industrial Equipment Retired</v>
      </c>
      <c r="D1617" s="6" t="s">
        <v>3031</v>
      </c>
      <c r="E1617" s="1" t="s">
        <v>3570</v>
      </c>
      <c r="F1617" t="s">
        <v>2993</v>
      </c>
      <c r="G1617" s="45" t="s">
        <v>3471</v>
      </c>
      <c r="H1617" s="47">
        <f t="shared" si="78"/>
        <v>1616</v>
      </c>
      <c r="I1617" s="324" t="s">
        <v>40</v>
      </c>
      <c r="J1617" s="255" t="str">
        <f>IF(ISBLANK(INDEX('Policy Characteristics'!D:D,MATCH($C1617,'Policy Characteristics'!$C:$C,0))),"",INDEX('Policy Characteristics'!D:D,MATCH($C1617,'Policy Characteristics'!$C:$C,0)))</f>
        <v>Equipment Early Retirement</v>
      </c>
      <c r="K1617" s="254" t="str">
        <f>IF(ISBLANK(INDEX('Policy Characteristics'!E:E,MATCH($C1617,'Policy Characteristics'!$C:$C,0))),"",INDEX('Policy Characteristics'!E:E,MATCH($C1617,'Policy Characteristics'!$C:$C,0)))</f>
        <v>indst eqpt early retirement</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start year equipment</v>
      </c>
      <c r="P1617" s="254" t="str">
        <f>IF(ISBLANK(INDEX('Policy Characteristics'!J:J,MATCH($C1617,'Policy Characteristics'!$C:$C,0))),"",INDEX('Policy Characteristics'!J:J,MATCH($C1617,'Policy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7" s="254" t="str">
        <f>IF(ISBLANK(INDEX('Policy Characteristics'!K:K,MATCH($C1617,'Policy Characteristics'!$C:$C,0))),"",INDEX('Policy Characteristics'!K:K,MATCH($C1617,'Policy Characteristics'!$C:$C,0)))</f>
        <v>industry-ag-main.html#eff-stds</v>
      </c>
      <c r="R1617" s="254" t="str">
        <f>IF(ISBLANK(INDEX('Policy Characteristics'!L:L,MATCH($C1617,'Policy Characteristics'!$C:$C,0))),"",INDEX('Policy Characteristics'!L:L,MATCH($C1617,'Policy Characteristics'!$C:$C,0)))</f>
        <v>industry-energy-efficiency-standards.html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Early Retirement of Equipment</v>
      </c>
      <c r="C1618" s="254" t="str">
        <f t="shared" si="77"/>
        <v>Minimum Share of Start Year Industrial Equipment Retired</v>
      </c>
      <c r="D1618" s="6" t="s">
        <v>3031</v>
      </c>
      <c r="E1618" s="1" t="s">
        <v>3912</v>
      </c>
      <c r="F1618" t="s">
        <v>2993</v>
      </c>
      <c r="G1618" s="45" t="s">
        <v>3888</v>
      </c>
      <c r="H1618" s="47">
        <f t="shared" si="78"/>
        <v>1617</v>
      </c>
      <c r="I1618" s="324" t="s">
        <v>40</v>
      </c>
      <c r="J1618" s="255" t="str">
        <f>IF(ISBLANK(INDEX('Policy Characteristics'!D:D,MATCH($C1618,'Policy Characteristics'!$C:$C,0))),"",INDEX('Policy Characteristics'!D:D,MATCH($C1618,'Policy Characteristics'!$C:$C,0)))</f>
        <v>Equipment Early Retirement</v>
      </c>
      <c r="K1618" s="254" t="str">
        <f>IF(ISBLANK(INDEX('Policy Characteristics'!E:E,MATCH($C1618,'Policy Characteristics'!$C:$C,0))),"",INDEX('Policy Characteristics'!E:E,MATCH($C1618,'Policy Characteristics'!$C:$C,0)))</f>
        <v>indst eqpt early retirement</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start year equipment</v>
      </c>
      <c r="P1618" s="254" t="str">
        <f>IF(ISBLANK(INDEX('Policy Characteristics'!J:J,MATCH($C1618,'Policy Characteristics'!$C:$C,0))),"",INDEX('Policy Characteristics'!J:J,MATCH($C1618,'Policy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8" s="254" t="str">
        <f>IF(ISBLANK(INDEX('Policy Characteristics'!K:K,MATCH($C1618,'Policy Characteristics'!$C:$C,0))),"",INDEX('Policy Characteristics'!K:K,MATCH($C1618,'Policy Characteristics'!$C:$C,0)))</f>
        <v>industry-ag-main.html#eff-stds</v>
      </c>
      <c r="R1618" s="254" t="str">
        <f>IF(ISBLANK(INDEX('Policy Characteristics'!L:L,MATCH($C1618,'Policy Characteristics'!$C:$C,0))),"",INDEX('Policy Characteristics'!L:L,MATCH($C1618,'Policy Characteristics'!$C:$C,0)))</f>
        <v>industry-energy-efficiency-standards.html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Early Retirement of Equipment</v>
      </c>
      <c r="C1619" s="254" t="str">
        <f t="shared" si="77"/>
        <v>Minimum Share of Start Year Industrial Equipment Retired</v>
      </c>
      <c r="D1619" s="6" t="s">
        <v>3031</v>
      </c>
      <c r="E1619" s="1" t="s">
        <v>3913</v>
      </c>
      <c r="F1619" t="s">
        <v>2993</v>
      </c>
      <c r="G1619" s="45" t="s">
        <v>3887</v>
      </c>
      <c r="H1619" s="47">
        <f t="shared" si="78"/>
        <v>1618</v>
      </c>
      <c r="I1619" s="324" t="s">
        <v>40</v>
      </c>
      <c r="J1619" s="255" t="str">
        <f>IF(ISBLANK(INDEX('Policy Characteristics'!D:D,MATCH($C1619,'Policy Characteristics'!$C:$C,0))),"",INDEX('Policy Characteristics'!D:D,MATCH($C1619,'Policy Characteristics'!$C:$C,0)))</f>
        <v>Equipment Early Retirement</v>
      </c>
      <c r="K1619" s="254" t="str">
        <f>IF(ISBLANK(INDEX('Policy Characteristics'!E:E,MATCH($C1619,'Policy Characteristics'!$C:$C,0))),"",INDEX('Policy Characteristics'!E:E,MATCH($C1619,'Policy Characteristics'!$C:$C,0)))</f>
        <v>indst eqpt early retirement</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start year equipment</v>
      </c>
      <c r="P1619" s="254" t="str">
        <f>IF(ISBLANK(INDEX('Policy Characteristics'!J:J,MATCH($C1619,'Policy Characteristics'!$C:$C,0))),"",INDEX('Policy Characteristics'!J:J,MATCH($C1619,'Policy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19" s="254" t="str">
        <f>IF(ISBLANK(INDEX('Policy Characteristics'!K:K,MATCH($C1619,'Policy Characteristics'!$C:$C,0))),"",INDEX('Policy Characteristics'!K:K,MATCH($C1619,'Policy Characteristics'!$C:$C,0)))</f>
        <v>industry-ag-main.html#eff-stds</v>
      </c>
      <c r="R1619" s="254" t="str">
        <f>IF(ISBLANK(INDEX('Policy Characteristics'!L:L,MATCH($C1619,'Policy Characteristics'!$C:$C,0))),"",INDEX('Policy Characteristics'!L:L,MATCH($C1619,'Policy Characteristics'!$C:$C,0)))</f>
        <v>industry-energy-efficiency-standards.html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Early Retirement of Equipment</v>
      </c>
      <c r="C1620" s="254" t="str">
        <f t="shared" si="77"/>
        <v>Minimum Share of Start Year Industrial Equipment Retired</v>
      </c>
      <c r="D1620" s="6" t="s">
        <v>3031</v>
      </c>
      <c r="E1620" s="1" t="s">
        <v>3914</v>
      </c>
      <c r="F1620" t="s">
        <v>2993</v>
      </c>
      <c r="G1620" s="45" t="s">
        <v>3889</v>
      </c>
      <c r="H1620" s="47">
        <f t="shared" si="78"/>
        <v>1619</v>
      </c>
      <c r="I1620" s="324" t="s">
        <v>40</v>
      </c>
      <c r="J1620" s="255" t="str">
        <f>IF(ISBLANK(INDEX('Policy Characteristics'!D:D,MATCH($C1620,'Policy Characteristics'!$C:$C,0))),"",INDEX('Policy Characteristics'!D:D,MATCH($C1620,'Policy Characteristics'!$C:$C,0)))</f>
        <v>Equipment Early Retirement</v>
      </c>
      <c r="K1620" s="254" t="str">
        <f>IF(ISBLANK(INDEX('Policy Characteristics'!E:E,MATCH($C1620,'Policy Characteristics'!$C:$C,0))),"",INDEX('Policy Characteristics'!E:E,MATCH($C1620,'Policy Characteristics'!$C:$C,0)))</f>
        <v>indst eqpt early retirement</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start year equipment</v>
      </c>
      <c r="P1620" s="254" t="str">
        <f>IF(ISBLANK(INDEX('Policy Characteristics'!J:J,MATCH($C1620,'Policy Characteristics'!$C:$C,0))),"",INDEX('Policy Characteristics'!J:J,MATCH($C1620,'Policy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0" s="254" t="str">
        <f>IF(ISBLANK(INDEX('Policy Characteristics'!K:K,MATCH($C1620,'Policy Characteristics'!$C:$C,0))),"",INDEX('Policy Characteristics'!K:K,MATCH($C1620,'Policy Characteristics'!$C:$C,0)))</f>
        <v>industry-ag-main.html#eff-stds</v>
      </c>
      <c r="R1620" s="254" t="str">
        <f>IF(ISBLANK(INDEX('Policy Characteristics'!L:L,MATCH($C1620,'Policy Characteristics'!$C:$C,0))),"",INDEX('Policy Characteristics'!L:L,MATCH($C1620,'Policy Characteristics'!$C:$C,0)))</f>
        <v>industry-energy-efficiency-standards.html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Early Retirement of Equipment</v>
      </c>
      <c r="C1621" s="254" t="str">
        <f t="shared" si="77"/>
        <v>Minimum Share of Start Year Industrial Equipment Retired</v>
      </c>
      <c r="D1621" s="6" t="s">
        <v>3032</v>
      </c>
      <c r="E1621" s="1" t="s">
        <v>3459</v>
      </c>
      <c r="F1621" t="s">
        <v>2994</v>
      </c>
      <c r="G1621" s="45" t="s">
        <v>3465</v>
      </c>
      <c r="H1621" s="47">
        <f t="shared" si="78"/>
        <v>1620</v>
      </c>
      <c r="I1621" s="324" t="s">
        <v>40</v>
      </c>
      <c r="J1621" s="255" t="str">
        <f>IF(ISBLANK(INDEX('Policy Characteristics'!D:D,MATCH($C1621,'Policy Characteristics'!$C:$C,0))),"",INDEX('Policy Characteristics'!D:D,MATCH($C1621,'Policy Characteristics'!$C:$C,0)))</f>
        <v>Equipment Early Retirement</v>
      </c>
      <c r="K1621" s="254" t="str">
        <f>IF(ISBLANK(INDEX('Policy Characteristics'!E:E,MATCH($C1621,'Policy Characteristics'!$C:$C,0))),"",INDEX('Policy Characteristics'!E:E,MATCH($C1621,'Policy Characteristics'!$C:$C,0)))</f>
        <v>indst eqpt early retirement</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start year equipment</v>
      </c>
      <c r="P1621" s="254" t="str">
        <f>IF(ISBLANK(INDEX('Policy Characteristics'!J:J,MATCH($C1621,'Policy Characteristics'!$C:$C,0))),"",INDEX('Policy Characteristics'!J:J,MATCH($C1621,'Policy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1" s="254" t="str">
        <f>IF(ISBLANK(INDEX('Policy Characteristics'!K:K,MATCH($C1621,'Policy Characteristics'!$C:$C,0))),"",INDEX('Policy Characteristics'!K:K,MATCH($C1621,'Policy Characteristics'!$C:$C,0)))</f>
        <v>industry-ag-main.html#eff-stds</v>
      </c>
      <c r="R1621" s="254" t="str">
        <f>IF(ISBLANK(INDEX('Policy Characteristics'!L:L,MATCH($C1621,'Policy Characteristics'!$C:$C,0))),"",INDEX('Policy Characteristics'!L:L,MATCH($C1621,'Policy Characteristics'!$C:$C,0)))</f>
        <v>industry-energy-efficiency-standards.html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Early Retirement of Equipment</v>
      </c>
      <c r="C1622" s="254" t="str">
        <f t="shared" si="77"/>
        <v>Minimum Share of Start Year Industrial Equipment Retired</v>
      </c>
      <c r="D1622" s="6" t="s">
        <v>3032</v>
      </c>
      <c r="E1622" s="1" t="s">
        <v>3460</v>
      </c>
      <c r="F1622" t="s">
        <v>2994</v>
      </c>
      <c r="G1622" s="45" t="s">
        <v>3466</v>
      </c>
      <c r="H1622" s="47">
        <f t="shared" si="78"/>
        <v>1621</v>
      </c>
      <c r="I1622" s="324" t="s">
        <v>40</v>
      </c>
      <c r="J1622" s="255" t="str">
        <f>IF(ISBLANK(INDEX('Policy Characteristics'!D:D,MATCH($C1622,'Policy Characteristics'!$C:$C,0))),"",INDEX('Policy Characteristics'!D:D,MATCH($C1622,'Policy Characteristics'!$C:$C,0)))</f>
        <v>Equipment Early Retirement</v>
      </c>
      <c r="K1622" s="254" t="str">
        <f>IF(ISBLANK(INDEX('Policy Characteristics'!E:E,MATCH($C1622,'Policy Characteristics'!$C:$C,0))),"",INDEX('Policy Characteristics'!E:E,MATCH($C1622,'Policy Characteristics'!$C:$C,0)))</f>
        <v>indst eqpt early retirement</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start year equipment</v>
      </c>
      <c r="P1622" s="254" t="str">
        <f>IF(ISBLANK(INDEX('Policy Characteristics'!J:J,MATCH($C1622,'Policy Characteristics'!$C:$C,0))),"",INDEX('Policy Characteristics'!J:J,MATCH($C1622,'Policy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2" s="254" t="str">
        <f>IF(ISBLANK(INDEX('Policy Characteristics'!K:K,MATCH($C1622,'Policy Characteristics'!$C:$C,0))),"",INDEX('Policy Characteristics'!K:K,MATCH($C1622,'Policy Characteristics'!$C:$C,0)))</f>
        <v>industry-ag-main.html#eff-stds</v>
      </c>
      <c r="R1622" s="254" t="str">
        <f>IF(ISBLANK(INDEX('Policy Characteristics'!L:L,MATCH($C1622,'Policy Characteristics'!$C:$C,0))),"",INDEX('Policy Characteristics'!L:L,MATCH($C1622,'Policy Characteristics'!$C:$C,0)))</f>
        <v>industry-energy-efficiency-standards.html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Early Retirement of Equipment</v>
      </c>
      <c r="C1623" s="254" t="str">
        <f t="shared" si="77"/>
        <v>Minimum Share of Start Year Industrial Equipment Retired</v>
      </c>
      <c r="D1623" s="6" t="s">
        <v>3032</v>
      </c>
      <c r="E1623" s="1" t="s">
        <v>3461</v>
      </c>
      <c r="F1623" t="s">
        <v>2994</v>
      </c>
      <c r="G1623" s="45" t="s">
        <v>3467</v>
      </c>
      <c r="H1623" s="47">
        <f t="shared" si="78"/>
        <v>1622</v>
      </c>
      <c r="I1623" s="324" t="s">
        <v>40</v>
      </c>
      <c r="J1623" s="255" t="str">
        <f>IF(ISBLANK(INDEX('Policy Characteristics'!D:D,MATCH($C1623,'Policy Characteristics'!$C:$C,0))),"",INDEX('Policy Characteristics'!D:D,MATCH($C1623,'Policy Characteristics'!$C:$C,0)))</f>
        <v>Equipment Early Retirement</v>
      </c>
      <c r="K1623" s="254" t="str">
        <f>IF(ISBLANK(INDEX('Policy Characteristics'!E:E,MATCH($C1623,'Policy Characteristics'!$C:$C,0))),"",INDEX('Policy Characteristics'!E:E,MATCH($C1623,'Policy Characteristics'!$C:$C,0)))</f>
        <v>indst eqpt early retirement</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start year equipment</v>
      </c>
      <c r="P1623" s="254" t="str">
        <f>IF(ISBLANK(INDEX('Policy Characteristics'!J:J,MATCH($C1623,'Policy Characteristics'!$C:$C,0))),"",INDEX('Policy Characteristics'!J:J,MATCH($C1623,'Policy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3" s="254" t="str">
        <f>IF(ISBLANK(INDEX('Policy Characteristics'!K:K,MATCH($C1623,'Policy Characteristics'!$C:$C,0))),"",INDEX('Policy Characteristics'!K:K,MATCH($C1623,'Policy Characteristics'!$C:$C,0)))</f>
        <v>industry-ag-main.html#eff-stds</v>
      </c>
      <c r="R1623" s="254" t="str">
        <f>IF(ISBLANK(INDEX('Policy Characteristics'!L:L,MATCH($C1623,'Policy Characteristics'!$C:$C,0))),"",INDEX('Policy Characteristics'!L:L,MATCH($C1623,'Policy Characteristics'!$C:$C,0)))</f>
        <v>industry-energy-efficiency-standards.html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Early Retirement of Equipment</v>
      </c>
      <c r="C1624" s="254" t="str">
        <f t="shared" si="77"/>
        <v>Minimum Share of Start Year Industrial Equipment Retired</v>
      </c>
      <c r="D1624" s="6" t="s">
        <v>3032</v>
      </c>
      <c r="E1624" s="1" t="s">
        <v>3462</v>
      </c>
      <c r="F1624" t="s">
        <v>2994</v>
      </c>
      <c r="G1624" s="45" t="s">
        <v>3468</v>
      </c>
      <c r="H1624" s="47">
        <f t="shared" si="78"/>
        <v>1623</v>
      </c>
      <c r="I1624" s="324" t="s">
        <v>40</v>
      </c>
      <c r="J1624" s="255" t="str">
        <f>IF(ISBLANK(INDEX('Policy Characteristics'!D:D,MATCH($C1624,'Policy Characteristics'!$C:$C,0))),"",INDEX('Policy Characteristics'!D:D,MATCH($C1624,'Policy Characteristics'!$C:$C,0)))</f>
        <v>Equipment Early Retirement</v>
      </c>
      <c r="K1624" s="254" t="str">
        <f>IF(ISBLANK(INDEX('Policy Characteristics'!E:E,MATCH($C1624,'Policy Characteristics'!$C:$C,0))),"",INDEX('Policy Characteristics'!E:E,MATCH($C1624,'Policy Characteristics'!$C:$C,0)))</f>
        <v>indst eqpt early retirement</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start year equipment</v>
      </c>
      <c r="P1624" s="254" t="str">
        <f>IF(ISBLANK(INDEX('Policy Characteristics'!J:J,MATCH($C1624,'Policy Characteristics'!$C:$C,0))),"",INDEX('Policy Characteristics'!J:J,MATCH($C1624,'Policy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4" s="254" t="str">
        <f>IF(ISBLANK(INDEX('Policy Characteristics'!K:K,MATCH($C1624,'Policy Characteristics'!$C:$C,0))),"",INDEX('Policy Characteristics'!K:K,MATCH($C1624,'Policy Characteristics'!$C:$C,0)))</f>
        <v>industry-ag-main.html#eff-stds</v>
      </c>
      <c r="R1624" s="254" t="str">
        <f>IF(ISBLANK(INDEX('Policy Characteristics'!L:L,MATCH($C1624,'Policy Characteristics'!$C:$C,0))),"",INDEX('Policy Characteristics'!L:L,MATCH($C1624,'Policy Characteristics'!$C:$C,0)))</f>
        <v>industry-energy-efficiency-standards.html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Early Retirement of Equipment</v>
      </c>
      <c r="C1625" s="254" t="str">
        <f t="shared" si="77"/>
        <v>Minimum Share of Start Year Industrial Equipment Retired</v>
      </c>
      <c r="D1625" s="6" t="s">
        <v>3032</v>
      </c>
      <c r="E1625" s="1" t="s">
        <v>3463</v>
      </c>
      <c r="F1625" t="s">
        <v>2994</v>
      </c>
      <c r="G1625" s="45" t="s">
        <v>3469</v>
      </c>
      <c r="H1625" s="47">
        <f t="shared" si="78"/>
        <v>1624</v>
      </c>
      <c r="I1625" s="324" t="s">
        <v>40</v>
      </c>
      <c r="J1625" s="255" t="str">
        <f>IF(ISBLANK(INDEX('Policy Characteristics'!D:D,MATCH($C1625,'Policy Characteristics'!$C:$C,0))),"",INDEX('Policy Characteristics'!D:D,MATCH($C1625,'Policy Characteristics'!$C:$C,0)))</f>
        <v>Equipment Early Retirement</v>
      </c>
      <c r="K1625" s="254" t="str">
        <f>IF(ISBLANK(INDEX('Policy Characteristics'!E:E,MATCH($C1625,'Policy Characteristics'!$C:$C,0))),"",INDEX('Policy Characteristics'!E:E,MATCH($C1625,'Policy Characteristics'!$C:$C,0)))</f>
        <v>indst eqpt early retirement</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start year equipment</v>
      </c>
      <c r="P1625" s="254" t="str">
        <f>IF(ISBLANK(INDEX('Policy Characteristics'!J:J,MATCH($C1625,'Policy Characteristics'!$C:$C,0))),"",INDEX('Policy Characteristics'!J:J,MATCH($C1625,'Policy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5" s="254" t="str">
        <f>IF(ISBLANK(INDEX('Policy Characteristics'!K:K,MATCH($C1625,'Policy Characteristics'!$C:$C,0))),"",INDEX('Policy Characteristics'!K:K,MATCH($C1625,'Policy Characteristics'!$C:$C,0)))</f>
        <v>industry-ag-main.html#eff-stds</v>
      </c>
      <c r="R1625" s="254" t="str">
        <f>IF(ISBLANK(INDEX('Policy Characteristics'!L:L,MATCH($C1625,'Policy Characteristics'!$C:$C,0))),"",INDEX('Policy Characteristics'!L:L,MATCH($C1625,'Policy Characteristics'!$C:$C,0)))</f>
        <v>industry-energy-efficiency-standards.html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Early Retirement of Equipment</v>
      </c>
      <c r="C1626" s="254" t="str">
        <f t="shared" si="77"/>
        <v>Minimum Share of Start Year Industrial Equipment Retired</v>
      </c>
      <c r="D1626" s="6" t="s">
        <v>3032</v>
      </c>
      <c r="E1626" s="1" t="s">
        <v>3464</v>
      </c>
      <c r="F1626" t="s">
        <v>2994</v>
      </c>
      <c r="G1626" s="45" t="s">
        <v>3470</v>
      </c>
      <c r="H1626" s="47">
        <f t="shared" si="78"/>
        <v>1625</v>
      </c>
      <c r="I1626" s="324" t="s">
        <v>40</v>
      </c>
      <c r="J1626" s="255" t="str">
        <f>IF(ISBLANK(INDEX('Policy Characteristics'!D:D,MATCH($C1626,'Policy Characteristics'!$C:$C,0))),"",INDEX('Policy Characteristics'!D:D,MATCH($C1626,'Policy Characteristics'!$C:$C,0)))</f>
        <v>Equipment Early Retirement</v>
      </c>
      <c r="K1626" s="254" t="str">
        <f>IF(ISBLANK(INDEX('Policy Characteristics'!E:E,MATCH($C1626,'Policy Characteristics'!$C:$C,0))),"",INDEX('Policy Characteristics'!E:E,MATCH($C1626,'Policy Characteristics'!$C:$C,0)))</f>
        <v>indst eqpt early retirement</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start year equipment</v>
      </c>
      <c r="P1626" s="254" t="str">
        <f>IF(ISBLANK(INDEX('Policy Characteristics'!J:J,MATCH($C1626,'Policy Characteristics'!$C:$C,0))),"",INDEX('Policy Characteristics'!J:J,MATCH($C1626,'Policy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6" s="254" t="str">
        <f>IF(ISBLANK(INDEX('Policy Characteristics'!K:K,MATCH($C1626,'Policy Characteristics'!$C:$C,0))),"",INDEX('Policy Characteristics'!K:K,MATCH($C1626,'Policy Characteristics'!$C:$C,0)))</f>
        <v>industry-ag-main.html#eff-stds</v>
      </c>
      <c r="R1626" s="254" t="str">
        <f>IF(ISBLANK(INDEX('Policy Characteristics'!L:L,MATCH($C1626,'Policy Characteristics'!$C:$C,0))),"",INDEX('Policy Characteristics'!L:L,MATCH($C1626,'Policy Characteristics'!$C:$C,0)))</f>
        <v>industry-energy-efficiency-standards.html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Early Retirement of Equipment</v>
      </c>
      <c r="C1627" s="254" t="str">
        <f t="shared" si="77"/>
        <v>Minimum Share of Start Year Industrial Equipment Retired</v>
      </c>
      <c r="D1627" s="6" t="s">
        <v>3032</v>
      </c>
      <c r="E1627" s="1" t="s">
        <v>3570</v>
      </c>
      <c r="F1627" t="s">
        <v>2994</v>
      </c>
      <c r="G1627" s="45" t="s">
        <v>3471</v>
      </c>
      <c r="H1627" s="47">
        <f t="shared" si="78"/>
        <v>1626</v>
      </c>
      <c r="I1627" s="324" t="s">
        <v>40</v>
      </c>
      <c r="J1627" s="255" t="str">
        <f>IF(ISBLANK(INDEX('Policy Characteristics'!D:D,MATCH($C1627,'Policy Characteristics'!$C:$C,0))),"",INDEX('Policy Characteristics'!D:D,MATCH($C1627,'Policy Characteristics'!$C:$C,0)))</f>
        <v>Equipment Early Retirement</v>
      </c>
      <c r="K1627" s="254" t="str">
        <f>IF(ISBLANK(INDEX('Policy Characteristics'!E:E,MATCH($C1627,'Policy Characteristics'!$C:$C,0))),"",INDEX('Policy Characteristics'!E:E,MATCH($C1627,'Policy Characteristics'!$C:$C,0)))</f>
        <v>indst eqpt early retirement</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start year equipment</v>
      </c>
      <c r="P1627" s="254" t="str">
        <f>IF(ISBLANK(INDEX('Policy Characteristics'!J:J,MATCH($C1627,'Policy Characteristics'!$C:$C,0))),"",INDEX('Policy Characteristics'!J:J,MATCH($C1627,'Policy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7" s="254" t="str">
        <f>IF(ISBLANK(INDEX('Policy Characteristics'!K:K,MATCH($C1627,'Policy Characteristics'!$C:$C,0))),"",INDEX('Policy Characteristics'!K:K,MATCH($C1627,'Policy Characteristics'!$C:$C,0)))</f>
        <v>industry-ag-main.html#eff-stds</v>
      </c>
      <c r="R1627" s="254" t="str">
        <f>IF(ISBLANK(INDEX('Policy Characteristics'!L:L,MATCH($C1627,'Policy Characteristics'!$C:$C,0))),"",INDEX('Policy Characteristics'!L:L,MATCH($C1627,'Policy Characteristics'!$C:$C,0)))</f>
        <v>industry-energy-efficiency-standards.html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Early Retirement of Equipment</v>
      </c>
      <c r="C1628" s="254" t="str">
        <f t="shared" si="77"/>
        <v>Minimum Share of Start Year Industrial Equipment Retired</v>
      </c>
      <c r="D1628" s="6" t="s">
        <v>3032</v>
      </c>
      <c r="E1628" s="1" t="s">
        <v>3912</v>
      </c>
      <c r="F1628" t="s">
        <v>2994</v>
      </c>
      <c r="G1628" s="45" t="s">
        <v>3888</v>
      </c>
      <c r="H1628" s="47">
        <f t="shared" si="78"/>
        <v>1627</v>
      </c>
      <c r="I1628" s="324" t="s">
        <v>40</v>
      </c>
      <c r="J1628" s="255" t="str">
        <f>IF(ISBLANK(INDEX('Policy Characteristics'!D:D,MATCH($C1628,'Policy Characteristics'!$C:$C,0))),"",INDEX('Policy Characteristics'!D:D,MATCH($C1628,'Policy Characteristics'!$C:$C,0)))</f>
        <v>Equipment Early Retirement</v>
      </c>
      <c r="K1628" s="254" t="str">
        <f>IF(ISBLANK(INDEX('Policy Characteristics'!E:E,MATCH($C1628,'Policy Characteristics'!$C:$C,0))),"",INDEX('Policy Characteristics'!E:E,MATCH($C1628,'Policy Characteristics'!$C:$C,0)))</f>
        <v>indst eqpt early retirement</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start year equipment</v>
      </c>
      <c r="P1628" s="254" t="str">
        <f>IF(ISBLANK(INDEX('Policy Characteristics'!J:J,MATCH($C1628,'Policy Characteristics'!$C:$C,0))),"",INDEX('Policy Characteristics'!J:J,MATCH($C1628,'Policy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8" s="254" t="str">
        <f>IF(ISBLANK(INDEX('Policy Characteristics'!K:K,MATCH($C1628,'Policy Characteristics'!$C:$C,0))),"",INDEX('Policy Characteristics'!K:K,MATCH($C1628,'Policy Characteristics'!$C:$C,0)))</f>
        <v>industry-ag-main.html#eff-stds</v>
      </c>
      <c r="R1628" s="254" t="str">
        <f>IF(ISBLANK(INDEX('Policy Characteristics'!L:L,MATCH($C1628,'Policy Characteristics'!$C:$C,0))),"",INDEX('Policy Characteristics'!L:L,MATCH($C1628,'Policy Characteristics'!$C:$C,0)))</f>
        <v>industry-energy-efficiency-standards.html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Early Retirement of Equipment</v>
      </c>
      <c r="C1629" s="254" t="str">
        <f t="shared" si="77"/>
        <v>Minimum Share of Start Year Industrial Equipment Retired</v>
      </c>
      <c r="D1629" s="6" t="s">
        <v>3032</v>
      </c>
      <c r="E1629" s="1" t="s">
        <v>3913</v>
      </c>
      <c r="F1629" t="s">
        <v>2994</v>
      </c>
      <c r="G1629" s="45" t="s">
        <v>3887</v>
      </c>
      <c r="H1629" s="47">
        <f t="shared" si="78"/>
        <v>1628</v>
      </c>
      <c r="I1629" s="324" t="s">
        <v>40</v>
      </c>
      <c r="J1629" s="255" t="str">
        <f>IF(ISBLANK(INDEX('Policy Characteristics'!D:D,MATCH($C1629,'Policy Characteristics'!$C:$C,0))),"",INDEX('Policy Characteristics'!D:D,MATCH($C1629,'Policy Characteristics'!$C:$C,0)))</f>
        <v>Equipment Early Retirement</v>
      </c>
      <c r="K1629" s="254" t="str">
        <f>IF(ISBLANK(INDEX('Policy Characteristics'!E:E,MATCH($C1629,'Policy Characteristics'!$C:$C,0))),"",INDEX('Policy Characteristics'!E:E,MATCH($C1629,'Policy Characteristics'!$C:$C,0)))</f>
        <v>indst eqpt early retirement</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start year equipment</v>
      </c>
      <c r="P1629" s="254" t="str">
        <f>IF(ISBLANK(INDEX('Policy Characteristics'!J:J,MATCH($C1629,'Policy Characteristics'!$C:$C,0))),"",INDEX('Policy Characteristics'!J:J,MATCH($C1629,'Policy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29" s="254" t="str">
        <f>IF(ISBLANK(INDEX('Policy Characteristics'!K:K,MATCH($C1629,'Policy Characteristics'!$C:$C,0))),"",INDEX('Policy Characteristics'!K:K,MATCH($C1629,'Policy Characteristics'!$C:$C,0)))</f>
        <v>industry-ag-main.html#eff-stds</v>
      </c>
      <c r="R1629" s="254" t="str">
        <f>IF(ISBLANK(INDEX('Policy Characteristics'!L:L,MATCH($C1629,'Policy Characteristics'!$C:$C,0))),"",INDEX('Policy Characteristics'!L:L,MATCH($C1629,'Policy Characteristics'!$C:$C,0)))</f>
        <v>industry-energy-efficiency-standards.html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Early Retirement of Equipment</v>
      </c>
      <c r="C1630" s="254" t="str">
        <f t="shared" si="77"/>
        <v>Minimum Share of Start Year Industrial Equipment Retired</v>
      </c>
      <c r="D1630" s="6" t="s">
        <v>3032</v>
      </c>
      <c r="E1630" s="1" t="s">
        <v>3914</v>
      </c>
      <c r="F1630" t="s">
        <v>2994</v>
      </c>
      <c r="G1630" s="45" t="s">
        <v>3889</v>
      </c>
      <c r="H1630" s="47">
        <f t="shared" si="78"/>
        <v>1629</v>
      </c>
      <c r="I1630" s="324" t="s">
        <v>40</v>
      </c>
      <c r="J1630" s="255" t="str">
        <f>IF(ISBLANK(INDEX('Policy Characteristics'!D:D,MATCH($C1630,'Policy Characteristics'!$C:$C,0))),"",INDEX('Policy Characteristics'!D:D,MATCH($C1630,'Policy Characteristics'!$C:$C,0)))</f>
        <v>Equipment Early Retirement</v>
      </c>
      <c r="K1630" s="254" t="str">
        <f>IF(ISBLANK(INDEX('Policy Characteristics'!E:E,MATCH($C1630,'Policy Characteristics'!$C:$C,0))),"",INDEX('Policy Characteristics'!E:E,MATCH($C1630,'Policy Characteristics'!$C:$C,0)))</f>
        <v>indst eqpt early retirement</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start year equipment</v>
      </c>
      <c r="P1630" s="254" t="str">
        <f>IF(ISBLANK(INDEX('Policy Characteristics'!J:J,MATCH($C1630,'Policy Characteristics'!$C:$C,0))),"",INDEX('Policy Characteristics'!J:J,MATCH($C1630,'Policy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0" s="254" t="str">
        <f>IF(ISBLANK(INDEX('Policy Characteristics'!K:K,MATCH($C1630,'Policy Characteristics'!$C:$C,0))),"",INDEX('Policy Characteristics'!K:K,MATCH($C1630,'Policy Characteristics'!$C:$C,0)))</f>
        <v>industry-ag-main.html#eff-stds</v>
      </c>
      <c r="R1630" s="254" t="str">
        <f>IF(ISBLANK(INDEX('Policy Characteristics'!L:L,MATCH($C1630,'Policy Characteristics'!$C:$C,0))),"",INDEX('Policy Characteristics'!L:L,MATCH($C1630,'Policy Characteristics'!$C:$C,0)))</f>
        <v>industry-energy-efficiency-standards.html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Early Retirement of Equipment</v>
      </c>
      <c r="C1631" s="254" t="str">
        <f t="shared" si="77"/>
        <v>Minimum Share of Start Year Industrial Equipment Retired</v>
      </c>
      <c r="D1631" s="6" t="s">
        <v>3033</v>
      </c>
      <c r="E1631" s="1" t="s">
        <v>3459</v>
      </c>
      <c r="F1631" t="s">
        <v>2995</v>
      </c>
      <c r="G1631" s="45" t="s">
        <v>3465</v>
      </c>
      <c r="H1631" s="47">
        <f t="shared" si="78"/>
        <v>1630</v>
      </c>
      <c r="I1631" s="324" t="s">
        <v>40</v>
      </c>
      <c r="J1631" s="255" t="str">
        <f>IF(ISBLANK(INDEX('Policy Characteristics'!D:D,MATCH($C1631,'Policy Characteristics'!$C:$C,0))),"",INDEX('Policy Characteristics'!D:D,MATCH($C1631,'Policy Characteristics'!$C:$C,0)))</f>
        <v>Equipment Early Retirement</v>
      </c>
      <c r="K1631" s="254" t="str">
        <f>IF(ISBLANK(INDEX('Policy Characteristics'!E:E,MATCH($C1631,'Policy Characteristics'!$C:$C,0))),"",INDEX('Policy Characteristics'!E:E,MATCH($C1631,'Policy Characteristics'!$C:$C,0)))</f>
        <v>indst eqpt early retirement</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start year equipment</v>
      </c>
      <c r="P1631" s="254" t="str">
        <f>IF(ISBLANK(INDEX('Policy Characteristics'!J:J,MATCH($C1631,'Policy Characteristics'!$C:$C,0))),"",INDEX('Policy Characteristics'!J:J,MATCH($C1631,'Policy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1" s="254" t="str">
        <f>IF(ISBLANK(INDEX('Policy Characteristics'!K:K,MATCH($C1631,'Policy Characteristics'!$C:$C,0))),"",INDEX('Policy Characteristics'!K:K,MATCH($C1631,'Policy Characteristics'!$C:$C,0)))</f>
        <v>industry-ag-main.html#eff-stds</v>
      </c>
      <c r="R1631" s="254" t="str">
        <f>IF(ISBLANK(INDEX('Policy Characteristics'!L:L,MATCH($C1631,'Policy Characteristics'!$C:$C,0))),"",INDEX('Policy Characteristics'!L:L,MATCH($C1631,'Policy Characteristics'!$C:$C,0)))</f>
        <v>industry-energy-efficiency-standards.html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Early Retirement of Equipment</v>
      </c>
      <c r="C1632" s="254" t="str">
        <f t="shared" si="77"/>
        <v>Minimum Share of Start Year Industrial Equipment Retired</v>
      </c>
      <c r="D1632" s="6" t="s">
        <v>3033</v>
      </c>
      <c r="E1632" s="1" t="s">
        <v>3460</v>
      </c>
      <c r="F1632" t="s">
        <v>2995</v>
      </c>
      <c r="G1632" s="45" t="s">
        <v>3466</v>
      </c>
      <c r="H1632" s="47">
        <f t="shared" si="78"/>
        <v>1631</v>
      </c>
      <c r="I1632" s="324" t="s">
        <v>40</v>
      </c>
      <c r="J1632" s="255" t="str">
        <f>IF(ISBLANK(INDEX('Policy Characteristics'!D:D,MATCH($C1632,'Policy Characteristics'!$C:$C,0))),"",INDEX('Policy Characteristics'!D:D,MATCH($C1632,'Policy Characteristics'!$C:$C,0)))</f>
        <v>Equipment Early Retirement</v>
      </c>
      <c r="K1632" s="254" t="str">
        <f>IF(ISBLANK(INDEX('Policy Characteristics'!E:E,MATCH($C1632,'Policy Characteristics'!$C:$C,0))),"",INDEX('Policy Characteristics'!E:E,MATCH($C1632,'Policy Characteristics'!$C:$C,0)))</f>
        <v>indst eqpt early retirement</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start year equipment</v>
      </c>
      <c r="P1632" s="254" t="str">
        <f>IF(ISBLANK(INDEX('Policy Characteristics'!J:J,MATCH($C1632,'Policy Characteristics'!$C:$C,0))),"",INDEX('Policy Characteristics'!J:J,MATCH($C1632,'Policy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2" s="254" t="str">
        <f>IF(ISBLANK(INDEX('Policy Characteristics'!K:K,MATCH($C1632,'Policy Characteristics'!$C:$C,0))),"",INDEX('Policy Characteristics'!K:K,MATCH($C1632,'Policy Characteristics'!$C:$C,0)))</f>
        <v>industry-ag-main.html#eff-stds</v>
      </c>
      <c r="R1632" s="254" t="str">
        <f>IF(ISBLANK(INDEX('Policy Characteristics'!L:L,MATCH($C1632,'Policy Characteristics'!$C:$C,0))),"",INDEX('Policy Characteristics'!L:L,MATCH($C1632,'Policy Characteristics'!$C:$C,0)))</f>
        <v>industry-energy-efficiency-standards.html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Early Retirement of Equipment</v>
      </c>
      <c r="C1633" s="254" t="str">
        <f t="shared" si="77"/>
        <v>Minimum Share of Start Year Industrial Equipment Retired</v>
      </c>
      <c r="D1633" s="6" t="s">
        <v>3033</v>
      </c>
      <c r="E1633" s="1" t="s">
        <v>3461</v>
      </c>
      <c r="F1633" t="s">
        <v>2995</v>
      </c>
      <c r="G1633" s="45" t="s">
        <v>3467</v>
      </c>
      <c r="H1633" s="47">
        <f t="shared" si="78"/>
        <v>1632</v>
      </c>
      <c r="I1633" s="324" t="s">
        <v>40</v>
      </c>
      <c r="J1633" s="255" t="str">
        <f>IF(ISBLANK(INDEX('Policy Characteristics'!D:D,MATCH($C1633,'Policy Characteristics'!$C:$C,0))),"",INDEX('Policy Characteristics'!D:D,MATCH($C1633,'Policy Characteristics'!$C:$C,0)))</f>
        <v>Equipment Early Retirement</v>
      </c>
      <c r="K1633" s="254" t="str">
        <f>IF(ISBLANK(INDEX('Policy Characteristics'!E:E,MATCH($C1633,'Policy Characteristics'!$C:$C,0))),"",INDEX('Policy Characteristics'!E:E,MATCH($C1633,'Policy Characteristics'!$C:$C,0)))</f>
        <v>indst eqpt early retirement</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start year equipment</v>
      </c>
      <c r="P1633" s="254" t="str">
        <f>IF(ISBLANK(INDEX('Policy Characteristics'!J:J,MATCH($C1633,'Policy Characteristics'!$C:$C,0))),"",INDEX('Policy Characteristics'!J:J,MATCH($C1633,'Policy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3" s="254" t="str">
        <f>IF(ISBLANK(INDEX('Policy Characteristics'!K:K,MATCH($C1633,'Policy Characteristics'!$C:$C,0))),"",INDEX('Policy Characteristics'!K:K,MATCH($C1633,'Policy Characteristics'!$C:$C,0)))</f>
        <v>industry-ag-main.html#eff-stds</v>
      </c>
      <c r="R1633" s="254" t="str">
        <f>IF(ISBLANK(INDEX('Policy Characteristics'!L:L,MATCH($C1633,'Policy Characteristics'!$C:$C,0))),"",INDEX('Policy Characteristics'!L:L,MATCH($C1633,'Policy Characteristics'!$C:$C,0)))</f>
        <v>industry-energy-efficiency-standards.html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Early Retirement of Equipment</v>
      </c>
      <c r="C1634" s="254" t="str">
        <f t="shared" si="77"/>
        <v>Minimum Share of Start Year Industrial Equipment Retired</v>
      </c>
      <c r="D1634" s="6" t="s">
        <v>3033</v>
      </c>
      <c r="E1634" s="1" t="s">
        <v>3462</v>
      </c>
      <c r="F1634" t="s">
        <v>2995</v>
      </c>
      <c r="G1634" s="45" t="s">
        <v>3468</v>
      </c>
      <c r="H1634" s="47">
        <f t="shared" si="78"/>
        <v>1633</v>
      </c>
      <c r="I1634" s="324" t="s">
        <v>40</v>
      </c>
      <c r="J1634" s="255" t="str">
        <f>IF(ISBLANK(INDEX('Policy Characteristics'!D:D,MATCH($C1634,'Policy Characteristics'!$C:$C,0))),"",INDEX('Policy Characteristics'!D:D,MATCH($C1634,'Policy Characteristics'!$C:$C,0)))</f>
        <v>Equipment Early Retirement</v>
      </c>
      <c r="K1634" s="254" t="str">
        <f>IF(ISBLANK(INDEX('Policy Characteristics'!E:E,MATCH($C1634,'Policy Characteristics'!$C:$C,0))),"",INDEX('Policy Characteristics'!E:E,MATCH($C1634,'Policy Characteristics'!$C:$C,0)))</f>
        <v>indst eqpt early retirement</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start year equipment</v>
      </c>
      <c r="P1634" s="254" t="str">
        <f>IF(ISBLANK(INDEX('Policy Characteristics'!J:J,MATCH($C1634,'Policy Characteristics'!$C:$C,0))),"",INDEX('Policy Characteristics'!J:J,MATCH($C1634,'Policy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4" s="254" t="str">
        <f>IF(ISBLANK(INDEX('Policy Characteristics'!K:K,MATCH($C1634,'Policy Characteristics'!$C:$C,0))),"",INDEX('Policy Characteristics'!K:K,MATCH($C1634,'Policy Characteristics'!$C:$C,0)))</f>
        <v>industry-ag-main.html#eff-stds</v>
      </c>
      <c r="R1634" s="254" t="str">
        <f>IF(ISBLANK(INDEX('Policy Characteristics'!L:L,MATCH($C1634,'Policy Characteristics'!$C:$C,0))),"",INDEX('Policy Characteristics'!L:L,MATCH($C1634,'Policy Characteristics'!$C:$C,0)))</f>
        <v>industry-energy-efficiency-standards.html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Early Retirement of Equipment</v>
      </c>
      <c r="C1635" s="254" t="str">
        <f t="shared" si="77"/>
        <v>Minimum Share of Start Year Industrial Equipment Retired</v>
      </c>
      <c r="D1635" s="6" t="s">
        <v>3033</v>
      </c>
      <c r="E1635" s="1" t="s">
        <v>3463</v>
      </c>
      <c r="F1635" t="s">
        <v>2995</v>
      </c>
      <c r="G1635" s="45" t="s">
        <v>3469</v>
      </c>
      <c r="H1635" s="47">
        <f t="shared" si="78"/>
        <v>1634</v>
      </c>
      <c r="I1635" s="324" t="s">
        <v>40</v>
      </c>
      <c r="J1635" s="255" t="str">
        <f>IF(ISBLANK(INDEX('Policy Characteristics'!D:D,MATCH($C1635,'Policy Characteristics'!$C:$C,0))),"",INDEX('Policy Characteristics'!D:D,MATCH($C1635,'Policy Characteristics'!$C:$C,0)))</f>
        <v>Equipment Early Retirement</v>
      </c>
      <c r="K1635" s="254" t="str">
        <f>IF(ISBLANK(INDEX('Policy Characteristics'!E:E,MATCH($C1635,'Policy Characteristics'!$C:$C,0))),"",INDEX('Policy Characteristics'!E:E,MATCH($C1635,'Policy Characteristics'!$C:$C,0)))</f>
        <v>indst eqpt early retirement</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start year equipment</v>
      </c>
      <c r="P1635" s="254" t="str">
        <f>IF(ISBLANK(INDEX('Policy Characteristics'!J:J,MATCH($C1635,'Policy Characteristics'!$C:$C,0))),"",INDEX('Policy Characteristics'!J:J,MATCH($C1635,'Policy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5" s="254" t="str">
        <f>IF(ISBLANK(INDEX('Policy Characteristics'!K:K,MATCH($C1635,'Policy Characteristics'!$C:$C,0))),"",INDEX('Policy Characteristics'!K:K,MATCH($C1635,'Policy Characteristics'!$C:$C,0)))</f>
        <v>industry-ag-main.html#eff-stds</v>
      </c>
      <c r="R1635" s="254" t="str">
        <f>IF(ISBLANK(INDEX('Policy Characteristics'!L:L,MATCH($C1635,'Policy Characteristics'!$C:$C,0))),"",INDEX('Policy Characteristics'!L:L,MATCH($C1635,'Policy Characteristics'!$C:$C,0)))</f>
        <v>industry-energy-efficiency-standards.html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Early Retirement of Equipment</v>
      </c>
      <c r="C1636" s="254" t="str">
        <f t="shared" si="77"/>
        <v>Minimum Share of Start Year Industrial Equipment Retired</v>
      </c>
      <c r="D1636" s="6" t="s">
        <v>3033</v>
      </c>
      <c r="E1636" s="1" t="s">
        <v>3464</v>
      </c>
      <c r="F1636" t="s">
        <v>2995</v>
      </c>
      <c r="G1636" s="45" t="s">
        <v>3470</v>
      </c>
      <c r="H1636" s="47">
        <f t="shared" si="78"/>
        <v>1635</v>
      </c>
      <c r="I1636" s="324" t="s">
        <v>40</v>
      </c>
      <c r="J1636" s="255" t="str">
        <f>IF(ISBLANK(INDEX('Policy Characteristics'!D:D,MATCH($C1636,'Policy Characteristics'!$C:$C,0))),"",INDEX('Policy Characteristics'!D:D,MATCH($C1636,'Policy Characteristics'!$C:$C,0)))</f>
        <v>Equipment Early Retirement</v>
      </c>
      <c r="K1636" s="254" t="str">
        <f>IF(ISBLANK(INDEX('Policy Characteristics'!E:E,MATCH($C1636,'Policy Characteristics'!$C:$C,0))),"",INDEX('Policy Characteristics'!E:E,MATCH($C1636,'Policy Characteristics'!$C:$C,0)))</f>
        <v>indst eqpt early retirement</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start year equipment</v>
      </c>
      <c r="P1636" s="254" t="str">
        <f>IF(ISBLANK(INDEX('Policy Characteristics'!J:J,MATCH($C1636,'Policy Characteristics'!$C:$C,0))),"",INDEX('Policy Characteristics'!J:J,MATCH($C1636,'Policy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6" s="254" t="str">
        <f>IF(ISBLANK(INDEX('Policy Characteristics'!K:K,MATCH($C1636,'Policy Characteristics'!$C:$C,0))),"",INDEX('Policy Characteristics'!K:K,MATCH($C1636,'Policy Characteristics'!$C:$C,0)))</f>
        <v>industry-ag-main.html#eff-stds</v>
      </c>
      <c r="R1636" s="254" t="str">
        <f>IF(ISBLANK(INDEX('Policy Characteristics'!L:L,MATCH($C1636,'Policy Characteristics'!$C:$C,0))),"",INDEX('Policy Characteristics'!L:L,MATCH($C1636,'Policy Characteristics'!$C:$C,0)))</f>
        <v>industry-energy-efficiency-standards.html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Early Retirement of Equipment</v>
      </c>
      <c r="C1637" s="254" t="str">
        <f t="shared" si="77"/>
        <v>Minimum Share of Start Year Industrial Equipment Retired</v>
      </c>
      <c r="D1637" s="6" t="s">
        <v>3033</v>
      </c>
      <c r="E1637" s="1" t="s">
        <v>3570</v>
      </c>
      <c r="F1637" t="s">
        <v>2995</v>
      </c>
      <c r="G1637" s="45" t="s">
        <v>3471</v>
      </c>
      <c r="H1637" s="47">
        <f t="shared" si="78"/>
        <v>1636</v>
      </c>
      <c r="I1637" s="324" t="s">
        <v>40</v>
      </c>
      <c r="J1637" s="255" t="str">
        <f>IF(ISBLANK(INDEX('Policy Characteristics'!D:D,MATCH($C1637,'Policy Characteristics'!$C:$C,0))),"",INDEX('Policy Characteristics'!D:D,MATCH($C1637,'Policy Characteristics'!$C:$C,0)))</f>
        <v>Equipment Early Retirement</v>
      </c>
      <c r="K1637" s="254" t="str">
        <f>IF(ISBLANK(INDEX('Policy Characteristics'!E:E,MATCH($C1637,'Policy Characteristics'!$C:$C,0))),"",INDEX('Policy Characteristics'!E:E,MATCH($C1637,'Policy Characteristics'!$C:$C,0)))</f>
        <v>indst eqpt early retirement</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start year equipment</v>
      </c>
      <c r="P1637" s="254" t="str">
        <f>IF(ISBLANK(INDEX('Policy Characteristics'!J:J,MATCH($C1637,'Policy Characteristics'!$C:$C,0))),"",INDEX('Policy Characteristics'!J:J,MATCH($C1637,'Policy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7" s="254" t="str">
        <f>IF(ISBLANK(INDEX('Policy Characteristics'!K:K,MATCH($C1637,'Policy Characteristics'!$C:$C,0))),"",INDEX('Policy Characteristics'!K:K,MATCH($C1637,'Policy Characteristics'!$C:$C,0)))</f>
        <v>industry-ag-main.html#eff-stds</v>
      </c>
      <c r="R1637" s="254" t="str">
        <f>IF(ISBLANK(INDEX('Policy Characteristics'!L:L,MATCH($C1637,'Policy Characteristics'!$C:$C,0))),"",INDEX('Policy Characteristics'!L:L,MATCH($C1637,'Policy Characteristics'!$C:$C,0)))</f>
        <v>industry-energy-efficiency-standards.html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Early Retirement of Equipment</v>
      </c>
      <c r="C1638" s="254" t="str">
        <f t="shared" si="77"/>
        <v>Minimum Share of Start Year Industrial Equipment Retired</v>
      </c>
      <c r="D1638" s="6" t="s">
        <v>3033</v>
      </c>
      <c r="E1638" s="1" t="s">
        <v>3912</v>
      </c>
      <c r="F1638" t="s">
        <v>2995</v>
      </c>
      <c r="G1638" s="45" t="s">
        <v>3888</v>
      </c>
      <c r="H1638" s="47">
        <f t="shared" si="78"/>
        <v>1637</v>
      </c>
      <c r="I1638" s="324" t="s">
        <v>40</v>
      </c>
      <c r="J1638" s="255" t="str">
        <f>IF(ISBLANK(INDEX('Policy Characteristics'!D:D,MATCH($C1638,'Policy Characteristics'!$C:$C,0))),"",INDEX('Policy Characteristics'!D:D,MATCH($C1638,'Policy Characteristics'!$C:$C,0)))</f>
        <v>Equipment Early Retirement</v>
      </c>
      <c r="K1638" s="254" t="str">
        <f>IF(ISBLANK(INDEX('Policy Characteristics'!E:E,MATCH($C1638,'Policy Characteristics'!$C:$C,0))),"",INDEX('Policy Characteristics'!E:E,MATCH($C1638,'Policy Characteristics'!$C:$C,0)))</f>
        <v>indst eqpt early retirement</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start year equipment</v>
      </c>
      <c r="P1638" s="254" t="str">
        <f>IF(ISBLANK(INDEX('Policy Characteristics'!J:J,MATCH($C1638,'Policy Characteristics'!$C:$C,0))),"",INDEX('Policy Characteristics'!J:J,MATCH($C1638,'Policy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8" s="254" t="str">
        <f>IF(ISBLANK(INDEX('Policy Characteristics'!K:K,MATCH($C1638,'Policy Characteristics'!$C:$C,0))),"",INDEX('Policy Characteristics'!K:K,MATCH($C1638,'Policy Characteristics'!$C:$C,0)))</f>
        <v>industry-ag-main.html#eff-stds</v>
      </c>
      <c r="R1638" s="254" t="str">
        <f>IF(ISBLANK(INDEX('Policy Characteristics'!L:L,MATCH($C1638,'Policy Characteristics'!$C:$C,0))),"",INDEX('Policy Characteristics'!L:L,MATCH($C1638,'Policy Characteristics'!$C:$C,0)))</f>
        <v>industry-energy-efficiency-standards.html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Early Retirement of Equipment</v>
      </c>
      <c r="C1639" s="254" t="str">
        <f t="shared" si="77"/>
        <v>Minimum Share of Start Year Industrial Equipment Retired</v>
      </c>
      <c r="D1639" s="6" t="s">
        <v>3033</v>
      </c>
      <c r="E1639" s="1" t="s">
        <v>3913</v>
      </c>
      <c r="F1639" t="s">
        <v>2995</v>
      </c>
      <c r="G1639" s="45" t="s">
        <v>3887</v>
      </c>
      <c r="H1639" s="47">
        <f t="shared" si="78"/>
        <v>1638</v>
      </c>
      <c r="I1639" s="324" t="s">
        <v>40</v>
      </c>
      <c r="J1639" s="255" t="str">
        <f>IF(ISBLANK(INDEX('Policy Characteristics'!D:D,MATCH($C1639,'Policy Characteristics'!$C:$C,0))),"",INDEX('Policy Characteristics'!D:D,MATCH($C1639,'Policy Characteristics'!$C:$C,0)))</f>
        <v>Equipment Early Retirement</v>
      </c>
      <c r="K1639" s="254" t="str">
        <f>IF(ISBLANK(INDEX('Policy Characteristics'!E:E,MATCH($C1639,'Policy Characteristics'!$C:$C,0))),"",INDEX('Policy Characteristics'!E:E,MATCH($C1639,'Policy Characteristics'!$C:$C,0)))</f>
        <v>indst eqpt early retirement</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start year equipment</v>
      </c>
      <c r="P1639" s="254" t="str">
        <f>IF(ISBLANK(INDEX('Policy Characteristics'!J:J,MATCH($C1639,'Policy Characteristics'!$C:$C,0))),"",INDEX('Policy Characteristics'!J:J,MATCH($C1639,'Policy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39" s="254" t="str">
        <f>IF(ISBLANK(INDEX('Policy Characteristics'!K:K,MATCH($C1639,'Policy Characteristics'!$C:$C,0))),"",INDEX('Policy Characteristics'!K:K,MATCH($C1639,'Policy Characteristics'!$C:$C,0)))</f>
        <v>industry-ag-main.html#eff-stds</v>
      </c>
      <c r="R1639" s="254" t="str">
        <f>IF(ISBLANK(INDEX('Policy Characteristics'!L:L,MATCH($C1639,'Policy Characteristics'!$C:$C,0))),"",INDEX('Policy Characteristics'!L:L,MATCH($C1639,'Policy Characteristics'!$C:$C,0)))</f>
        <v>industry-energy-efficiency-standards.html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Early Retirement of Equipment</v>
      </c>
      <c r="C1640" s="254" t="str">
        <f t="shared" si="77"/>
        <v>Minimum Share of Start Year Industrial Equipment Retired</v>
      </c>
      <c r="D1640" s="6" t="s">
        <v>3033</v>
      </c>
      <c r="E1640" s="1" t="s">
        <v>3914</v>
      </c>
      <c r="F1640" t="s">
        <v>2995</v>
      </c>
      <c r="G1640" s="45" t="s">
        <v>3889</v>
      </c>
      <c r="H1640" s="47">
        <f t="shared" si="78"/>
        <v>1639</v>
      </c>
      <c r="I1640" s="324" t="s">
        <v>40</v>
      </c>
      <c r="J1640" s="255" t="str">
        <f>IF(ISBLANK(INDEX('Policy Characteristics'!D:D,MATCH($C1640,'Policy Characteristics'!$C:$C,0))),"",INDEX('Policy Characteristics'!D:D,MATCH($C1640,'Policy Characteristics'!$C:$C,0)))</f>
        <v>Equipment Early Retirement</v>
      </c>
      <c r="K1640" s="254" t="str">
        <f>IF(ISBLANK(INDEX('Policy Characteristics'!E:E,MATCH($C1640,'Policy Characteristics'!$C:$C,0))),"",INDEX('Policy Characteristics'!E:E,MATCH($C1640,'Policy Characteristics'!$C:$C,0)))</f>
        <v>indst eqpt early retirement</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start year equipment</v>
      </c>
      <c r="P1640" s="254" t="str">
        <f>IF(ISBLANK(INDEX('Policy Characteristics'!J:J,MATCH($C1640,'Policy Characteristics'!$C:$C,0))),"",INDEX('Policy Characteristics'!J:J,MATCH($C1640,'Policy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0" s="254" t="str">
        <f>IF(ISBLANK(INDEX('Policy Characteristics'!K:K,MATCH($C1640,'Policy Characteristics'!$C:$C,0))),"",INDEX('Policy Characteristics'!K:K,MATCH($C1640,'Policy Characteristics'!$C:$C,0)))</f>
        <v>industry-ag-main.html#eff-stds</v>
      </c>
      <c r="R1640" s="254" t="str">
        <f>IF(ISBLANK(INDEX('Policy Characteristics'!L:L,MATCH($C1640,'Policy Characteristics'!$C:$C,0))),"",INDEX('Policy Characteristics'!L:L,MATCH($C1640,'Policy Characteristics'!$C:$C,0)))</f>
        <v>industry-energy-efficiency-standards.html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Early Retirement of Equipment</v>
      </c>
      <c r="C1641" s="254" t="str">
        <f t="shared" si="77"/>
        <v>Minimum Share of Start Year Industrial Equipment Retired</v>
      </c>
      <c r="D1641" s="6" t="s">
        <v>3034</v>
      </c>
      <c r="E1641" s="1" t="s">
        <v>3459</v>
      </c>
      <c r="F1641" t="s">
        <v>2996</v>
      </c>
      <c r="G1641" s="45" t="s">
        <v>3465</v>
      </c>
      <c r="H1641" s="47">
        <f t="shared" si="78"/>
        <v>1640</v>
      </c>
      <c r="I1641" s="324" t="s">
        <v>40</v>
      </c>
      <c r="J1641" s="255" t="str">
        <f>IF(ISBLANK(INDEX('Policy Characteristics'!D:D,MATCH($C1641,'Policy Characteristics'!$C:$C,0))),"",INDEX('Policy Characteristics'!D:D,MATCH($C1641,'Policy Characteristics'!$C:$C,0)))</f>
        <v>Equipment Early Retirement</v>
      </c>
      <c r="K1641" s="254" t="str">
        <f>IF(ISBLANK(INDEX('Policy Characteristics'!E:E,MATCH($C1641,'Policy Characteristics'!$C:$C,0))),"",INDEX('Policy Characteristics'!E:E,MATCH($C1641,'Policy Characteristics'!$C:$C,0)))</f>
        <v>indst eqpt early retirement</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start year equipment</v>
      </c>
      <c r="P1641" s="254" t="str">
        <f>IF(ISBLANK(INDEX('Policy Characteristics'!J:J,MATCH($C1641,'Policy Characteristics'!$C:$C,0))),"",INDEX('Policy Characteristics'!J:J,MATCH($C1641,'Policy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1" s="254" t="str">
        <f>IF(ISBLANK(INDEX('Policy Characteristics'!K:K,MATCH($C1641,'Policy Characteristics'!$C:$C,0))),"",INDEX('Policy Characteristics'!K:K,MATCH($C1641,'Policy Characteristics'!$C:$C,0)))</f>
        <v>industry-ag-main.html#eff-stds</v>
      </c>
      <c r="R1641" s="254" t="str">
        <f>IF(ISBLANK(INDEX('Policy Characteristics'!L:L,MATCH($C1641,'Policy Characteristics'!$C:$C,0))),"",INDEX('Policy Characteristics'!L:L,MATCH($C1641,'Policy Characteristics'!$C:$C,0)))</f>
        <v>industry-energy-efficiency-standards.html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Early Retirement of Equipment</v>
      </c>
      <c r="C1642" s="254" t="str">
        <f t="shared" si="77"/>
        <v>Minimum Share of Start Year Industrial Equipment Retired</v>
      </c>
      <c r="D1642" s="6" t="s">
        <v>3034</v>
      </c>
      <c r="E1642" s="1" t="s">
        <v>3460</v>
      </c>
      <c r="F1642" t="s">
        <v>2996</v>
      </c>
      <c r="G1642" s="45" t="s">
        <v>3466</v>
      </c>
      <c r="H1642" s="47">
        <f t="shared" si="78"/>
        <v>1641</v>
      </c>
      <c r="I1642" s="324" t="s">
        <v>40</v>
      </c>
      <c r="J1642" s="255" t="str">
        <f>IF(ISBLANK(INDEX('Policy Characteristics'!D:D,MATCH($C1642,'Policy Characteristics'!$C:$C,0))),"",INDEX('Policy Characteristics'!D:D,MATCH($C1642,'Policy Characteristics'!$C:$C,0)))</f>
        <v>Equipment Early Retirement</v>
      </c>
      <c r="K1642" s="254" t="str">
        <f>IF(ISBLANK(INDEX('Policy Characteristics'!E:E,MATCH($C1642,'Policy Characteristics'!$C:$C,0))),"",INDEX('Policy Characteristics'!E:E,MATCH($C1642,'Policy Characteristics'!$C:$C,0)))</f>
        <v>indst eqpt early retirement</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start year equipment</v>
      </c>
      <c r="P1642" s="254" t="str">
        <f>IF(ISBLANK(INDEX('Policy Characteristics'!J:J,MATCH($C1642,'Policy Characteristics'!$C:$C,0))),"",INDEX('Policy Characteristics'!J:J,MATCH($C1642,'Policy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2" s="254" t="str">
        <f>IF(ISBLANK(INDEX('Policy Characteristics'!K:K,MATCH($C1642,'Policy Characteristics'!$C:$C,0))),"",INDEX('Policy Characteristics'!K:K,MATCH($C1642,'Policy Characteristics'!$C:$C,0)))</f>
        <v>industry-ag-main.html#eff-stds</v>
      </c>
      <c r="R1642" s="254" t="str">
        <f>IF(ISBLANK(INDEX('Policy Characteristics'!L:L,MATCH($C1642,'Policy Characteristics'!$C:$C,0))),"",INDEX('Policy Characteristics'!L:L,MATCH($C1642,'Policy Characteristics'!$C:$C,0)))</f>
        <v>industry-energy-efficiency-standards.html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Early Retirement of Equipment</v>
      </c>
      <c r="C1643" s="254" t="str">
        <f t="shared" si="77"/>
        <v>Minimum Share of Start Year Industrial Equipment Retired</v>
      </c>
      <c r="D1643" s="6" t="s">
        <v>3034</v>
      </c>
      <c r="E1643" s="1" t="s">
        <v>3461</v>
      </c>
      <c r="F1643" t="s">
        <v>2996</v>
      </c>
      <c r="G1643" s="45" t="s">
        <v>3467</v>
      </c>
      <c r="H1643" s="47">
        <f t="shared" si="78"/>
        <v>1642</v>
      </c>
      <c r="I1643" s="324" t="s">
        <v>40</v>
      </c>
      <c r="J1643" s="255" t="str">
        <f>IF(ISBLANK(INDEX('Policy Characteristics'!D:D,MATCH($C1643,'Policy Characteristics'!$C:$C,0))),"",INDEX('Policy Characteristics'!D:D,MATCH($C1643,'Policy Characteristics'!$C:$C,0)))</f>
        <v>Equipment Early Retirement</v>
      </c>
      <c r="K1643" s="254" t="str">
        <f>IF(ISBLANK(INDEX('Policy Characteristics'!E:E,MATCH($C1643,'Policy Characteristics'!$C:$C,0))),"",INDEX('Policy Characteristics'!E:E,MATCH($C1643,'Policy Characteristics'!$C:$C,0)))</f>
        <v>indst eqpt early retirement</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start year equipment</v>
      </c>
      <c r="P1643" s="254" t="str">
        <f>IF(ISBLANK(INDEX('Policy Characteristics'!J:J,MATCH($C1643,'Policy Characteristics'!$C:$C,0))),"",INDEX('Policy Characteristics'!J:J,MATCH($C1643,'Policy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3" s="254" t="str">
        <f>IF(ISBLANK(INDEX('Policy Characteristics'!K:K,MATCH($C1643,'Policy Characteristics'!$C:$C,0))),"",INDEX('Policy Characteristics'!K:K,MATCH($C1643,'Policy Characteristics'!$C:$C,0)))</f>
        <v>industry-ag-main.html#eff-stds</v>
      </c>
      <c r="R1643" s="254" t="str">
        <f>IF(ISBLANK(INDEX('Policy Characteristics'!L:L,MATCH($C1643,'Policy Characteristics'!$C:$C,0))),"",INDEX('Policy Characteristics'!L:L,MATCH($C1643,'Policy Characteristics'!$C:$C,0)))</f>
        <v>industry-energy-efficiency-standards.html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Early Retirement of Equipment</v>
      </c>
      <c r="C1644" s="254" t="str">
        <f t="shared" si="77"/>
        <v>Minimum Share of Start Year Industrial Equipment Retired</v>
      </c>
      <c r="D1644" s="6" t="s">
        <v>3034</v>
      </c>
      <c r="E1644" s="1" t="s">
        <v>3462</v>
      </c>
      <c r="F1644" t="s">
        <v>2996</v>
      </c>
      <c r="G1644" s="45" t="s">
        <v>3468</v>
      </c>
      <c r="H1644" s="47">
        <f t="shared" si="78"/>
        <v>1643</v>
      </c>
      <c r="I1644" s="324" t="s">
        <v>40</v>
      </c>
      <c r="J1644" s="255" t="str">
        <f>IF(ISBLANK(INDEX('Policy Characteristics'!D:D,MATCH($C1644,'Policy Characteristics'!$C:$C,0))),"",INDEX('Policy Characteristics'!D:D,MATCH($C1644,'Policy Characteristics'!$C:$C,0)))</f>
        <v>Equipment Early Retirement</v>
      </c>
      <c r="K1644" s="254" t="str">
        <f>IF(ISBLANK(INDEX('Policy Characteristics'!E:E,MATCH($C1644,'Policy Characteristics'!$C:$C,0))),"",INDEX('Policy Characteristics'!E:E,MATCH($C1644,'Policy Characteristics'!$C:$C,0)))</f>
        <v>indst eqpt early retirement</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start year equipment</v>
      </c>
      <c r="P1644" s="254" t="str">
        <f>IF(ISBLANK(INDEX('Policy Characteristics'!J:J,MATCH($C1644,'Policy Characteristics'!$C:$C,0))),"",INDEX('Policy Characteristics'!J:J,MATCH($C1644,'Policy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4" s="254" t="str">
        <f>IF(ISBLANK(INDEX('Policy Characteristics'!K:K,MATCH($C1644,'Policy Characteristics'!$C:$C,0))),"",INDEX('Policy Characteristics'!K:K,MATCH($C1644,'Policy Characteristics'!$C:$C,0)))</f>
        <v>industry-ag-main.html#eff-stds</v>
      </c>
      <c r="R1644" s="254" t="str">
        <f>IF(ISBLANK(INDEX('Policy Characteristics'!L:L,MATCH($C1644,'Policy Characteristics'!$C:$C,0))),"",INDEX('Policy Characteristics'!L:L,MATCH($C1644,'Policy Characteristics'!$C:$C,0)))</f>
        <v>industry-energy-efficiency-standards.html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Early Retirement of Equipment</v>
      </c>
      <c r="C1645" s="254" t="str">
        <f t="shared" ref="C1645:C1700" si="79">$C$1451</f>
        <v>Minimum Share of Start Year Industrial Equipment Retired</v>
      </c>
      <c r="D1645" s="6" t="s">
        <v>3034</v>
      </c>
      <c r="E1645" s="1" t="s">
        <v>3463</v>
      </c>
      <c r="F1645" t="s">
        <v>2996</v>
      </c>
      <c r="G1645" s="45" t="s">
        <v>3469</v>
      </c>
      <c r="H1645" s="47">
        <f t="shared" si="78"/>
        <v>1644</v>
      </c>
      <c r="I1645" s="324" t="s">
        <v>40</v>
      </c>
      <c r="J1645" s="255" t="str">
        <f>IF(ISBLANK(INDEX('Policy Characteristics'!D:D,MATCH($C1645,'Policy Characteristics'!$C:$C,0))),"",INDEX('Policy Characteristics'!D:D,MATCH($C1645,'Policy Characteristics'!$C:$C,0)))</f>
        <v>Equipment Early Retirement</v>
      </c>
      <c r="K1645" s="254" t="str">
        <f>IF(ISBLANK(INDEX('Policy Characteristics'!E:E,MATCH($C1645,'Policy Characteristics'!$C:$C,0))),"",INDEX('Policy Characteristics'!E:E,MATCH($C1645,'Policy Characteristics'!$C:$C,0)))</f>
        <v>indst eqpt early retirement</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start year equipment</v>
      </c>
      <c r="P1645" s="254" t="str">
        <f>IF(ISBLANK(INDEX('Policy Characteristics'!J:J,MATCH($C1645,'Policy Characteristics'!$C:$C,0))),"",INDEX('Policy Characteristics'!J:J,MATCH($C1645,'Policy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5" s="254" t="str">
        <f>IF(ISBLANK(INDEX('Policy Characteristics'!K:K,MATCH($C1645,'Policy Characteristics'!$C:$C,0))),"",INDEX('Policy Characteristics'!K:K,MATCH($C1645,'Policy Characteristics'!$C:$C,0)))</f>
        <v>industry-ag-main.html#eff-stds</v>
      </c>
      <c r="R1645" s="254" t="str">
        <f>IF(ISBLANK(INDEX('Policy Characteristics'!L:L,MATCH($C1645,'Policy Characteristics'!$C:$C,0))),"",INDEX('Policy Characteristics'!L:L,MATCH($C1645,'Policy Characteristics'!$C:$C,0)))</f>
        <v>industry-energy-efficiency-standards.html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Early Retirement of Equipment</v>
      </c>
      <c r="C1646" s="254" t="str">
        <f t="shared" si="79"/>
        <v>Minimum Share of Start Year Industrial Equipment Retired</v>
      </c>
      <c r="D1646" s="6" t="s">
        <v>3034</v>
      </c>
      <c r="E1646" s="1" t="s">
        <v>3464</v>
      </c>
      <c r="F1646" t="s">
        <v>2996</v>
      </c>
      <c r="G1646" s="45" t="s">
        <v>3470</v>
      </c>
      <c r="H1646" s="47">
        <f t="shared" si="78"/>
        <v>1645</v>
      </c>
      <c r="I1646" s="324" t="s">
        <v>40</v>
      </c>
      <c r="J1646" s="255" t="str">
        <f>IF(ISBLANK(INDEX('Policy Characteristics'!D:D,MATCH($C1646,'Policy Characteristics'!$C:$C,0))),"",INDEX('Policy Characteristics'!D:D,MATCH($C1646,'Policy Characteristics'!$C:$C,0)))</f>
        <v>Equipment Early Retirement</v>
      </c>
      <c r="K1646" s="254" t="str">
        <f>IF(ISBLANK(INDEX('Policy Characteristics'!E:E,MATCH($C1646,'Policy Characteristics'!$C:$C,0))),"",INDEX('Policy Characteristics'!E:E,MATCH($C1646,'Policy Characteristics'!$C:$C,0)))</f>
        <v>indst eqpt early retirement</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start year equipment</v>
      </c>
      <c r="P1646" s="254" t="str">
        <f>IF(ISBLANK(INDEX('Policy Characteristics'!J:J,MATCH($C1646,'Policy Characteristics'!$C:$C,0))),"",INDEX('Policy Characteristics'!J:J,MATCH($C1646,'Policy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6" s="254" t="str">
        <f>IF(ISBLANK(INDEX('Policy Characteristics'!K:K,MATCH($C1646,'Policy Characteristics'!$C:$C,0))),"",INDEX('Policy Characteristics'!K:K,MATCH($C1646,'Policy Characteristics'!$C:$C,0)))</f>
        <v>industry-ag-main.html#eff-stds</v>
      </c>
      <c r="R1646" s="254" t="str">
        <f>IF(ISBLANK(INDEX('Policy Characteristics'!L:L,MATCH($C1646,'Policy Characteristics'!$C:$C,0))),"",INDEX('Policy Characteristics'!L:L,MATCH($C1646,'Policy Characteristics'!$C:$C,0)))</f>
        <v>industry-energy-efficiency-standards.html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Early Retirement of Equipment</v>
      </c>
      <c r="C1647" s="254" t="str">
        <f t="shared" si="79"/>
        <v>Minimum Share of Start Year Industrial Equipment Retired</v>
      </c>
      <c r="D1647" s="6" t="s">
        <v>3034</v>
      </c>
      <c r="E1647" s="1" t="s">
        <v>3570</v>
      </c>
      <c r="F1647" t="s">
        <v>2996</v>
      </c>
      <c r="G1647" s="45" t="s">
        <v>3471</v>
      </c>
      <c r="H1647" s="47">
        <f t="shared" si="78"/>
        <v>1646</v>
      </c>
      <c r="I1647" s="324" t="s">
        <v>40</v>
      </c>
      <c r="J1647" s="255" t="str">
        <f>IF(ISBLANK(INDEX('Policy Characteristics'!D:D,MATCH($C1647,'Policy Characteristics'!$C:$C,0))),"",INDEX('Policy Characteristics'!D:D,MATCH($C1647,'Policy Characteristics'!$C:$C,0)))</f>
        <v>Equipment Early Retirement</v>
      </c>
      <c r="K1647" s="254" t="str">
        <f>IF(ISBLANK(INDEX('Policy Characteristics'!E:E,MATCH($C1647,'Policy Characteristics'!$C:$C,0))),"",INDEX('Policy Characteristics'!E:E,MATCH($C1647,'Policy Characteristics'!$C:$C,0)))</f>
        <v>indst eqpt early retirement</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start year equipment</v>
      </c>
      <c r="P1647" s="254" t="str">
        <f>IF(ISBLANK(INDEX('Policy Characteristics'!J:J,MATCH($C1647,'Policy Characteristics'!$C:$C,0))),"",INDEX('Policy Characteristics'!J:J,MATCH($C1647,'Policy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7" s="254" t="str">
        <f>IF(ISBLANK(INDEX('Policy Characteristics'!K:K,MATCH($C1647,'Policy Characteristics'!$C:$C,0))),"",INDEX('Policy Characteristics'!K:K,MATCH($C1647,'Policy Characteristics'!$C:$C,0)))</f>
        <v>industry-ag-main.html#eff-stds</v>
      </c>
      <c r="R1647" s="254" t="str">
        <f>IF(ISBLANK(INDEX('Policy Characteristics'!L:L,MATCH($C1647,'Policy Characteristics'!$C:$C,0))),"",INDEX('Policy Characteristics'!L:L,MATCH($C1647,'Policy Characteristics'!$C:$C,0)))</f>
        <v>industry-energy-efficiency-standards.html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Early Retirement of Equipment</v>
      </c>
      <c r="C1648" s="254" t="str">
        <f t="shared" si="79"/>
        <v>Minimum Share of Start Year Industrial Equipment Retired</v>
      </c>
      <c r="D1648" s="6" t="s">
        <v>3034</v>
      </c>
      <c r="E1648" s="1" t="s">
        <v>3912</v>
      </c>
      <c r="F1648" t="s">
        <v>2996</v>
      </c>
      <c r="G1648" s="45" t="s">
        <v>3888</v>
      </c>
      <c r="H1648" s="47">
        <f t="shared" si="78"/>
        <v>1647</v>
      </c>
      <c r="I1648" s="324" t="s">
        <v>40</v>
      </c>
      <c r="J1648" s="255" t="str">
        <f>IF(ISBLANK(INDEX('Policy Characteristics'!D:D,MATCH($C1648,'Policy Characteristics'!$C:$C,0))),"",INDEX('Policy Characteristics'!D:D,MATCH($C1648,'Policy Characteristics'!$C:$C,0)))</f>
        <v>Equipment Early Retirement</v>
      </c>
      <c r="K1648" s="254" t="str">
        <f>IF(ISBLANK(INDEX('Policy Characteristics'!E:E,MATCH($C1648,'Policy Characteristics'!$C:$C,0))),"",INDEX('Policy Characteristics'!E:E,MATCH($C1648,'Policy Characteristics'!$C:$C,0)))</f>
        <v>indst eqpt early retirement</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start year equipment</v>
      </c>
      <c r="P1648" s="254" t="str">
        <f>IF(ISBLANK(INDEX('Policy Characteristics'!J:J,MATCH($C1648,'Policy Characteristics'!$C:$C,0))),"",INDEX('Policy Characteristics'!J:J,MATCH($C1648,'Policy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8" s="254" t="str">
        <f>IF(ISBLANK(INDEX('Policy Characteristics'!K:K,MATCH($C1648,'Policy Characteristics'!$C:$C,0))),"",INDEX('Policy Characteristics'!K:K,MATCH($C1648,'Policy Characteristics'!$C:$C,0)))</f>
        <v>industry-ag-main.html#eff-stds</v>
      </c>
      <c r="R1648" s="254" t="str">
        <f>IF(ISBLANK(INDEX('Policy Characteristics'!L:L,MATCH($C1648,'Policy Characteristics'!$C:$C,0))),"",INDEX('Policy Characteristics'!L:L,MATCH($C1648,'Policy Characteristics'!$C:$C,0)))</f>
        <v>industry-energy-efficiency-standards.html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Early Retirement of Equipment</v>
      </c>
      <c r="C1649" s="254" t="str">
        <f t="shared" si="79"/>
        <v>Minimum Share of Start Year Industrial Equipment Retired</v>
      </c>
      <c r="D1649" s="6" t="s">
        <v>3034</v>
      </c>
      <c r="E1649" s="1" t="s">
        <v>3913</v>
      </c>
      <c r="F1649" t="s">
        <v>2996</v>
      </c>
      <c r="G1649" s="45" t="s">
        <v>3887</v>
      </c>
      <c r="H1649" s="47">
        <f t="shared" si="78"/>
        <v>1648</v>
      </c>
      <c r="I1649" s="324" t="s">
        <v>40</v>
      </c>
      <c r="J1649" s="255" t="str">
        <f>IF(ISBLANK(INDEX('Policy Characteristics'!D:D,MATCH($C1649,'Policy Characteristics'!$C:$C,0))),"",INDEX('Policy Characteristics'!D:D,MATCH($C1649,'Policy Characteristics'!$C:$C,0)))</f>
        <v>Equipment Early Retirement</v>
      </c>
      <c r="K1649" s="254" t="str">
        <f>IF(ISBLANK(INDEX('Policy Characteristics'!E:E,MATCH($C1649,'Policy Characteristics'!$C:$C,0))),"",INDEX('Policy Characteristics'!E:E,MATCH($C1649,'Policy Characteristics'!$C:$C,0)))</f>
        <v>indst eqpt early retirement</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start year equipment</v>
      </c>
      <c r="P1649" s="254" t="str">
        <f>IF(ISBLANK(INDEX('Policy Characteristics'!J:J,MATCH($C1649,'Policy Characteristics'!$C:$C,0))),"",INDEX('Policy Characteristics'!J:J,MATCH($C1649,'Policy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49" s="254" t="str">
        <f>IF(ISBLANK(INDEX('Policy Characteristics'!K:K,MATCH($C1649,'Policy Characteristics'!$C:$C,0))),"",INDEX('Policy Characteristics'!K:K,MATCH($C1649,'Policy Characteristics'!$C:$C,0)))</f>
        <v>industry-ag-main.html#eff-stds</v>
      </c>
      <c r="R1649" s="254" t="str">
        <f>IF(ISBLANK(INDEX('Policy Characteristics'!L:L,MATCH($C1649,'Policy Characteristics'!$C:$C,0))),"",INDEX('Policy Characteristics'!L:L,MATCH($C1649,'Policy Characteristics'!$C:$C,0)))</f>
        <v>industry-energy-efficiency-standards.html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Early Retirement of Equipment</v>
      </c>
      <c r="C1650" s="254" t="str">
        <f t="shared" si="79"/>
        <v>Minimum Share of Start Year Industrial Equipment Retired</v>
      </c>
      <c r="D1650" s="6" t="s">
        <v>3034</v>
      </c>
      <c r="E1650" s="1" t="s">
        <v>3914</v>
      </c>
      <c r="F1650" t="s">
        <v>2996</v>
      </c>
      <c r="G1650" s="45" t="s">
        <v>3889</v>
      </c>
      <c r="H1650" s="47">
        <f t="shared" si="78"/>
        <v>1649</v>
      </c>
      <c r="I1650" s="324" t="s">
        <v>40</v>
      </c>
      <c r="J1650" s="255" t="str">
        <f>IF(ISBLANK(INDEX('Policy Characteristics'!D:D,MATCH($C1650,'Policy Characteristics'!$C:$C,0))),"",INDEX('Policy Characteristics'!D:D,MATCH($C1650,'Policy Characteristics'!$C:$C,0)))</f>
        <v>Equipment Early Retirement</v>
      </c>
      <c r="K1650" s="254" t="str">
        <f>IF(ISBLANK(INDEX('Policy Characteristics'!E:E,MATCH($C1650,'Policy Characteristics'!$C:$C,0))),"",INDEX('Policy Characteristics'!E:E,MATCH($C1650,'Policy Characteristics'!$C:$C,0)))</f>
        <v>indst eqpt early retirement</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start year equipment</v>
      </c>
      <c r="P1650" s="254" t="str">
        <f>IF(ISBLANK(INDEX('Policy Characteristics'!J:J,MATCH($C1650,'Policy Characteristics'!$C:$C,0))),"",INDEX('Policy Characteristics'!J:J,MATCH($C1650,'Policy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0" s="254" t="str">
        <f>IF(ISBLANK(INDEX('Policy Characteristics'!K:K,MATCH($C1650,'Policy Characteristics'!$C:$C,0))),"",INDEX('Policy Characteristics'!K:K,MATCH($C1650,'Policy Characteristics'!$C:$C,0)))</f>
        <v>industry-ag-main.html#eff-stds</v>
      </c>
      <c r="R1650" s="254" t="str">
        <f>IF(ISBLANK(INDEX('Policy Characteristics'!L:L,MATCH($C1650,'Policy Characteristics'!$C:$C,0))),"",INDEX('Policy Characteristics'!L:L,MATCH($C1650,'Policy Characteristics'!$C:$C,0)))</f>
        <v>industry-energy-efficiency-standards.html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Early Retirement of Equipment</v>
      </c>
      <c r="C1651" s="254" t="str">
        <f t="shared" si="79"/>
        <v>Minimum Share of Start Year Industrial Equipment Retired</v>
      </c>
      <c r="D1651" s="6" t="s">
        <v>3035</v>
      </c>
      <c r="E1651" s="1" t="s">
        <v>3459</v>
      </c>
      <c r="F1651" t="s">
        <v>2997</v>
      </c>
      <c r="G1651" s="45" t="s">
        <v>3465</v>
      </c>
      <c r="H1651" s="47">
        <f t="shared" si="78"/>
        <v>1650</v>
      </c>
      <c r="I1651" s="324" t="s">
        <v>40</v>
      </c>
      <c r="J1651" s="255" t="str">
        <f>IF(ISBLANK(INDEX('Policy Characteristics'!D:D,MATCH($C1651,'Policy Characteristics'!$C:$C,0))),"",INDEX('Policy Characteristics'!D:D,MATCH($C1651,'Policy Characteristics'!$C:$C,0)))</f>
        <v>Equipment Early Retirement</v>
      </c>
      <c r="K1651" s="254" t="str">
        <f>IF(ISBLANK(INDEX('Policy Characteristics'!E:E,MATCH($C1651,'Policy Characteristics'!$C:$C,0))),"",INDEX('Policy Characteristics'!E:E,MATCH($C1651,'Policy Characteristics'!$C:$C,0)))</f>
        <v>indst eqpt early retirement</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start year equipment</v>
      </c>
      <c r="P1651" s="254" t="str">
        <f>IF(ISBLANK(INDEX('Policy Characteristics'!J:J,MATCH($C1651,'Policy Characteristics'!$C:$C,0))),"",INDEX('Policy Characteristics'!J:J,MATCH($C1651,'Policy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1" s="254" t="str">
        <f>IF(ISBLANK(INDEX('Policy Characteristics'!K:K,MATCH($C1651,'Policy Characteristics'!$C:$C,0))),"",INDEX('Policy Characteristics'!K:K,MATCH($C1651,'Policy Characteristics'!$C:$C,0)))</f>
        <v>industry-ag-main.html#eff-stds</v>
      </c>
      <c r="R1651" s="254" t="str">
        <f>IF(ISBLANK(INDEX('Policy Characteristics'!L:L,MATCH($C1651,'Policy Characteristics'!$C:$C,0))),"",INDEX('Policy Characteristics'!L:L,MATCH($C1651,'Policy Characteristics'!$C:$C,0)))</f>
        <v>industry-energy-efficiency-standards.html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Early Retirement of Equipment</v>
      </c>
      <c r="C1652" s="254" t="str">
        <f t="shared" si="79"/>
        <v>Minimum Share of Start Year Industrial Equipment Retired</v>
      </c>
      <c r="D1652" s="6" t="s">
        <v>3035</v>
      </c>
      <c r="E1652" s="1" t="s">
        <v>3460</v>
      </c>
      <c r="F1652" t="s">
        <v>2997</v>
      </c>
      <c r="G1652" s="45" t="s">
        <v>3466</v>
      </c>
      <c r="H1652" s="47">
        <f t="shared" si="78"/>
        <v>1651</v>
      </c>
      <c r="I1652" s="324" t="s">
        <v>40</v>
      </c>
      <c r="J1652" s="255" t="str">
        <f>IF(ISBLANK(INDEX('Policy Characteristics'!D:D,MATCH($C1652,'Policy Characteristics'!$C:$C,0))),"",INDEX('Policy Characteristics'!D:D,MATCH($C1652,'Policy Characteristics'!$C:$C,0)))</f>
        <v>Equipment Early Retirement</v>
      </c>
      <c r="K1652" s="254" t="str">
        <f>IF(ISBLANK(INDEX('Policy Characteristics'!E:E,MATCH($C1652,'Policy Characteristics'!$C:$C,0))),"",INDEX('Policy Characteristics'!E:E,MATCH($C1652,'Policy Characteristics'!$C:$C,0)))</f>
        <v>indst eqpt early retirement</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start year equipment</v>
      </c>
      <c r="P1652" s="254" t="str">
        <f>IF(ISBLANK(INDEX('Policy Characteristics'!J:J,MATCH($C1652,'Policy Characteristics'!$C:$C,0))),"",INDEX('Policy Characteristics'!J:J,MATCH($C1652,'Policy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2" s="254" t="str">
        <f>IF(ISBLANK(INDEX('Policy Characteristics'!K:K,MATCH($C1652,'Policy Characteristics'!$C:$C,0))),"",INDEX('Policy Characteristics'!K:K,MATCH($C1652,'Policy Characteristics'!$C:$C,0)))</f>
        <v>industry-ag-main.html#eff-stds</v>
      </c>
      <c r="R1652" s="254" t="str">
        <f>IF(ISBLANK(INDEX('Policy Characteristics'!L:L,MATCH($C1652,'Policy Characteristics'!$C:$C,0))),"",INDEX('Policy Characteristics'!L:L,MATCH($C1652,'Policy Characteristics'!$C:$C,0)))</f>
        <v>industry-energy-efficiency-standards.html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Early Retirement of Equipment</v>
      </c>
      <c r="C1653" s="254" t="str">
        <f t="shared" si="79"/>
        <v>Minimum Share of Start Year Industrial Equipment Retired</v>
      </c>
      <c r="D1653" s="6" t="s">
        <v>3035</v>
      </c>
      <c r="E1653" s="1" t="s">
        <v>3461</v>
      </c>
      <c r="F1653" t="s">
        <v>2997</v>
      </c>
      <c r="G1653" s="45" t="s">
        <v>3467</v>
      </c>
      <c r="H1653" s="47">
        <f t="shared" si="78"/>
        <v>1652</v>
      </c>
      <c r="I1653" s="324" t="s">
        <v>40</v>
      </c>
      <c r="J1653" s="255" t="str">
        <f>IF(ISBLANK(INDEX('Policy Characteristics'!D:D,MATCH($C1653,'Policy Characteristics'!$C:$C,0))),"",INDEX('Policy Characteristics'!D:D,MATCH($C1653,'Policy Characteristics'!$C:$C,0)))</f>
        <v>Equipment Early Retirement</v>
      </c>
      <c r="K1653" s="254" t="str">
        <f>IF(ISBLANK(INDEX('Policy Characteristics'!E:E,MATCH($C1653,'Policy Characteristics'!$C:$C,0))),"",INDEX('Policy Characteristics'!E:E,MATCH($C1653,'Policy Characteristics'!$C:$C,0)))</f>
        <v>indst eqpt early retirement</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start year equipment</v>
      </c>
      <c r="P1653" s="254" t="str">
        <f>IF(ISBLANK(INDEX('Policy Characteristics'!J:J,MATCH($C1653,'Policy Characteristics'!$C:$C,0))),"",INDEX('Policy Characteristics'!J:J,MATCH($C1653,'Policy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3" s="254" t="str">
        <f>IF(ISBLANK(INDEX('Policy Characteristics'!K:K,MATCH($C1653,'Policy Characteristics'!$C:$C,0))),"",INDEX('Policy Characteristics'!K:K,MATCH($C1653,'Policy Characteristics'!$C:$C,0)))</f>
        <v>industry-ag-main.html#eff-stds</v>
      </c>
      <c r="R1653" s="254" t="str">
        <f>IF(ISBLANK(INDEX('Policy Characteristics'!L:L,MATCH($C1653,'Policy Characteristics'!$C:$C,0))),"",INDEX('Policy Characteristics'!L:L,MATCH($C1653,'Policy Characteristics'!$C:$C,0)))</f>
        <v>industry-energy-efficiency-standards.html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Early Retirement of Equipment</v>
      </c>
      <c r="C1654" s="254" t="str">
        <f t="shared" si="79"/>
        <v>Minimum Share of Start Year Industrial Equipment Retired</v>
      </c>
      <c r="D1654" s="6" t="s">
        <v>3035</v>
      </c>
      <c r="E1654" s="1" t="s">
        <v>3462</v>
      </c>
      <c r="F1654" t="s">
        <v>2997</v>
      </c>
      <c r="G1654" s="45" t="s">
        <v>3468</v>
      </c>
      <c r="H1654" s="47">
        <f t="shared" si="78"/>
        <v>1653</v>
      </c>
      <c r="I1654" s="324" t="s">
        <v>40</v>
      </c>
      <c r="J1654" s="255" t="str">
        <f>IF(ISBLANK(INDEX('Policy Characteristics'!D:D,MATCH($C1654,'Policy Characteristics'!$C:$C,0))),"",INDEX('Policy Characteristics'!D:D,MATCH($C1654,'Policy Characteristics'!$C:$C,0)))</f>
        <v>Equipment Early Retirement</v>
      </c>
      <c r="K1654" s="254" t="str">
        <f>IF(ISBLANK(INDEX('Policy Characteristics'!E:E,MATCH($C1654,'Policy Characteristics'!$C:$C,0))),"",INDEX('Policy Characteristics'!E:E,MATCH($C1654,'Policy Characteristics'!$C:$C,0)))</f>
        <v>indst eqpt early retirement</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start year equipment</v>
      </c>
      <c r="P1654" s="254" t="str">
        <f>IF(ISBLANK(INDEX('Policy Characteristics'!J:J,MATCH($C1654,'Policy Characteristics'!$C:$C,0))),"",INDEX('Policy Characteristics'!J:J,MATCH($C1654,'Policy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4" s="254" t="str">
        <f>IF(ISBLANK(INDEX('Policy Characteristics'!K:K,MATCH($C1654,'Policy Characteristics'!$C:$C,0))),"",INDEX('Policy Characteristics'!K:K,MATCH($C1654,'Policy Characteristics'!$C:$C,0)))</f>
        <v>industry-ag-main.html#eff-stds</v>
      </c>
      <c r="R1654" s="254" t="str">
        <f>IF(ISBLANK(INDEX('Policy Characteristics'!L:L,MATCH($C1654,'Policy Characteristics'!$C:$C,0))),"",INDEX('Policy Characteristics'!L:L,MATCH($C1654,'Policy Characteristics'!$C:$C,0)))</f>
        <v>industry-energy-efficiency-standards.html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Early Retirement of Equipment</v>
      </c>
      <c r="C1655" s="254" t="str">
        <f t="shared" si="79"/>
        <v>Minimum Share of Start Year Industrial Equipment Retired</v>
      </c>
      <c r="D1655" s="6" t="s">
        <v>3035</v>
      </c>
      <c r="E1655" s="1" t="s">
        <v>3463</v>
      </c>
      <c r="F1655" t="s">
        <v>2997</v>
      </c>
      <c r="G1655" s="45" t="s">
        <v>3469</v>
      </c>
      <c r="H1655" s="47">
        <f t="shared" si="78"/>
        <v>1654</v>
      </c>
      <c r="I1655" s="324" t="s">
        <v>40</v>
      </c>
      <c r="J1655" s="255" t="str">
        <f>IF(ISBLANK(INDEX('Policy Characteristics'!D:D,MATCH($C1655,'Policy Characteristics'!$C:$C,0))),"",INDEX('Policy Characteristics'!D:D,MATCH($C1655,'Policy Characteristics'!$C:$C,0)))</f>
        <v>Equipment Early Retirement</v>
      </c>
      <c r="K1655" s="254" t="str">
        <f>IF(ISBLANK(INDEX('Policy Characteristics'!E:E,MATCH($C1655,'Policy Characteristics'!$C:$C,0))),"",INDEX('Policy Characteristics'!E:E,MATCH($C1655,'Policy Characteristics'!$C:$C,0)))</f>
        <v>indst eqpt early retirement</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start year equipment</v>
      </c>
      <c r="P1655" s="254" t="str">
        <f>IF(ISBLANK(INDEX('Policy Characteristics'!J:J,MATCH($C1655,'Policy Characteristics'!$C:$C,0))),"",INDEX('Policy Characteristics'!J:J,MATCH($C1655,'Policy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5" s="254" t="str">
        <f>IF(ISBLANK(INDEX('Policy Characteristics'!K:K,MATCH($C1655,'Policy Characteristics'!$C:$C,0))),"",INDEX('Policy Characteristics'!K:K,MATCH($C1655,'Policy Characteristics'!$C:$C,0)))</f>
        <v>industry-ag-main.html#eff-stds</v>
      </c>
      <c r="R1655" s="254" t="str">
        <f>IF(ISBLANK(INDEX('Policy Characteristics'!L:L,MATCH($C1655,'Policy Characteristics'!$C:$C,0))),"",INDEX('Policy Characteristics'!L:L,MATCH($C1655,'Policy Characteristics'!$C:$C,0)))</f>
        <v>industry-energy-efficiency-standards.html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Early Retirement of Equipment</v>
      </c>
      <c r="C1656" s="254" t="str">
        <f t="shared" si="79"/>
        <v>Minimum Share of Start Year Industrial Equipment Retired</v>
      </c>
      <c r="D1656" s="6" t="s">
        <v>3035</v>
      </c>
      <c r="E1656" s="1" t="s">
        <v>3464</v>
      </c>
      <c r="F1656" t="s">
        <v>2997</v>
      </c>
      <c r="G1656" s="45" t="s">
        <v>3470</v>
      </c>
      <c r="H1656" s="47">
        <f t="shared" si="78"/>
        <v>1655</v>
      </c>
      <c r="I1656" s="324" t="s">
        <v>40</v>
      </c>
      <c r="J1656" s="255" t="str">
        <f>IF(ISBLANK(INDEX('Policy Characteristics'!D:D,MATCH($C1656,'Policy Characteristics'!$C:$C,0))),"",INDEX('Policy Characteristics'!D:D,MATCH($C1656,'Policy Characteristics'!$C:$C,0)))</f>
        <v>Equipment Early Retirement</v>
      </c>
      <c r="K1656" s="254" t="str">
        <f>IF(ISBLANK(INDEX('Policy Characteristics'!E:E,MATCH($C1656,'Policy Characteristics'!$C:$C,0))),"",INDEX('Policy Characteristics'!E:E,MATCH($C1656,'Policy Characteristics'!$C:$C,0)))</f>
        <v>indst eqpt early retirement</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start year equipment</v>
      </c>
      <c r="P1656" s="254" t="str">
        <f>IF(ISBLANK(INDEX('Policy Characteristics'!J:J,MATCH($C1656,'Policy Characteristics'!$C:$C,0))),"",INDEX('Policy Characteristics'!J:J,MATCH($C1656,'Policy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6" s="254" t="str">
        <f>IF(ISBLANK(INDEX('Policy Characteristics'!K:K,MATCH($C1656,'Policy Characteristics'!$C:$C,0))),"",INDEX('Policy Characteristics'!K:K,MATCH($C1656,'Policy Characteristics'!$C:$C,0)))</f>
        <v>industry-ag-main.html#eff-stds</v>
      </c>
      <c r="R1656" s="254" t="str">
        <f>IF(ISBLANK(INDEX('Policy Characteristics'!L:L,MATCH($C1656,'Policy Characteristics'!$C:$C,0))),"",INDEX('Policy Characteristics'!L:L,MATCH($C1656,'Policy Characteristics'!$C:$C,0)))</f>
        <v>industry-energy-efficiency-standards.html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Early Retirement of Equipment</v>
      </c>
      <c r="C1657" s="254" t="str">
        <f t="shared" si="79"/>
        <v>Minimum Share of Start Year Industrial Equipment Retired</v>
      </c>
      <c r="D1657" s="6" t="s">
        <v>3035</v>
      </c>
      <c r="E1657" s="1" t="s">
        <v>3570</v>
      </c>
      <c r="F1657" t="s">
        <v>2997</v>
      </c>
      <c r="G1657" s="45" t="s">
        <v>3471</v>
      </c>
      <c r="H1657" s="47">
        <f t="shared" si="78"/>
        <v>1656</v>
      </c>
      <c r="I1657" s="324" t="s">
        <v>40</v>
      </c>
      <c r="J1657" s="255" t="str">
        <f>IF(ISBLANK(INDEX('Policy Characteristics'!D:D,MATCH($C1657,'Policy Characteristics'!$C:$C,0))),"",INDEX('Policy Characteristics'!D:D,MATCH($C1657,'Policy Characteristics'!$C:$C,0)))</f>
        <v>Equipment Early Retirement</v>
      </c>
      <c r="K1657" s="254" t="str">
        <f>IF(ISBLANK(INDEX('Policy Characteristics'!E:E,MATCH($C1657,'Policy Characteristics'!$C:$C,0))),"",INDEX('Policy Characteristics'!E:E,MATCH($C1657,'Policy Characteristics'!$C:$C,0)))</f>
        <v>indst eqpt early retirement</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start year equipment</v>
      </c>
      <c r="P1657" s="254" t="str">
        <f>IF(ISBLANK(INDEX('Policy Characteristics'!J:J,MATCH($C1657,'Policy Characteristics'!$C:$C,0))),"",INDEX('Policy Characteristics'!J:J,MATCH($C1657,'Policy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7" s="254" t="str">
        <f>IF(ISBLANK(INDEX('Policy Characteristics'!K:K,MATCH($C1657,'Policy Characteristics'!$C:$C,0))),"",INDEX('Policy Characteristics'!K:K,MATCH($C1657,'Policy Characteristics'!$C:$C,0)))</f>
        <v>industry-ag-main.html#eff-stds</v>
      </c>
      <c r="R1657" s="254" t="str">
        <f>IF(ISBLANK(INDEX('Policy Characteristics'!L:L,MATCH($C1657,'Policy Characteristics'!$C:$C,0))),"",INDEX('Policy Characteristics'!L:L,MATCH($C1657,'Policy Characteristics'!$C:$C,0)))</f>
        <v>industry-energy-efficiency-standards.html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Early Retirement of Equipment</v>
      </c>
      <c r="C1658" s="254" t="str">
        <f t="shared" si="79"/>
        <v>Minimum Share of Start Year Industrial Equipment Retired</v>
      </c>
      <c r="D1658" s="6" t="s">
        <v>3035</v>
      </c>
      <c r="E1658" s="1" t="s">
        <v>3912</v>
      </c>
      <c r="F1658" t="s">
        <v>2997</v>
      </c>
      <c r="G1658" s="45" t="s">
        <v>3888</v>
      </c>
      <c r="H1658" s="47">
        <f t="shared" si="78"/>
        <v>1657</v>
      </c>
      <c r="I1658" s="324" t="s">
        <v>40</v>
      </c>
      <c r="J1658" s="255" t="str">
        <f>IF(ISBLANK(INDEX('Policy Characteristics'!D:D,MATCH($C1658,'Policy Characteristics'!$C:$C,0))),"",INDEX('Policy Characteristics'!D:D,MATCH($C1658,'Policy Characteristics'!$C:$C,0)))</f>
        <v>Equipment Early Retirement</v>
      </c>
      <c r="K1658" s="254" t="str">
        <f>IF(ISBLANK(INDEX('Policy Characteristics'!E:E,MATCH($C1658,'Policy Characteristics'!$C:$C,0))),"",INDEX('Policy Characteristics'!E:E,MATCH($C1658,'Policy Characteristics'!$C:$C,0)))</f>
        <v>indst eqpt early retirement</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start year equipment</v>
      </c>
      <c r="P1658" s="254" t="str">
        <f>IF(ISBLANK(INDEX('Policy Characteristics'!J:J,MATCH($C1658,'Policy Characteristics'!$C:$C,0))),"",INDEX('Policy Characteristics'!J:J,MATCH($C1658,'Policy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8" s="254" t="str">
        <f>IF(ISBLANK(INDEX('Policy Characteristics'!K:K,MATCH($C1658,'Policy Characteristics'!$C:$C,0))),"",INDEX('Policy Characteristics'!K:K,MATCH($C1658,'Policy Characteristics'!$C:$C,0)))</f>
        <v>industry-ag-main.html#eff-stds</v>
      </c>
      <c r="R1658" s="254" t="str">
        <f>IF(ISBLANK(INDEX('Policy Characteristics'!L:L,MATCH($C1658,'Policy Characteristics'!$C:$C,0))),"",INDEX('Policy Characteristics'!L:L,MATCH($C1658,'Policy Characteristics'!$C:$C,0)))</f>
        <v>industry-energy-efficiency-standards.html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Early Retirement of Equipment</v>
      </c>
      <c r="C1659" s="254" t="str">
        <f t="shared" si="79"/>
        <v>Minimum Share of Start Year Industrial Equipment Retired</v>
      </c>
      <c r="D1659" s="6" t="s">
        <v>3035</v>
      </c>
      <c r="E1659" s="1" t="s">
        <v>3913</v>
      </c>
      <c r="F1659" t="s">
        <v>2997</v>
      </c>
      <c r="G1659" s="45" t="s">
        <v>3887</v>
      </c>
      <c r="H1659" s="47">
        <f t="shared" si="78"/>
        <v>1658</v>
      </c>
      <c r="I1659" s="324" t="s">
        <v>40</v>
      </c>
      <c r="J1659" s="255" t="str">
        <f>IF(ISBLANK(INDEX('Policy Characteristics'!D:D,MATCH($C1659,'Policy Characteristics'!$C:$C,0))),"",INDEX('Policy Characteristics'!D:D,MATCH($C1659,'Policy Characteristics'!$C:$C,0)))</f>
        <v>Equipment Early Retirement</v>
      </c>
      <c r="K1659" s="254" t="str">
        <f>IF(ISBLANK(INDEX('Policy Characteristics'!E:E,MATCH($C1659,'Policy Characteristics'!$C:$C,0))),"",INDEX('Policy Characteristics'!E:E,MATCH($C1659,'Policy Characteristics'!$C:$C,0)))</f>
        <v>indst eqpt early retirement</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start year equipment</v>
      </c>
      <c r="P1659" s="254" t="str">
        <f>IF(ISBLANK(INDEX('Policy Characteristics'!J:J,MATCH($C1659,'Policy Characteristics'!$C:$C,0))),"",INDEX('Policy Characteristics'!J:J,MATCH($C1659,'Policy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59" s="254" t="str">
        <f>IF(ISBLANK(INDEX('Policy Characteristics'!K:K,MATCH($C1659,'Policy Characteristics'!$C:$C,0))),"",INDEX('Policy Characteristics'!K:K,MATCH($C1659,'Policy Characteristics'!$C:$C,0)))</f>
        <v>industry-ag-main.html#eff-stds</v>
      </c>
      <c r="R1659" s="254" t="str">
        <f>IF(ISBLANK(INDEX('Policy Characteristics'!L:L,MATCH($C1659,'Policy Characteristics'!$C:$C,0))),"",INDEX('Policy Characteristics'!L:L,MATCH($C1659,'Policy Characteristics'!$C:$C,0)))</f>
        <v>industry-energy-efficiency-standards.html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Early Retirement of Equipment</v>
      </c>
      <c r="C1660" s="254" t="str">
        <f t="shared" si="79"/>
        <v>Minimum Share of Start Year Industrial Equipment Retired</v>
      </c>
      <c r="D1660" s="6" t="s">
        <v>3035</v>
      </c>
      <c r="E1660" s="1" t="s">
        <v>3914</v>
      </c>
      <c r="F1660" t="s">
        <v>2997</v>
      </c>
      <c r="G1660" s="45" t="s">
        <v>3889</v>
      </c>
      <c r="H1660" s="47">
        <f t="shared" si="78"/>
        <v>1659</v>
      </c>
      <c r="I1660" s="324" t="s">
        <v>40</v>
      </c>
      <c r="J1660" s="255" t="str">
        <f>IF(ISBLANK(INDEX('Policy Characteristics'!D:D,MATCH($C1660,'Policy Characteristics'!$C:$C,0))),"",INDEX('Policy Characteristics'!D:D,MATCH($C1660,'Policy Characteristics'!$C:$C,0)))</f>
        <v>Equipment Early Retirement</v>
      </c>
      <c r="K1660" s="254" t="str">
        <f>IF(ISBLANK(INDEX('Policy Characteristics'!E:E,MATCH($C1660,'Policy Characteristics'!$C:$C,0))),"",INDEX('Policy Characteristics'!E:E,MATCH($C1660,'Policy Characteristics'!$C:$C,0)))</f>
        <v>indst eqpt early retirement</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start year equipment</v>
      </c>
      <c r="P1660" s="254" t="str">
        <f>IF(ISBLANK(INDEX('Policy Characteristics'!J:J,MATCH($C1660,'Policy Characteristics'!$C:$C,0))),"",INDEX('Policy Characteristics'!J:J,MATCH($C1660,'Policy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0" s="254" t="str">
        <f>IF(ISBLANK(INDEX('Policy Characteristics'!K:K,MATCH($C1660,'Policy Characteristics'!$C:$C,0))),"",INDEX('Policy Characteristics'!K:K,MATCH($C1660,'Policy Characteristics'!$C:$C,0)))</f>
        <v>industry-ag-main.html#eff-stds</v>
      </c>
      <c r="R1660" s="254" t="str">
        <f>IF(ISBLANK(INDEX('Policy Characteristics'!L:L,MATCH($C1660,'Policy Characteristics'!$C:$C,0))),"",INDEX('Policy Characteristics'!L:L,MATCH($C1660,'Policy Characteristics'!$C:$C,0)))</f>
        <v>industry-energy-efficiency-standards.html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Early Retirement of Equipment</v>
      </c>
      <c r="C1661" s="254" t="str">
        <f t="shared" si="79"/>
        <v>Minimum Share of Start Year Industrial Equipment Retired</v>
      </c>
      <c r="D1661" s="6" t="s">
        <v>3036</v>
      </c>
      <c r="E1661" s="1" t="s">
        <v>3459</v>
      </c>
      <c r="F1661" t="s">
        <v>2998</v>
      </c>
      <c r="G1661" s="45" t="s">
        <v>3465</v>
      </c>
      <c r="H1661" s="47">
        <f t="shared" si="78"/>
        <v>1660</v>
      </c>
      <c r="I1661" s="324" t="s">
        <v>40</v>
      </c>
      <c r="J1661" s="255" t="str">
        <f>IF(ISBLANK(INDEX('Policy Characteristics'!D:D,MATCH($C1661,'Policy Characteristics'!$C:$C,0))),"",INDEX('Policy Characteristics'!D:D,MATCH($C1661,'Policy Characteristics'!$C:$C,0)))</f>
        <v>Equipment Early Retirement</v>
      </c>
      <c r="K1661" s="254" t="str">
        <f>IF(ISBLANK(INDEX('Policy Characteristics'!E:E,MATCH($C1661,'Policy Characteristics'!$C:$C,0))),"",INDEX('Policy Characteristics'!E:E,MATCH($C1661,'Policy Characteristics'!$C:$C,0)))</f>
        <v>indst eqpt early retirement</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start year equipment</v>
      </c>
      <c r="P1661" s="254" t="str">
        <f>IF(ISBLANK(INDEX('Policy Characteristics'!J:J,MATCH($C1661,'Policy Characteristics'!$C:$C,0))),"",INDEX('Policy Characteristics'!J:J,MATCH($C1661,'Policy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1" s="254" t="str">
        <f>IF(ISBLANK(INDEX('Policy Characteristics'!K:K,MATCH($C1661,'Policy Characteristics'!$C:$C,0))),"",INDEX('Policy Characteristics'!K:K,MATCH($C1661,'Policy Characteristics'!$C:$C,0)))</f>
        <v>industry-ag-main.html#eff-stds</v>
      </c>
      <c r="R1661" s="254" t="str">
        <f>IF(ISBLANK(INDEX('Policy Characteristics'!L:L,MATCH($C1661,'Policy Characteristics'!$C:$C,0))),"",INDEX('Policy Characteristics'!L:L,MATCH($C1661,'Policy Characteristics'!$C:$C,0)))</f>
        <v>industry-energy-efficiency-standards.html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Early Retirement of Equipment</v>
      </c>
      <c r="C1662" s="254" t="str">
        <f t="shared" si="79"/>
        <v>Minimum Share of Start Year Industrial Equipment Retired</v>
      </c>
      <c r="D1662" s="6" t="s">
        <v>3036</v>
      </c>
      <c r="E1662" s="1" t="s">
        <v>3460</v>
      </c>
      <c r="F1662" t="s">
        <v>2998</v>
      </c>
      <c r="G1662" s="45" t="s">
        <v>3466</v>
      </c>
      <c r="H1662" s="47">
        <f t="shared" si="78"/>
        <v>1661</v>
      </c>
      <c r="I1662" s="324" t="s">
        <v>40</v>
      </c>
      <c r="J1662" s="255" t="str">
        <f>IF(ISBLANK(INDEX('Policy Characteristics'!D:D,MATCH($C1662,'Policy Characteristics'!$C:$C,0))),"",INDEX('Policy Characteristics'!D:D,MATCH($C1662,'Policy Characteristics'!$C:$C,0)))</f>
        <v>Equipment Early Retirement</v>
      </c>
      <c r="K1662" s="254" t="str">
        <f>IF(ISBLANK(INDEX('Policy Characteristics'!E:E,MATCH($C1662,'Policy Characteristics'!$C:$C,0))),"",INDEX('Policy Characteristics'!E:E,MATCH($C1662,'Policy Characteristics'!$C:$C,0)))</f>
        <v>indst eqpt early retirement</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start year equipment</v>
      </c>
      <c r="P1662" s="254" t="str">
        <f>IF(ISBLANK(INDEX('Policy Characteristics'!J:J,MATCH($C1662,'Policy Characteristics'!$C:$C,0))),"",INDEX('Policy Characteristics'!J:J,MATCH($C1662,'Policy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2" s="254" t="str">
        <f>IF(ISBLANK(INDEX('Policy Characteristics'!K:K,MATCH($C1662,'Policy Characteristics'!$C:$C,0))),"",INDEX('Policy Characteristics'!K:K,MATCH($C1662,'Policy Characteristics'!$C:$C,0)))</f>
        <v>industry-ag-main.html#eff-stds</v>
      </c>
      <c r="R1662" s="254" t="str">
        <f>IF(ISBLANK(INDEX('Policy Characteristics'!L:L,MATCH($C1662,'Policy Characteristics'!$C:$C,0))),"",INDEX('Policy Characteristics'!L:L,MATCH($C1662,'Policy Characteristics'!$C:$C,0)))</f>
        <v>industry-energy-efficiency-standards.html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Early Retirement of Equipment</v>
      </c>
      <c r="C1663" s="254" t="str">
        <f t="shared" si="79"/>
        <v>Minimum Share of Start Year Industrial Equipment Retired</v>
      </c>
      <c r="D1663" s="6" t="s">
        <v>3036</v>
      </c>
      <c r="E1663" s="1" t="s">
        <v>3461</v>
      </c>
      <c r="F1663" t="s">
        <v>2998</v>
      </c>
      <c r="G1663" s="45" t="s">
        <v>3467</v>
      </c>
      <c r="H1663" s="47">
        <f t="shared" si="78"/>
        <v>1662</v>
      </c>
      <c r="I1663" s="324" t="s">
        <v>40</v>
      </c>
      <c r="J1663" s="255" t="str">
        <f>IF(ISBLANK(INDEX('Policy Characteristics'!D:D,MATCH($C1663,'Policy Characteristics'!$C:$C,0))),"",INDEX('Policy Characteristics'!D:D,MATCH($C1663,'Policy Characteristics'!$C:$C,0)))</f>
        <v>Equipment Early Retirement</v>
      </c>
      <c r="K1663" s="254" t="str">
        <f>IF(ISBLANK(INDEX('Policy Characteristics'!E:E,MATCH($C1663,'Policy Characteristics'!$C:$C,0))),"",INDEX('Policy Characteristics'!E:E,MATCH($C1663,'Policy Characteristics'!$C:$C,0)))</f>
        <v>indst eqpt early retirement</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start year equipment</v>
      </c>
      <c r="P1663" s="254" t="str">
        <f>IF(ISBLANK(INDEX('Policy Characteristics'!J:J,MATCH($C1663,'Policy Characteristics'!$C:$C,0))),"",INDEX('Policy Characteristics'!J:J,MATCH($C1663,'Policy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3" s="254" t="str">
        <f>IF(ISBLANK(INDEX('Policy Characteristics'!K:K,MATCH($C1663,'Policy Characteristics'!$C:$C,0))),"",INDEX('Policy Characteristics'!K:K,MATCH($C1663,'Policy Characteristics'!$C:$C,0)))</f>
        <v>industry-ag-main.html#eff-stds</v>
      </c>
      <c r="R1663" s="254" t="str">
        <f>IF(ISBLANK(INDEX('Policy Characteristics'!L:L,MATCH($C1663,'Policy Characteristics'!$C:$C,0))),"",INDEX('Policy Characteristics'!L:L,MATCH($C1663,'Policy Characteristics'!$C:$C,0)))</f>
        <v>industry-energy-efficiency-standards.html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Early Retirement of Equipment</v>
      </c>
      <c r="C1664" s="254" t="str">
        <f t="shared" si="79"/>
        <v>Minimum Share of Start Year Industrial Equipment Retired</v>
      </c>
      <c r="D1664" s="6" t="s">
        <v>3036</v>
      </c>
      <c r="E1664" s="1" t="s">
        <v>3462</v>
      </c>
      <c r="F1664" t="s">
        <v>2998</v>
      </c>
      <c r="G1664" s="45" t="s">
        <v>3468</v>
      </c>
      <c r="H1664" s="47">
        <f t="shared" si="78"/>
        <v>1663</v>
      </c>
      <c r="I1664" s="324" t="s">
        <v>40</v>
      </c>
      <c r="J1664" s="255" t="str">
        <f>IF(ISBLANK(INDEX('Policy Characteristics'!D:D,MATCH($C1664,'Policy Characteristics'!$C:$C,0))),"",INDEX('Policy Characteristics'!D:D,MATCH($C1664,'Policy Characteristics'!$C:$C,0)))</f>
        <v>Equipment Early Retirement</v>
      </c>
      <c r="K1664" s="254" t="str">
        <f>IF(ISBLANK(INDEX('Policy Characteristics'!E:E,MATCH($C1664,'Policy Characteristics'!$C:$C,0))),"",INDEX('Policy Characteristics'!E:E,MATCH($C1664,'Policy Characteristics'!$C:$C,0)))</f>
        <v>indst eqpt early retirement</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start year equipment</v>
      </c>
      <c r="P1664" s="254" t="str">
        <f>IF(ISBLANK(INDEX('Policy Characteristics'!J:J,MATCH($C1664,'Policy Characteristics'!$C:$C,0))),"",INDEX('Policy Characteristics'!J:J,MATCH($C1664,'Policy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4" s="254" t="str">
        <f>IF(ISBLANK(INDEX('Policy Characteristics'!K:K,MATCH($C1664,'Policy Characteristics'!$C:$C,0))),"",INDEX('Policy Characteristics'!K:K,MATCH($C1664,'Policy Characteristics'!$C:$C,0)))</f>
        <v>industry-ag-main.html#eff-stds</v>
      </c>
      <c r="R1664" s="254" t="str">
        <f>IF(ISBLANK(INDEX('Policy Characteristics'!L:L,MATCH($C1664,'Policy Characteristics'!$C:$C,0))),"",INDEX('Policy Characteristics'!L:L,MATCH($C1664,'Policy Characteristics'!$C:$C,0)))</f>
        <v>industry-energy-efficiency-standards.html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Early Retirement of Equipment</v>
      </c>
      <c r="C1665" s="254" t="str">
        <f t="shared" si="79"/>
        <v>Minimum Share of Start Year Industrial Equipment Retired</v>
      </c>
      <c r="D1665" s="6" t="s">
        <v>3036</v>
      </c>
      <c r="E1665" s="1" t="s">
        <v>3463</v>
      </c>
      <c r="F1665" t="s">
        <v>2998</v>
      </c>
      <c r="G1665" s="45" t="s">
        <v>3469</v>
      </c>
      <c r="H1665" s="47">
        <f t="shared" si="78"/>
        <v>1664</v>
      </c>
      <c r="I1665" s="324" t="s">
        <v>40</v>
      </c>
      <c r="J1665" s="255" t="str">
        <f>IF(ISBLANK(INDEX('Policy Characteristics'!D:D,MATCH($C1665,'Policy Characteristics'!$C:$C,0))),"",INDEX('Policy Characteristics'!D:D,MATCH($C1665,'Policy Characteristics'!$C:$C,0)))</f>
        <v>Equipment Early Retirement</v>
      </c>
      <c r="K1665" s="254" t="str">
        <f>IF(ISBLANK(INDEX('Policy Characteristics'!E:E,MATCH($C1665,'Policy Characteristics'!$C:$C,0))),"",INDEX('Policy Characteristics'!E:E,MATCH($C1665,'Policy Characteristics'!$C:$C,0)))</f>
        <v>indst eqpt early retirement</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start year equipment</v>
      </c>
      <c r="P1665" s="254" t="str">
        <f>IF(ISBLANK(INDEX('Policy Characteristics'!J:J,MATCH($C1665,'Policy Characteristics'!$C:$C,0))),"",INDEX('Policy Characteristics'!J:J,MATCH($C1665,'Policy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5" s="254" t="str">
        <f>IF(ISBLANK(INDEX('Policy Characteristics'!K:K,MATCH($C1665,'Policy Characteristics'!$C:$C,0))),"",INDEX('Policy Characteristics'!K:K,MATCH($C1665,'Policy Characteristics'!$C:$C,0)))</f>
        <v>industry-ag-main.html#eff-stds</v>
      </c>
      <c r="R1665" s="254" t="str">
        <f>IF(ISBLANK(INDEX('Policy Characteristics'!L:L,MATCH($C1665,'Policy Characteristics'!$C:$C,0))),"",INDEX('Policy Characteristics'!L:L,MATCH($C1665,'Policy Characteristics'!$C:$C,0)))</f>
        <v>industry-energy-efficiency-standards.html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Early Retirement of Equipment</v>
      </c>
      <c r="C1666" s="254" t="str">
        <f t="shared" si="79"/>
        <v>Minimum Share of Start Year Industrial Equipment Retired</v>
      </c>
      <c r="D1666" s="6" t="s">
        <v>3036</v>
      </c>
      <c r="E1666" s="1" t="s">
        <v>3464</v>
      </c>
      <c r="F1666" t="s">
        <v>2998</v>
      </c>
      <c r="G1666" s="45" t="s">
        <v>3470</v>
      </c>
      <c r="H1666" s="47">
        <f t="shared" si="78"/>
        <v>1665</v>
      </c>
      <c r="I1666" s="324" t="s">
        <v>40</v>
      </c>
      <c r="J1666" s="255" t="str">
        <f>IF(ISBLANK(INDEX('Policy Characteristics'!D:D,MATCH($C1666,'Policy Characteristics'!$C:$C,0))),"",INDEX('Policy Characteristics'!D:D,MATCH($C1666,'Policy Characteristics'!$C:$C,0)))</f>
        <v>Equipment Early Retirement</v>
      </c>
      <c r="K1666" s="254" t="str">
        <f>IF(ISBLANK(INDEX('Policy Characteristics'!E:E,MATCH($C1666,'Policy Characteristics'!$C:$C,0))),"",INDEX('Policy Characteristics'!E:E,MATCH($C1666,'Policy Characteristics'!$C:$C,0)))</f>
        <v>indst eqpt early retirement</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start year equipment</v>
      </c>
      <c r="P1666" s="254" t="str">
        <f>IF(ISBLANK(INDEX('Policy Characteristics'!J:J,MATCH($C1666,'Policy Characteristics'!$C:$C,0))),"",INDEX('Policy Characteristics'!J:J,MATCH($C1666,'Policy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6" s="254" t="str">
        <f>IF(ISBLANK(INDEX('Policy Characteristics'!K:K,MATCH($C1666,'Policy Characteristics'!$C:$C,0))),"",INDEX('Policy Characteristics'!K:K,MATCH($C1666,'Policy Characteristics'!$C:$C,0)))</f>
        <v>industry-ag-main.html#eff-stds</v>
      </c>
      <c r="R1666" s="254" t="str">
        <f>IF(ISBLANK(INDEX('Policy Characteristics'!L:L,MATCH($C1666,'Policy Characteristics'!$C:$C,0))),"",INDEX('Policy Characteristics'!L:L,MATCH($C1666,'Policy Characteristics'!$C:$C,0)))</f>
        <v>industry-energy-efficiency-standards.html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Early Retirement of Equipment</v>
      </c>
      <c r="C1667" s="254" t="str">
        <f t="shared" si="79"/>
        <v>Minimum Share of Start Year Industrial Equipment Retired</v>
      </c>
      <c r="D1667" s="6" t="s">
        <v>3036</v>
      </c>
      <c r="E1667" s="1" t="s">
        <v>3570</v>
      </c>
      <c r="F1667" t="s">
        <v>2998</v>
      </c>
      <c r="G1667" s="45" t="s">
        <v>3471</v>
      </c>
      <c r="H1667" s="47">
        <f t="shared" si="78"/>
        <v>1666</v>
      </c>
      <c r="I1667" s="324" t="s">
        <v>40</v>
      </c>
      <c r="J1667" s="255" t="str">
        <f>IF(ISBLANK(INDEX('Policy Characteristics'!D:D,MATCH($C1667,'Policy Characteristics'!$C:$C,0))),"",INDEX('Policy Characteristics'!D:D,MATCH($C1667,'Policy Characteristics'!$C:$C,0)))</f>
        <v>Equipment Early Retirement</v>
      </c>
      <c r="K1667" s="254" t="str">
        <f>IF(ISBLANK(INDEX('Policy Characteristics'!E:E,MATCH($C1667,'Policy Characteristics'!$C:$C,0))),"",INDEX('Policy Characteristics'!E:E,MATCH($C1667,'Policy Characteristics'!$C:$C,0)))</f>
        <v>indst eqpt early retirement</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start year equipment</v>
      </c>
      <c r="P1667" s="254" t="str">
        <f>IF(ISBLANK(INDEX('Policy Characteristics'!J:J,MATCH($C1667,'Policy Characteristics'!$C:$C,0))),"",INDEX('Policy Characteristics'!J:J,MATCH($C1667,'Policy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7" s="254" t="str">
        <f>IF(ISBLANK(INDEX('Policy Characteristics'!K:K,MATCH($C1667,'Policy Characteristics'!$C:$C,0))),"",INDEX('Policy Characteristics'!K:K,MATCH($C1667,'Policy Characteristics'!$C:$C,0)))</f>
        <v>industry-ag-main.html#eff-stds</v>
      </c>
      <c r="R1667" s="254" t="str">
        <f>IF(ISBLANK(INDEX('Policy Characteristics'!L:L,MATCH($C1667,'Policy Characteristics'!$C:$C,0))),"",INDEX('Policy Characteristics'!L:L,MATCH($C1667,'Policy Characteristics'!$C:$C,0)))</f>
        <v>industry-energy-efficiency-standards.html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Early Retirement of Equipment</v>
      </c>
      <c r="C1668" s="254" t="str">
        <f t="shared" si="79"/>
        <v>Minimum Share of Start Year Industrial Equipment Retired</v>
      </c>
      <c r="D1668" s="6" t="s">
        <v>3036</v>
      </c>
      <c r="E1668" s="1" t="s">
        <v>3912</v>
      </c>
      <c r="F1668" t="s">
        <v>2998</v>
      </c>
      <c r="G1668" s="45" t="s">
        <v>3888</v>
      </c>
      <c r="H1668" s="47">
        <f t="shared" si="78"/>
        <v>1667</v>
      </c>
      <c r="I1668" s="324" t="s">
        <v>40</v>
      </c>
      <c r="J1668" s="255" t="str">
        <f>IF(ISBLANK(INDEX('Policy Characteristics'!D:D,MATCH($C1668,'Policy Characteristics'!$C:$C,0))),"",INDEX('Policy Characteristics'!D:D,MATCH($C1668,'Policy Characteristics'!$C:$C,0)))</f>
        <v>Equipment Early Retirement</v>
      </c>
      <c r="K1668" s="254" t="str">
        <f>IF(ISBLANK(INDEX('Policy Characteristics'!E:E,MATCH($C1668,'Policy Characteristics'!$C:$C,0))),"",INDEX('Policy Characteristics'!E:E,MATCH($C1668,'Policy Characteristics'!$C:$C,0)))</f>
        <v>indst eqpt early retirement</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start year equipment</v>
      </c>
      <c r="P1668" s="254" t="str">
        <f>IF(ISBLANK(INDEX('Policy Characteristics'!J:J,MATCH($C1668,'Policy Characteristics'!$C:$C,0))),"",INDEX('Policy Characteristics'!J:J,MATCH($C1668,'Policy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8" s="254" t="str">
        <f>IF(ISBLANK(INDEX('Policy Characteristics'!K:K,MATCH($C1668,'Policy Characteristics'!$C:$C,0))),"",INDEX('Policy Characteristics'!K:K,MATCH($C1668,'Policy Characteristics'!$C:$C,0)))</f>
        <v>industry-ag-main.html#eff-stds</v>
      </c>
      <c r="R1668" s="254" t="str">
        <f>IF(ISBLANK(INDEX('Policy Characteristics'!L:L,MATCH($C1668,'Policy Characteristics'!$C:$C,0))),"",INDEX('Policy Characteristics'!L:L,MATCH($C1668,'Policy Characteristics'!$C:$C,0)))</f>
        <v>industry-energy-efficiency-standards.html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Early Retirement of Equipment</v>
      </c>
      <c r="C1669" s="254" t="str">
        <f t="shared" si="79"/>
        <v>Minimum Share of Start Year Industrial Equipment Retired</v>
      </c>
      <c r="D1669" s="6" t="s">
        <v>3036</v>
      </c>
      <c r="E1669" s="1" t="s">
        <v>3913</v>
      </c>
      <c r="F1669" t="s">
        <v>2998</v>
      </c>
      <c r="G1669" s="45" t="s">
        <v>3887</v>
      </c>
      <c r="H1669" s="47">
        <f t="shared" si="78"/>
        <v>1668</v>
      </c>
      <c r="I1669" s="324" t="s">
        <v>40</v>
      </c>
      <c r="J1669" s="255" t="str">
        <f>IF(ISBLANK(INDEX('Policy Characteristics'!D:D,MATCH($C1669,'Policy Characteristics'!$C:$C,0))),"",INDEX('Policy Characteristics'!D:D,MATCH($C1669,'Policy Characteristics'!$C:$C,0)))</f>
        <v>Equipment Early Retirement</v>
      </c>
      <c r="K1669" s="254" t="str">
        <f>IF(ISBLANK(INDEX('Policy Characteristics'!E:E,MATCH($C1669,'Policy Characteristics'!$C:$C,0))),"",INDEX('Policy Characteristics'!E:E,MATCH($C1669,'Policy Characteristics'!$C:$C,0)))</f>
        <v>indst eqpt early retirement</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start year equipment</v>
      </c>
      <c r="P1669" s="254" t="str">
        <f>IF(ISBLANK(INDEX('Policy Characteristics'!J:J,MATCH($C1669,'Policy Characteristics'!$C:$C,0))),"",INDEX('Policy Characteristics'!J:J,MATCH($C1669,'Policy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69" s="254" t="str">
        <f>IF(ISBLANK(INDEX('Policy Characteristics'!K:K,MATCH($C1669,'Policy Characteristics'!$C:$C,0))),"",INDEX('Policy Characteristics'!K:K,MATCH($C1669,'Policy Characteristics'!$C:$C,0)))</f>
        <v>industry-ag-main.html#eff-stds</v>
      </c>
      <c r="R1669" s="254" t="str">
        <f>IF(ISBLANK(INDEX('Policy Characteristics'!L:L,MATCH($C1669,'Policy Characteristics'!$C:$C,0))),"",INDEX('Policy Characteristics'!L:L,MATCH($C1669,'Policy Characteristics'!$C:$C,0)))</f>
        <v>industry-energy-efficiency-standards.html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Early Retirement of Equipment</v>
      </c>
      <c r="C1670" s="254" t="str">
        <f t="shared" si="79"/>
        <v>Minimum Share of Start Year Industrial Equipment Retired</v>
      </c>
      <c r="D1670" s="6" t="s">
        <v>3036</v>
      </c>
      <c r="E1670" s="1" t="s">
        <v>3914</v>
      </c>
      <c r="F1670" t="s">
        <v>2998</v>
      </c>
      <c r="G1670" s="45" t="s">
        <v>3889</v>
      </c>
      <c r="H1670" s="47">
        <f t="shared" si="78"/>
        <v>1669</v>
      </c>
      <c r="I1670" s="324" t="s">
        <v>40</v>
      </c>
      <c r="J1670" s="255" t="str">
        <f>IF(ISBLANK(INDEX('Policy Characteristics'!D:D,MATCH($C1670,'Policy Characteristics'!$C:$C,0))),"",INDEX('Policy Characteristics'!D:D,MATCH($C1670,'Policy Characteristics'!$C:$C,0)))</f>
        <v>Equipment Early Retirement</v>
      </c>
      <c r="K1670" s="254" t="str">
        <f>IF(ISBLANK(INDEX('Policy Characteristics'!E:E,MATCH($C1670,'Policy Characteristics'!$C:$C,0))),"",INDEX('Policy Characteristics'!E:E,MATCH($C1670,'Policy Characteristics'!$C:$C,0)))</f>
        <v>indst eqpt early retirement</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start year equipment</v>
      </c>
      <c r="P1670" s="254" t="str">
        <f>IF(ISBLANK(INDEX('Policy Characteristics'!J:J,MATCH($C1670,'Policy Characteristics'!$C:$C,0))),"",INDEX('Policy Characteristics'!J:J,MATCH($C1670,'Policy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0" s="254" t="str">
        <f>IF(ISBLANK(INDEX('Policy Characteristics'!K:K,MATCH($C1670,'Policy Characteristics'!$C:$C,0))),"",INDEX('Policy Characteristics'!K:K,MATCH($C1670,'Policy Characteristics'!$C:$C,0)))</f>
        <v>industry-ag-main.html#eff-stds</v>
      </c>
      <c r="R1670" s="254" t="str">
        <f>IF(ISBLANK(INDEX('Policy Characteristics'!L:L,MATCH($C1670,'Policy Characteristics'!$C:$C,0))),"",INDEX('Policy Characteristics'!L:L,MATCH($C1670,'Policy Characteristics'!$C:$C,0)))</f>
        <v>industry-energy-efficiency-standards.html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Early Retirement of Equipment</v>
      </c>
      <c r="C1671" s="254" t="str">
        <f t="shared" si="79"/>
        <v>Minimum Share of Start Year Industrial Equipment Retired</v>
      </c>
      <c r="D1671" s="6" t="s">
        <v>3037</v>
      </c>
      <c r="E1671" s="1" t="s">
        <v>3459</v>
      </c>
      <c r="F1671" t="s">
        <v>2999</v>
      </c>
      <c r="G1671" s="45" t="s">
        <v>3465</v>
      </c>
      <c r="H1671" s="47">
        <f t="shared" si="78"/>
        <v>1670</v>
      </c>
      <c r="I1671" s="324" t="s">
        <v>40</v>
      </c>
      <c r="J1671" s="255" t="str">
        <f>IF(ISBLANK(INDEX('Policy Characteristics'!D:D,MATCH($C1671,'Policy Characteristics'!$C:$C,0))),"",INDEX('Policy Characteristics'!D:D,MATCH($C1671,'Policy Characteristics'!$C:$C,0)))</f>
        <v>Equipment Early Retirement</v>
      </c>
      <c r="K1671" s="254" t="str">
        <f>IF(ISBLANK(INDEX('Policy Characteristics'!E:E,MATCH($C1671,'Policy Characteristics'!$C:$C,0))),"",INDEX('Policy Characteristics'!E:E,MATCH($C1671,'Policy Characteristics'!$C:$C,0)))</f>
        <v>indst eqpt early retirement</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start year equipment</v>
      </c>
      <c r="P1671" s="254" t="str">
        <f>IF(ISBLANK(INDEX('Policy Characteristics'!J:J,MATCH($C1671,'Policy Characteristics'!$C:$C,0))),"",INDEX('Policy Characteristics'!J:J,MATCH($C1671,'Policy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1" s="254" t="str">
        <f>IF(ISBLANK(INDEX('Policy Characteristics'!K:K,MATCH($C1671,'Policy Characteristics'!$C:$C,0))),"",INDEX('Policy Characteristics'!K:K,MATCH($C1671,'Policy Characteristics'!$C:$C,0)))</f>
        <v>industry-ag-main.html#eff-stds</v>
      </c>
      <c r="R1671" s="254" t="str">
        <f>IF(ISBLANK(INDEX('Policy Characteristics'!L:L,MATCH($C1671,'Policy Characteristics'!$C:$C,0))),"",INDEX('Policy Characteristics'!L:L,MATCH($C1671,'Policy Characteristics'!$C:$C,0)))</f>
        <v>industry-energy-efficiency-standards.html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Early Retirement of Equipment</v>
      </c>
      <c r="C1672" s="254" t="str">
        <f t="shared" si="79"/>
        <v>Minimum Share of Start Year Industrial Equipment Retired</v>
      </c>
      <c r="D1672" s="6" t="s">
        <v>3037</v>
      </c>
      <c r="E1672" s="1" t="s">
        <v>3460</v>
      </c>
      <c r="F1672" t="s">
        <v>2999</v>
      </c>
      <c r="G1672" s="45" t="s">
        <v>3466</v>
      </c>
      <c r="H1672" s="47">
        <f t="shared" si="78"/>
        <v>1671</v>
      </c>
      <c r="I1672" s="324" t="s">
        <v>40</v>
      </c>
      <c r="J1672" s="255" t="str">
        <f>IF(ISBLANK(INDEX('Policy Characteristics'!D:D,MATCH($C1672,'Policy Characteristics'!$C:$C,0))),"",INDEX('Policy Characteristics'!D:D,MATCH($C1672,'Policy Characteristics'!$C:$C,0)))</f>
        <v>Equipment Early Retirement</v>
      </c>
      <c r="K1672" s="254" t="str">
        <f>IF(ISBLANK(INDEX('Policy Characteristics'!E:E,MATCH($C1672,'Policy Characteristics'!$C:$C,0))),"",INDEX('Policy Characteristics'!E:E,MATCH($C1672,'Policy Characteristics'!$C:$C,0)))</f>
        <v>indst eqpt early retirement</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start year equipment</v>
      </c>
      <c r="P1672" s="254" t="str">
        <f>IF(ISBLANK(INDEX('Policy Characteristics'!J:J,MATCH($C1672,'Policy Characteristics'!$C:$C,0))),"",INDEX('Policy Characteristics'!J:J,MATCH($C1672,'Policy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2" s="254" t="str">
        <f>IF(ISBLANK(INDEX('Policy Characteristics'!K:K,MATCH($C1672,'Policy Characteristics'!$C:$C,0))),"",INDEX('Policy Characteristics'!K:K,MATCH($C1672,'Policy Characteristics'!$C:$C,0)))</f>
        <v>industry-ag-main.html#eff-stds</v>
      </c>
      <c r="R1672" s="254" t="str">
        <f>IF(ISBLANK(INDEX('Policy Characteristics'!L:L,MATCH($C1672,'Policy Characteristics'!$C:$C,0))),"",INDEX('Policy Characteristics'!L:L,MATCH($C1672,'Policy Characteristics'!$C:$C,0)))</f>
        <v>industry-energy-efficiency-standards.html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Early Retirement of Equipment</v>
      </c>
      <c r="C1673" s="254" t="str">
        <f t="shared" si="79"/>
        <v>Minimum Share of Start Year Industrial Equipment Retired</v>
      </c>
      <c r="D1673" s="6" t="s">
        <v>3037</v>
      </c>
      <c r="E1673" s="1" t="s">
        <v>3461</v>
      </c>
      <c r="F1673" t="s">
        <v>2999</v>
      </c>
      <c r="G1673" s="45" t="s">
        <v>3467</v>
      </c>
      <c r="H1673" s="47">
        <f t="shared" si="78"/>
        <v>1672</v>
      </c>
      <c r="I1673" s="324" t="s">
        <v>40</v>
      </c>
      <c r="J1673" s="255" t="str">
        <f>IF(ISBLANK(INDEX('Policy Characteristics'!D:D,MATCH($C1673,'Policy Characteristics'!$C:$C,0))),"",INDEX('Policy Characteristics'!D:D,MATCH($C1673,'Policy Characteristics'!$C:$C,0)))</f>
        <v>Equipment Early Retirement</v>
      </c>
      <c r="K1673" s="254" t="str">
        <f>IF(ISBLANK(INDEX('Policy Characteristics'!E:E,MATCH($C1673,'Policy Characteristics'!$C:$C,0))),"",INDEX('Policy Characteristics'!E:E,MATCH($C1673,'Policy Characteristics'!$C:$C,0)))</f>
        <v>indst eqpt early retirement</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start year equipment</v>
      </c>
      <c r="P1673" s="254" t="str">
        <f>IF(ISBLANK(INDEX('Policy Characteristics'!J:J,MATCH($C1673,'Policy Characteristics'!$C:$C,0))),"",INDEX('Policy Characteristics'!J:J,MATCH($C1673,'Policy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3" s="254" t="str">
        <f>IF(ISBLANK(INDEX('Policy Characteristics'!K:K,MATCH($C1673,'Policy Characteristics'!$C:$C,0))),"",INDEX('Policy Characteristics'!K:K,MATCH($C1673,'Policy Characteristics'!$C:$C,0)))</f>
        <v>industry-ag-main.html#eff-stds</v>
      </c>
      <c r="R1673" s="254" t="str">
        <f>IF(ISBLANK(INDEX('Policy Characteristics'!L:L,MATCH($C1673,'Policy Characteristics'!$C:$C,0))),"",INDEX('Policy Characteristics'!L:L,MATCH($C1673,'Policy Characteristics'!$C:$C,0)))</f>
        <v>industry-energy-efficiency-standards.html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s="254" t="str">
        <f t="shared" si="79"/>
        <v>Minimum Share of Start Year Industrial Equipment Retired</v>
      </c>
      <c r="D1674" s="6" t="s">
        <v>3037</v>
      </c>
      <c r="E1674" s="1" t="s">
        <v>3462</v>
      </c>
      <c r="F1674" t="s">
        <v>2999</v>
      </c>
      <c r="G1674" s="45" t="s">
        <v>3468</v>
      </c>
      <c r="H1674" s="47">
        <f t="shared" si="78"/>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 t="shared" si="79"/>
        <v>Minimum Share of Start Year Industrial Equipment Retired</v>
      </c>
      <c r="D1675" s="6" t="s">
        <v>3037</v>
      </c>
      <c r="E1675" s="1" t="s">
        <v>3463</v>
      </c>
      <c r="F1675" t="s">
        <v>2999</v>
      </c>
      <c r="G1675" s="45" t="s">
        <v>3469</v>
      </c>
      <c r="H1675" s="47">
        <f t="shared" ref="H1675:H1738" si="80">H1674+1</f>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si="79"/>
        <v>Minimum Share of Start Year Industrial Equipment Retired</v>
      </c>
      <c r="D1676" s="6" t="s">
        <v>3037</v>
      </c>
      <c r="E1676" s="1" t="s">
        <v>3464</v>
      </c>
      <c r="F1676" t="s">
        <v>2999</v>
      </c>
      <c r="G1676" s="45" t="s">
        <v>3470</v>
      </c>
      <c r="H1676" s="47">
        <f t="shared" si="80"/>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79"/>
        <v>Minimum Share of Start Year Industrial Equipment Retired</v>
      </c>
      <c r="D1677" s="6" t="s">
        <v>3037</v>
      </c>
      <c r="E1677" s="1" t="s">
        <v>3570</v>
      </c>
      <c r="F1677" t="s">
        <v>2999</v>
      </c>
      <c r="G1677" s="45" t="s">
        <v>3471</v>
      </c>
      <c r="H1677" s="47">
        <f t="shared" si="80"/>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79"/>
        <v>Minimum Share of Start Year Industrial Equipment Retired</v>
      </c>
      <c r="D1678" s="6" t="s">
        <v>3037</v>
      </c>
      <c r="E1678" s="1" t="s">
        <v>3912</v>
      </c>
      <c r="F1678" t="s">
        <v>2999</v>
      </c>
      <c r="G1678" s="45" t="s">
        <v>3888</v>
      </c>
      <c r="H1678" s="47">
        <f t="shared" si="80"/>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79"/>
        <v>Minimum Share of Start Year Industrial Equipment Retired</v>
      </c>
      <c r="D1679" s="6" t="s">
        <v>3037</v>
      </c>
      <c r="E1679" s="1" t="s">
        <v>3913</v>
      </c>
      <c r="F1679" t="s">
        <v>2999</v>
      </c>
      <c r="G1679" s="45" t="s">
        <v>3887</v>
      </c>
      <c r="H1679" s="47">
        <f t="shared" si="80"/>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79"/>
        <v>Minimum Share of Start Year Industrial Equipment Retired</v>
      </c>
      <c r="D1680" s="6" t="s">
        <v>3037</v>
      </c>
      <c r="E1680" s="1" t="s">
        <v>3914</v>
      </c>
      <c r="F1680" t="s">
        <v>2999</v>
      </c>
      <c r="G1680" s="45" t="s">
        <v>3889</v>
      </c>
      <c r="H1680" s="47">
        <f t="shared" si="80"/>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79"/>
        <v>Minimum Share of Start Year Industrial Equipment Retired</v>
      </c>
      <c r="D1681" s="6" t="s">
        <v>3038</v>
      </c>
      <c r="E1681" s="1" t="s">
        <v>3459</v>
      </c>
      <c r="F1681" t="s">
        <v>3041</v>
      </c>
      <c r="G1681" s="45" t="s">
        <v>3465</v>
      </c>
      <c r="H1681" s="47">
        <f t="shared" si="80"/>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79"/>
        <v>Minimum Share of Start Year Industrial Equipment Retired</v>
      </c>
      <c r="D1682" s="6" t="s">
        <v>3038</v>
      </c>
      <c r="E1682" s="1" t="s">
        <v>3460</v>
      </c>
      <c r="F1682" t="s">
        <v>3041</v>
      </c>
      <c r="G1682" s="45" t="s">
        <v>3466</v>
      </c>
      <c r="H1682" s="47">
        <f t="shared" si="80"/>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79"/>
        <v>Minimum Share of Start Year Industrial Equipment Retired</v>
      </c>
      <c r="D1683" s="6" t="s">
        <v>3038</v>
      </c>
      <c r="E1683" s="1" t="s">
        <v>3461</v>
      </c>
      <c r="F1683" t="s">
        <v>3041</v>
      </c>
      <c r="G1683" s="45" t="s">
        <v>3467</v>
      </c>
      <c r="H1683" s="47">
        <f t="shared" si="80"/>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79"/>
        <v>Minimum Share of Start Year Industrial Equipment Retired</v>
      </c>
      <c r="D1684" s="6" t="s">
        <v>3038</v>
      </c>
      <c r="E1684" s="1" t="s">
        <v>3462</v>
      </c>
      <c r="F1684" t="s">
        <v>3041</v>
      </c>
      <c r="G1684" s="45" t="s">
        <v>3468</v>
      </c>
      <c r="H1684" s="47">
        <f t="shared" si="80"/>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79"/>
        <v>Minimum Share of Start Year Industrial Equipment Retired</v>
      </c>
      <c r="D1685" s="6" t="s">
        <v>3038</v>
      </c>
      <c r="E1685" s="1" t="s">
        <v>3463</v>
      </c>
      <c r="F1685" t="s">
        <v>3041</v>
      </c>
      <c r="G1685" s="45" t="s">
        <v>3469</v>
      </c>
      <c r="H1685" s="47">
        <f t="shared" si="80"/>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79"/>
        <v>Minimum Share of Start Year Industrial Equipment Retired</v>
      </c>
      <c r="D1686" s="6" t="s">
        <v>3038</v>
      </c>
      <c r="E1686" s="1" t="s">
        <v>3464</v>
      </c>
      <c r="F1686" t="s">
        <v>3041</v>
      </c>
      <c r="G1686" s="45" t="s">
        <v>3470</v>
      </c>
      <c r="H1686" s="47">
        <f t="shared" si="80"/>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79"/>
        <v>Minimum Share of Start Year Industrial Equipment Retired</v>
      </c>
      <c r="D1687" s="6" t="s">
        <v>3038</v>
      </c>
      <c r="E1687" s="1" t="s">
        <v>3570</v>
      </c>
      <c r="F1687" t="s">
        <v>3041</v>
      </c>
      <c r="G1687" s="45" t="s">
        <v>3471</v>
      </c>
      <c r="H1687" s="47">
        <f t="shared" si="80"/>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79"/>
        <v>Minimum Share of Start Year Industrial Equipment Retired</v>
      </c>
      <c r="D1688" s="6" t="s">
        <v>3038</v>
      </c>
      <c r="E1688" s="1" t="s">
        <v>3912</v>
      </c>
      <c r="F1688" t="s">
        <v>3041</v>
      </c>
      <c r="G1688" s="45" t="s">
        <v>3888</v>
      </c>
      <c r="H1688" s="47">
        <f t="shared" si="80"/>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79"/>
        <v>Minimum Share of Start Year Industrial Equipment Retired</v>
      </c>
      <c r="D1689" s="6" t="s">
        <v>3038</v>
      </c>
      <c r="E1689" s="1" t="s">
        <v>3913</v>
      </c>
      <c r="F1689" t="s">
        <v>3041</v>
      </c>
      <c r="G1689" s="45" t="s">
        <v>3887</v>
      </c>
      <c r="H1689" s="47">
        <f t="shared" si="80"/>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79"/>
        <v>Minimum Share of Start Year Industrial Equipment Retired</v>
      </c>
      <c r="D1690" s="6" t="s">
        <v>3038</v>
      </c>
      <c r="E1690" s="1" t="s">
        <v>3914</v>
      </c>
      <c r="F1690" t="s">
        <v>3041</v>
      </c>
      <c r="G1690" s="45" t="s">
        <v>3889</v>
      </c>
      <c r="H1690" s="47">
        <f t="shared" si="80"/>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79"/>
        <v>Minimum Share of Start Year Industrial Equipment Retired</v>
      </c>
      <c r="D1691" s="6" t="s">
        <v>3039</v>
      </c>
      <c r="E1691" s="1" t="s">
        <v>3459</v>
      </c>
      <c r="F1691" t="s">
        <v>3000</v>
      </c>
      <c r="G1691" s="45" t="s">
        <v>3465</v>
      </c>
      <c r="H1691" s="47">
        <f t="shared" si="80"/>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79"/>
        <v>Minimum Share of Start Year Industrial Equipment Retired</v>
      </c>
      <c r="D1692" s="6" t="s">
        <v>3039</v>
      </c>
      <c r="E1692" s="1" t="s">
        <v>3460</v>
      </c>
      <c r="F1692" t="s">
        <v>3000</v>
      </c>
      <c r="G1692" s="45" t="s">
        <v>3466</v>
      </c>
      <c r="H1692" s="47">
        <f t="shared" si="80"/>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79"/>
        <v>Minimum Share of Start Year Industrial Equipment Retired</v>
      </c>
      <c r="D1693" s="6" t="s">
        <v>3039</v>
      </c>
      <c r="E1693" s="1" t="s">
        <v>3461</v>
      </c>
      <c r="F1693" t="s">
        <v>3000</v>
      </c>
      <c r="G1693" s="45" t="s">
        <v>3467</v>
      </c>
      <c r="H1693" s="47">
        <f t="shared" si="80"/>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79"/>
        <v>Minimum Share of Start Year Industrial Equipment Retired</v>
      </c>
      <c r="D1694" s="6" t="s">
        <v>3039</v>
      </c>
      <c r="E1694" s="1" t="s">
        <v>3462</v>
      </c>
      <c r="F1694" t="s">
        <v>3000</v>
      </c>
      <c r="G1694" s="45" t="s">
        <v>3468</v>
      </c>
      <c r="H1694" s="47">
        <f t="shared" si="80"/>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79"/>
        <v>Minimum Share of Start Year Industrial Equipment Retired</v>
      </c>
      <c r="D1695" s="6" t="s">
        <v>3039</v>
      </c>
      <c r="E1695" s="1" t="s">
        <v>3463</v>
      </c>
      <c r="F1695" t="s">
        <v>3000</v>
      </c>
      <c r="G1695" s="45" t="s">
        <v>3469</v>
      </c>
      <c r="H1695" s="47">
        <f t="shared" si="80"/>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79"/>
        <v>Minimum Share of Start Year Industrial Equipment Retired</v>
      </c>
      <c r="D1696" s="6" t="s">
        <v>3039</v>
      </c>
      <c r="E1696" s="1" t="s">
        <v>3464</v>
      </c>
      <c r="F1696" t="s">
        <v>3000</v>
      </c>
      <c r="G1696" s="45" t="s">
        <v>3470</v>
      </c>
      <c r="H1696" s="47">
        <f t="shared" si="80"/>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79"/>
        <v>Minimum Share of Start Year Industrial Equipment Retired</v>
      </c>
      <c r="D1697" s="6" t="s">
        <v>3039</v>
      </c>
      <c r="E1697" s="1" t="s">
        <v>3570</v>
      </c>
      <c r="F1697" t="s">
        <v>3000</v>
      </c>
      <c r="G1697" s="45" t="s">
        <v>3471</v>
      </c>
      <c r="H1697" s="47">
        <f t="shared" si="80"/>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79"/>
        <v>Minimum Share of Start Year Industrial Equipment Retired</v>
      </c>
      <c r="D1698" s="6" t="s">
        <v>3039</v>
      </c>
      <c r="E1698" s="1" t="s">
        <v>3912</v>
      </c>
      <c r="F1698" t="s">
        <v>3000</v>
      </c>
      <c r="G1698" s="45" t="s">
        <v>3888</v>
      </c>
      <c r="H1698" s="47">
        <f t="shared" si="80"/>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79"/>
        <v>Minimum Share of Start Year Industrial Equipment Retired</v>
      </c>
      <c r="D1699" s="6" t="s">
        <v>3039</v>
      </c>
      <c r="E1699" s="1" t="s">
        <v>3913</v>
      </c>
      <c r="F1699" t="s">
        <v>3000</v>
      </c>
      <c r="G1699" s="45" t="s">
        <v>3887</v>
      </c>
      <c r="H1699" s="47">
        <f t="shared" si="80"/>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79"/>
        <v>Minimum Share of Start Year Industrial Equipment Retired</v>
      </c>
      <c r="D1700" s="6" t="s">
        <v>3039</v>
      </c>
      <c r="E1700" s="1" t="s">
        <v>3914</v>
      </c>
      <c r="F1700" t="s">
        <v>3000</v>
      </c>
      <c r="G1700" s="45" t="s">
        <v>3889</v>
      </c>
      <c r="H1700" s="47">
        <f t="shared" si="80"/>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4"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Energy Efficiency Standards for Electrical Eqpt</v>
      </c>
      <c r="C1701" t="s">
        <v>3844</v>
      </c>
      <c r="D1701" s="45" t="s">
        <v>3015</v>
      </c>
      <c r="E1701" s="1" t="s">
        <v>3459</v>
      </c>
      <c r="F1701" t="s">
        <v>3040</v>
      </c>
      <c r="G1701" s="45" t="s">
        <v>3465</v>
      </c>
      <c r="H1701" s="47">
        <f t="shared" si="80"/>
        <v>1700</v>
      </c>
      <c r="I1701" s="324" t="s">
        <v>40</v>
      </c>
      <c r="J1701" s="255" t="str">
        <f>IF(ISBLANK(INDEX('Policy Characteristics'!D:D,MATCH($C1701,'Policy Characteristics'!$C:$C,0))),"",INDEX('Policy Characteristics'!D:D,MATCH($C1701,'Policy Characteristics'!$C:$C,0)))</f>
        <v>Industry Energy Efficiency</v>
      </c>
      <c r="K1701" s="254" t="str">
        <f>IF(ISBLANK(INDEX('Policy Characteristics'!E:E,MATCH($C1701,'Policy Characteristics'!$C:$C,0))),"",INDEX('Policy Characteristics'!E:E,MATCH($C1701,'Policy Characteristics'!$C:$C,0)))</f>
        <v>indst elec efficiency stds</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0.25</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reduction in energy use</v>
      </c>
      <c r="P1701" s="254" t="str">
        <f>IF(ISBLANK(INDEX('Policy Characteristics'!J:J,MATCH($C1701,'Policy Characteristics'!$C:$C,0))),"",INDEX('Policy Characteristics'!J:J,MATCH($C1701,'Policy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4"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Energy Efficiency Standards for Electrical Eqpt</v>
      </c>
      <c r="C1702" s="254" t="str">
        <f t="shared" ref="C1702:C1765" si="81">C$1701</f>
        <v>Perc Improvement in Eqpt Efficiency Stds Above BAU for Electricity</v>
      </c>
      <c r="D1702" s="45" t="s">
        <v>3015</v>
      </c>
      <c r="E1702" s="1" t="s">
        <v>3460</v>
      </c>
      <c r="F1702" t="s">
        <v>3040</v>
      </c>
      <c r="G1702" s="45" t="s">
        <v>3466</v>
      </c>
      <c r="H1702" s="47">
        <f t="shared" si="80"/>
        <v>1701</v>
      </c>
      <c r="I1702" s="324" t="s">
        <v>40</v>
      </c>
      <c r="J1702" s="255" t="str">
        <f>IF(ISBLANK(INDEX('Policy Characteristics'!D:D,MATCH($C1702,'Policy Characteristics'!$C:$C,0))),"",INDEX('Policy Characteristics'!D:D,MATCH($C1702,'Policy Characteristics'!$C:$C,0)))</f>
        <v>Industry Energy Efficiency</v>
      </c>
      <c r="K1702" s="254" t="str">
        <f>IF(ISBLANK(INDEX('Policy Characteristics'!E:E,MATCH($C1702,'Policy Characteristics'!$C:$C,0))),"",INDEX('Policy Characteristics'!E:E,MATCH($C1702,'Policy Characteristics'!$C:$C,0)))</f>
        <v>indst elec efficiency stds</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0.25</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reduction in energy use</v>
      </c>
      <c r="P1702" s="254" t="str">
        <f>IF(ISBLANK(INDEX('Policy Characteristics'!J:J,MATCH($C1702,'Policy Characteristics'!$C:$C,0))),"",INDEX('Policy Characteristics'!J:J,MATCH($C1702,'Policy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4"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Energy Efficiency Standards for Electrical Eqpt</v>
      </c>
      <c r="C1703" s="254" t="str">
        <f t="shared" si="81"/>
        <v>Perc Improvement in Eqpt Efficiency Stds Above BAU for Electricity</v>
      </c>
      <c r="D1703" s="45" t="s">
        <v>3015</v>
      </c>
      <c r="E1703" s="1" t="s">
        <v>3461</v>
      </c>
      <c r="F1703" t="s">
        <v>3040</v>
      </c>
      <c r="G1703" s="45" t="s">
        <v>3467</v>
      </c>
      <c r="H1703" s="47">
        <f t="shared" si="80"/>
        <v>1702</v>
      </c>
      <c r="I1703" s="324" t="s">
        <v>40</v>
      </c>
      <c r="J1703" s="255" t="str">
        <f>IF(ISBLANK(INDEX('Policy Characteristics'!D:D,MATCH($C1703,'Policy Characteristics'!$C:$C,0))),"",INDEX('Policy Characteristics'!D:D,MATCH($C1703,'Policy Characteristics'!$C:$C,0)))</f>
        <v>Industry Energy Efficiency</v>
      </c>
      <c r="K1703" s="254" t="str">
        <f>IF(ISBLANK(INDEX('Policy Characteristics'!E:E,MATCH($C1703,'Policy Characteristics'!$C:$C,0))),"",INDEX('Policy Characteristics'!E:E,MATCH($C1703,'Policy Characteristics'!$C:$C,0)))</f>
        <v>indst elec efficiency stds</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0.25</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reduction in energy use</v>
      </c>
      <c r="P1703" s="254" t="str">
        <f>IF(ISBLANK(INDEX('Policy Characteristics'!J:J,MATCH($C1703,'Policy Characteristics'!$C:$C,0))),"",INDEX('Policy Characteristics'!J:J,MATCH($C1703,'Policy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4"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Energy Efficiency Standards for Electrical Eqpt</v>
      </c>
      <c r="C1704" s="254" t="str">
        <f t="shared" si="81"/>
        <v>Perc Improvement in Eqpt Efficiency Stds Above BAU for Electricity</v>
      </c>
      <c r="D1704" s="45" t="s">
        <v>3015</v>
      </c>
      <c r="E1704" s="1" t="s">
        <v>3462</v>
      </c>
      <c r="F1704" t="s">
        <v>3040</v>
      </c>
      <c r="G1704" s="45" t="s">
        <v>3468</v>
      </c>
      <c r="H1704" s="47">
        <f t="shared" si="80"/>
        <v>1703</v>
      </c>
      <c r="I1704" s="324" t="s">
        <v>40</v>
      </c>
      <c r="J1704" s="255" t="str">
        <f>IF(ISBLANK(INDEX('Policy Characteristics'!D:D,MATCH($C1704,'Policy Characteristics'!$C:$C,0))),"",INDEX('Policy Characteristics'!D:D,MATCH($C1704,'Policy Characteristics'!$C:$C,0)))</f>
        <v>Industry Energy Efficiency</v>
      </c>
      <c r="K1704" s="254" t="str">
        <f>IF(ISBLANK(INDEX('Policy Characteristics'!E:E,MATCH($C1704,'Policy Characteristics'!$C:$C,0))),"",INDEX('Policy Characteristics'!E:E,MATCH($C1704,'Policy Characteristics'!$C:$C,0)))</f>
        <v>indst elec efficiency stds</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0.25</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reduction in energy use</v>
      </c>
      <c r="P1704" s="254" t="str">
        <f>IF(ISBLANK(INDEX('Policy Characteristics'!J:J,MATCH($C1704,'Policy Characteristics'!$C:$C,0))),"",INDEX('Policy Characteristics'!J:J,MATCH($C1704,'Policy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4"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Energy Efficiency Standards for Electrical Eqpt</v>
      </c>
      <c r="C1705" s="254" t="str">
        <f t="shared" si="81"/>
        <v>Perc Improvement in Eqpt Efficiency Stds Above BAU for Electricity</v>
      </c>
      <c r="D1705" s="45" t="s">
        <v>3015</v>
      </c>
      <c r="E1705" s="1" t="s">
        <v>3463</v>
      </c>
      <c r="F1705" t="s">
        <v>3040</v>
      </c>
      <c r="G1705" s="45" t="s">
        <v>3469</v>
      </c>
      <c r="H1705" s="47">
        <f t="shared" si="80"/>
        <v>1704</v>
      </c>
      <c r="I1705" s="324" t="s">
        <v>40</v>
      </c>
      <c r="J1705" s="255" t="str">
        <f>IF(ISBLANK(INDEX('Policy Characteristics'!D:D,MATCH($C1705,'Policy Characteristics'!$C:$C,0))),"",INDEX('Policy Characteristics'!D:D,MATCH($C1705,'Policy Characteristics'!$C:$C,0)))</f>
        <v>Industry Energy Efficiency</v>
      </c>
      <c r="K1705" s="254" t="str">
        <f>IF(ISBLANK(INDEX('Policy Characteristics'!E:E,MATCH($C1705,'Policy Characteristics'!$C:$C,0))),"",INDEX('Policy Characteristics'!E:E,MATCH($C1705,'Policy Characteristics'!$C:$C,0)))</f>
        <v>indst elec efficiency stds</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0.25</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reduction in energy use</v>
      </c>
      <c r="P1705" s="254" t="str">
        <f>IF(ISBLANK(INDEX('Policy Characteristics'!J:J,MATCH($C1705,'Policy Characteristics'!$C:$C,0))),"",INDEX('Policy Characteristics'!J:J,MATCH($C1705,'Policy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4"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Energy Efficiency Standards for Electrical Eqpt</v>
      </c>
      <c r="C1706" s="254" t="str">
        <f t="shared" si="81"/>
        <v>Perc Improvement in Eqpt Efficiency Stds Above BAU for Electricity</v>
      </c>
      <c r="D1706" s="45" t="s">
        <v>3015</v>
      </c>
      <c r="E1706" s="1" t="s">
        <v>3464</v>
      </c>
      <c r="F1706" t="s">
        <v>3040</v>
      </c>
      <c r="G1706" s="45" t="s">
        <v>3470</v>
      </c>
      <c r="H1706" s="47">
        <f t="shared" si="80"/>
        <v>1705</v>
      </c>
      <c r="I1706" s="324" t="s">
        <v>40</v>
      </c>
      <c r="J1706" s="255" t="str">
        <f>IF(ISBLANK(INDEX('Policy Characteristics'!D:D,MATCH($C1706,'Policy Characteristics'!$C:$C,0))),"",INDEX('Policy Characteristics'!D:D,MATCH($C1706,'Policy Characteristics'!$C:$C,0)))</f>
        <v>Industry Energy Efficiency</v>
      </c>
      <c r="K1706" s="254" t="str">
        <f>IF(ISBLANK(INDEX('Policy Characteristics'!E:E,MATCH($C1706,'Policy Characteristics'!$C:$C,0))),"",INDEX('Policy Characteristics'!E:E,MATCH($C1706,'Policy Characteristics'!$C:$C,0)))</f>
        <v>indst elec efficiency stds</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0.25</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reduction in energy use</v>
      </c>
      <c r="P1706" s="254" t="str">
        <f>IF(ISBLANK(INDEX('Policy Characteristics'!J:J,MATCH($C1706,'Policy Characteristics'!$C:$C,0))),"",INDEX('Policy Characteristics'!J:J,MATCH($C1706,'Policy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Energy Efficiency Standards for Electrical Eqpt</v>
      </c>
      <c r="C1707" s="254" t="str">
        <f t="shared" si="81"/>
        <v>Perc Improvement in Eqpt Efficiency Stds Above BAU for Electricity</v>
      </c>
      <c r="D1707" s="45" t="s">
        <v>3015</v>
      </c>
      <c r="E1707" s="1" t="s">
        <v>3570</v>
      </c>
      <c r="F1707" t="s">
        <v>3040</v>
      </c>
      <c r="G1707" s="45" t="s">
        <v>3471</v>
      </c>
      <c r="H1707" s="47">
        <f t="shared" si="80"/>
        <v>1706</v>
      </c>
      <c r="I1707" s="324" t="s">
        <v>40</v>
      </c>
      <c r="J1707" s="255" t="str">
        <f>IF(ISBLANK(INDEX('Policy Characteristics'!D:D,MATCH($C1707,'Policy Characteristics'!$C:$C,0))),"",INDEX('Policy Characteristics'!D:D,MATCH($C1707,'Policy Characteristics'!$C:$C,0)))</f>
        <v>Industry Energy Efficiency</v>
      </c>
      <c r="K1707" s="254" t="str">
        <f>IF(ISBLANK(INDEX('Policy Characteristics'!E:E,MATCH($C1707,'Policy Characteristics'!$C:$C,0))),"",INDEX('Policy Characteristics'!E:E,MATCH($C1707,'Policy Characteristics'!$C:$C,0)))</f>
        <v>indst elec efficiency stds</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0.25</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reduction in energy use</v>
      </c>
      <c r="P1707" s="254" t="str">
        <f>IF(ISBLANK(INDEX('Policy Characteristics'!J:J,MATCH($C1707,'Policy Characteristics'!$C:$C,0))),"",INDEX('Policy Characteristics'!J:J,MATCH($C1707,'Policy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4"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Energy Efficiency Standards for Electrical Eqpt</v>
      </c>
      <c r="C1708" s="254" t="str">
        <f t="shared" si="81"/>
        <v>Perc Improvement in Eqpt Efficiency Stds Above BAU for Electricity</v>
      </c>
      <c r="D1708" s="45" t="s">
        <v>3015</v>
      </c>
      <c r="E1708" s="1" t="s">
        <v>3912</v>
      </c>
      <c r="F1708" t="s">
        <v>3040</v>
      </c>
      <c r="G1708" s="45" t="s">
        <v>3888</v>
      </c>
      <c r="H1708" s="47">
        <f t="shared" si="80"/>
        <v>1707</v>
      </c>
      <c r="I1708" s="324" t="s">
        <v>40</v>
      </c>
      <c r="J1708" s="255" t="str">
        <f>IF(ISBLANK(INDEX('Policy Characteristics'!D:D,MATCH($C1708,'Policy Characteristics'!$C:$C,0))),"",INDEX('Policy Characteristics'!D:D,MATCH($C1708,'Policy Characteristics'!$C:$C,0)))</f>
        <v>Industry Energy Efficiency</v>
      </c>
      <c r="K1708" s="254" t="str">
        <f>IF(ISBLANK(INDEX('Policy Characteristics'!E:E,MATCH($C1708,'Policy Characteristics'!$C:$C,0))),"",INDEX('Policy Characteristics'!E:E,MATCH($C1708,'Policy Characteristics'!$C:$C,0)))</f>
        <v>indst elec efficiency stds</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0.25</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reduction in energy use</v>
      </c>
      <c r="P1708" s="254" t="str">
        <f>IF(ISBLANK(INDEX('Policy Characteristics'!J:J,MATCH($C1708,'Policy Characteristics'!$C:$C,0))),"",INDEX('Policy Characteristics'!J:J,MATCH($C1708,'Policy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4"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Energy Efficiency Standards for Electrical Eqpt</v>
      </c>
      <c r="C1709" s="254" t="str">
        <f t="shared" si="81"/>
        <v>Perc Improvement in Eqpt Efficiency Stds Above BAU for Electricity</v>
      </c>
      <c r="D1709" s="45" t="s">
        <v>3015</v>
      </c>
      <c r="E1709" s="1" t="s">
        <v>3913</v>
      </c>
      <c r="F1709" t="s">
        <v>3040</v>
      </c>
      <c r="G1709" s="45" t="s">
        <v>3887</v>
      </c>
      <c r="H1709" s="47">
        <f t="shared" si="80"/>
        <v>1708</v>
      </c>
      <c r="I1709" s="324" t="s">
        <v>40</v>
      </c>
      <c r="J1709" s="255" t="str">
        <f>IF(ISBLANK(INDEX('Policy Characteristics'!D:D,MATCH($C1709,'Policy Characteristics'!$C:$C,0))),"",INDEX('Policy Characteristics'!D:D,MATCH($C1709,'Policy Characteristics'!$C:$C,0)))</f>
        <v>Industry Energy Efficiency</v>
      </c>
      <c r="K1709" s="254" t="str">
        <f>IF(ISBLANK(INDEX('Policy Characteristics'!E:E,MATCH($C1709,'Policy Characteristics'!$C:$C,0))),"",INDEX('Policy Characteristics'!E:E,MATCH($C1709,'Policy Characteristics'!$C:$C,0)))</f>
        <v>indst elec efficiency stds</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0.25</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reduction in energy use</v>
      </c>
      <c r="P1709" s="254" t="str">
        <f>IF(ISBLANK(INDEX('Policy Characteristics'!J:J,MATCH($C1709,'Policy Characteristics'!$C:$C,0))),"",INDEX('Policy Characteristics'!J:J,MATCH($C1709,'Policy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4"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Energy Efficiency Standards for Electrical Eqpt</v>
      </c>
      <c r="C1710" s="254" t="str">
        <f t="shared" si="81"/>
        <v>Perc Improvement in Eqpt Efficiency Stds Above BAU for Electricity</v>
      </c>
      <c r="D1710" s="45" t="s">
        <v>3015</v>
      </c>
      <c r="E1710" s="1" t="s">
        <v>3914</v>
      </c>
      <c r="F1710" t="s">
        <v>3040</v>
      </c>
      <c r="G1710" s="45" t="s">
        <v>3889</v>
      </c>
      <c r="H1710" s="47">
        <f t="shared" si="80"/>
        <v>1709</v>
      </c>
      <c r="I1710" s="324" t="s">
        <v>40</v>
      </c>
      <c r="J1710" s="255" t="str">
        <f>IF(ISBLANK(INDEX('Policy Characteristics'!D:D,MATCH($C1710,'Policy Characteristics'!$C:$C,0))),"",INDEX('Policy Characteristics'!D:D,MATCH($C1710,'Policy Characteristics'!$C:$C,0)))</f>
        <v>Industry Energy Efficiency</v>
      </c>
      <c r="K1710" s="254" t="str">
        <f>IF(ISBLANK(INDEX('Policy Characteristics'!E:E,MATCH($C1710,'Policy Characteristics'!$C:$C,0))),"",INDEX('Policy Characteristics'!E:E,MATCH($C1710,'Policy Characteristics'!$C:$C,0)))</f>
        <v>indst elec efficiency stds</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0.25</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reduction in energy use</v>
      </c>
      <c r="P1710" s="254" t="str">
        <f>IF(ISBLANK(INDEX('Policy Characteristics'!J:J,MATCH($C1710,'Policy Characteristics'!$C:$C,0))),"",INDEX('Policy Characteristics'!J:J,MATCH($C1710,'Policy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4"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Energy Efficiency Standards for Electrical Eqpt</v>
      </c>
      <c r="C1711" s="254" t="str">
        <f t="shared" si="81"/>
        <v>Perc Improvement in Eqpt Efficiency Stds Above BAU for Electricity</v>
      </c>
      <c r="D1711" s="6" t="s">
        <v>3016</v>
      </c>
      <c r="E1711" s="1" t="s">
        <v>3459</v>
      </c>
      <c r="F1711" t="s">
        <v>2725</v>
      </c>
      <c r="G1711" s="45" t="s">
        <v>3465</v>
      </c>
      <c r="H1711" s="47">
        <f t="shared" si="80"/>
        <v>1710</v>
      </c>
      <c r="I1711" s="324" t="s">
        <v>40</v>
      </c>
      <c r="J1711" s="255" t="str">
        <f>IF(ISBLANK(INDEX('Policy Characteristics'!D:D,MATCH($C1711,'Policy Characteristics'!$C:$C,0))),"",INDEX('Policy Characteristics'!D:D,MATCH($C1711,'Policy Characteristics'!$C:$C,0)))</f>
        <v>Industry Energy Efficiency</v>
      </c>
      <c r="K1711" s="254" t="str">
        <f>IF(ISBLANK(INDEX('Policy Characteristics'!E:E,MATCH($C1711,'Policy Characteristics'!$C:$C,0))),"",INDEX('Policy Characteristics'!E:E,MATCH($C1711,'Policy Characteristics'!$C:$C,0)))</f>
        <v>indst elec efficiency stds</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0.25</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reduction in energy use</v>
      </c>
      <c r="P1711" s="254" t="str">
        <f>IF(ISBLANK(INDEX('Policy Characteristics'!J:J,MATCH($C1711,'Policy Characteristics'!$C:$C,0))),"",INDEX('Policy Characteristics'!J:J,MATCH($C1711,'Policy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4"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Energy Efficiency Standards for Electrical Eqpt</v>
      </c>
      <c r="C1712" s="254" t="str">
        <f t="shared" si="81"/>
        <v>Perc Improvement in Eqpt Efficiency Stds Above BAU for Electricity</v>
      </c>
      <c r="D1712" s="6" t="s">
        <v>3016</v>
      </c>
      <c r="E1712" s="1" t="s">
        <v>3460</v>
      </c>
      <c r="F1712" t="s">
        <v>2725</v>
      </c>
      <c r="G1712" s="45" t="s">
        <v>3466</v>
      </c>
      <c r="H1712" s="47">
        <f t="shared" si="80"/>
        <v>1711</v>
      </c>
      <c r="I1712" s="324" t="s">
        <v>40</v>
      </c>
      <c r="J1712" s="255" t="str">
        <f>IF(ISBLANK(INDEX('Policy Characteristics'!D:D,MATCH($C1712,'Policy Characteristics'!$C:$C,0))),"",INDEX('Policy Characteristics'!D:D,MATCH($C1712,'Policy Characteristics'!$C:$C,0)))</f>
        <v>Industry Energy Efficiency</v>
      </c>
      <c r="K1712" s="254" t="str">
        <f>IF(ISBLANK(INDEX('Policy Characteristics'!E:E,MATCH($C1712,'Policy Characteristics'!$C:$C,0))),"",INDEX('Policy Characteristics'!E:E,MATCH($C1712,'Policy Characteristics'!$C:$C,0)))</f>
        <v>indst elec efficiency stds</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0.25</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reduction in energy use</v>
      </c>
      <c r="P1712" s="254" t="str">
        <f>IF(ISBLANK(INDEX('Policy Characteristics'!J:J,MATCH($C1712,'Policy Characteristics'!$C:$C,0))),"",INDEX('Policy Characteristics'!J:J,MATCH($C1712,'Policy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4"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Energy Efficiency Standards for Electrical Eqpt</v>
      </c>
      <c r="C1713" s="254" t="str">
        <f t="shared" si="81"/>
        <v>Perc Improvement in Eqpt Efficiency Stds Above BAU for Electricity</v>
      </c>
      <c r="D1713" s="6" t="s">
        <v>3016</v>
      </c>
      <c r="E1713" s="1" t="s">
        <v>3461</v>
      </c>
      <c r="F1713" t="s">
        <v>2725</v>
      </c>
      <c r="G1713" s="45" t="s">
        <v>3467</v>
      </c>
      <c r="H1713" s="47">
        <f t="shared" si="80"/>
        <v>1712</v>
      </c>
      <c r="I1713" s="324" t="s">
        <v>40</v>
      </c>
      <c r="J1713" s="255" t="str">
        <f>IF(ISBLANK(INDEX('Policy Characteristics'!D:D,MATCH($C1713,'Policy Characteristics'!$C:$C,0))),"",INDEX('Policy Characteristics'!D:D,MATCH($C1713,'Policy Characteristics'!$C:$C,0)))</f>
        <v>Industry Energy Efficiency</v>
      </c>
      <c r="K1713" s="254" t="str">
        <f>IF(ISBLANK(INDEX('Policy Characteristics'!E:E,MATCH($C1713,'Policy Characteristics'!$C:$C,0))),"",INDEX('Policy Characteristics'!E:E,MATCH($C1713,'Policy Characteristics'!$C:$C,0)))</f>
        <v>indst elec efficiency stds</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0.25</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reduction in energy use</v>
      </c>
      <c r="P1713" s="254" t="str">
        <f>IF(ISBLANK(INDEX('Policy Characteristics'!J:J,MATCH($C1713,'Policy Characteristics'!$C:$C,0))),"",INDEX('Policy Characteristics'!J:J,MATCH($C1713,'Policy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4"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Energy Efficiency Standards for Electrical Eqpt</v>
      </c>
      <c r="C1714" s="254" t="str">
        <f t="shared" si="81"/>
        <v>Perc Improvement in Eqpt Efficiency Stds Above BAU for Electricity</v>
      </c>
      <c r="D1714" s="6" t="s">
        <v>3016</v>
      </c>
      <c r="E1714" s="1" t="s">
        <v>3462</v>
      </c>
      <c r="F1714" t="s">
        <v>2725</v>
      </c>
      <c r="G1714" s="45" t="s">
        <v>3468</v>
      </c>
      <c r="H1714" s="47">
        <f t="shared" si="80"/>
        <v>1713</v>
      </c>
      <c r="I1714" s="324" t="s">
        <v>40</v>
      </c>
      <c r="J1714" s="255" t="str">
        <f>IF(ISBLANK(INDEX('Policy Characteristics'!D:D,MATCH($C1714,'Policy Characteristics'!$C:$C,0))),"",INDEX('Policy Characteristics'!D:D,MATCH($C1714,'Policy Characteristics'!$C:$C,0)))</f>
        <v>Industry Energy Efficiency</v>
      </c>
      <c r="K1714" s="254" t="str">
        <f>IF(ISBLANK(INDEX('Policy Characteristics'!E:E,MATCH($C1714,'Policy Characteristics'!$C:$C,0))),"",INDEX('Policy Characteristics'!E:E,MATCH($C1714,'Policy Characteristics'!$C:$C,0)))</f>
        <v>indst elec efficiency stds</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0.25</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reduction in energy use</v>
      </c>
      <c r="P1714" s="254" t="str">
        <f>IF(ISBLANK(INDEX('Policy Characteristics'!J:J,MATCH($C1714,'Policy Characteristics'!$C:$C,0))),"",INDEX('Policy Characteristics'!J:J,MATCH($C1714,'Policy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4"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Energy Efficiency Standards for Electrical Eqpt</v>
      </c>
      <c r="C1715" s="254" t="str">
        <f t="shared" si="81"/>
        <v>Perc Improvement in Eqpt Efficiency Stds Above BAU for Electricity</v>
      </c>
      <c r="D1715" s="6" t="s">
        <v>3016</v>
      </c>
      <c r="E1715" s="1" t="s">
        <v>3463</v>
      </c>
      <c r="F1715" t="s">
        <v>2725</v>
      </c>
      <c r="G1715" s="45" t="s">
        <v>3469</v>
      </c>
      <c r="H1715" s="47">
        <f t="shared" si="80"/>
        <v>1714</v>
      </c>
      <c r="I1715" s="324" t="s">
        <v>40</v>
      </c>
      <c r="J1715" s="255" t="str">
        <f>IF(ISBLANK(INDEX('Policy Characteristics'!D:D,MATCH($C1715,'Policy Characteristics'!$C:$C,0))),"",INDEX('Policy Characteristics'!D:D,MATCH($C1715,'Policy Characteristics'!$C:$C,0)))</f>
        <v>Industry Energy Efficiency</v>
      </c>
      <c r="K1715" s="254" t="str">
        <f>IF(ISBLANK(INDEX('Policy Characteristics'!E:E,MATCH($C1715,'Policy Characteristics'!$C:$C,0))),"",INDEX('Policy Characteristics'!E:E,MATCH($C1715,'Policy Characteristics'!$C:$C,0)))</f>
        <v>indst elec efficiency stds</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0.25</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reduction in energy use</v>
      </c>
      <c r="P1715" s="254" t="str">
        <f>IF(ISBLANK(INDEX('Policy Characteristics'!J:J,MATCH($C1715,'Policy Characteristics'!$C:$C,0))),"",INDEX('Policy Characteristics'!J:J,MATCH($C1715,'Policy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4"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Energy Efficiency Standards for Electrical Eqpt</v>
      </c>
      <c r="C1716" s="254" t="str">
        <f t="shared" si="81"/>
        <v>Perc Improvement in Eqpt Efficiency Stds Above BAU for Electricity</v>
      </c>
      <c r="D1716" s="6" t="s">
        <v>3016</v>
      </c>
      <c r="E1716" s="1" t="s">
        <v>3464</v>
      </c>
      <c r="F1716" t="s">
        <v>2725</v>
      </c>
      <c r="G1716" s="45" t="s">
        <v>3470</v>
      </c>
      <c r="H1716" s="47">
        <f t="shared" si="80"/>
        <v>1715</v>
      </c>
      <c r="I1716" s="324" t="s">
        <v>40</v>
      </c>
      <c r="J1716" s="255" t="str">
        <f>IF(ISBLANK(INDEX('Policy Characteristics'!D:D,MATCH($C1716,'Policy Characteristics'!$C:$C,0))),"",INDEX('Policy Characteristics'!D:D,MATCH($C1716,'Policy Characteristics'!$C:$C,0)))</f>
        <v>Industry Energy Efficiency</v>
      </c>
      <c r="K1716" s="254" t="str">
        <f>IF(ISBLANK(INDEX('Policy Characteristics'!E:E,MATCH($C1716,'Policy Characteristics'!$C:$C,0))),"",INDEX('Policy Characteristics'!E:E,MATCH($C1716,'Policy Characteristics'!$C:$C,0)))</f>
        <v>indst elec efficiency stds</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0.25</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reduction in energy use</v>
      </c>
      <c r="P1716" s="254" t="str">
        <f>IF(ISBLANK(INDEX('Policy Characteristics'!J:J,MATCH($C1716,'Policy Characteristics'!$C:$C,0))),"",INDEX('Policy Characteristics'!J:J,MATCH($C1716,'Policy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4"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Energy Efficiency Standards for Electrical Eqpt</v>
      </c>
      <c r="C1717" s="254" t="str">
        <f t="shared" si="81"/>
        <v>Perc Improvement in Eqpt Efficiency Stds Above BAU for Electricity</v>
      </c>
      <c r="D1717" s="6" t="s">
        <v>3016</v>
      </c>
      <c r="E1717" s="1" t="s">
        <v>3570</v>
      </c>
      <c r="F1717" t="s">
        <v>2725</v>
      </c>
      <c r="G1717" s="45" t="s">
        <v>3471</v>
      </c>
      <c r="H1717" s="47">
        <f t="shared" si="80"/>
        <v>1716</v>
      </c>
      <c r="I1717" s="324" t="s">
        <v>40</v>
      </c>
      <c r="J1717" s="255" t="str">
        <f>IF(ISBLANK(INDEX('Policy Characteristics'!D:D,MATCH($C1717,'Policy Characteristics'!$C:$C,0))),"",INDEX('Policy Characteristics'!D:D,MATCH($C1717,'Policy Characteristics'!$C:$C,0)))</f>
        <v>Industry Energy Efficiency</v>
      </c>
      <c r="K1717" s="254" t="str">
        <f>IF(ISBLANK(INDEX('Policy Characteristics'!E:E,MATCH($C1717,'Policy Characteristics'!$C:$C,0))),"",INDEX('Policy Characteristics'!E:E,MATCH($C1717,'Policy Characteristics'!$C:$C,0)))</f>
        <v>indst elec efficiency stds</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0.25</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reduction in energy use</v>
      </c>
      <c r="P1717" s="254" t="str">
        <f>IF(ISBLANK(INDEX('Policy Characteristics'!J:J,MATCH($C1717,'Policy Characteristics'!$C:$C,0))),"",INDEX('Policy Characteristics'!J:J,MATCH($C1717,'Policy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4"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Energy Efficiency Standards for Electrical Eqpt</v>
      </c>
      <c r="C1718" s="254" t="str">
        <f t="shared" si="81"/>
        <v>Perc Improvement in Eqpt Efficiency Stds Above BAU for Electricity</v>
      </c>
      <c r="D1718" s="6" t="s">
        <v>3016</v>
      </c>
      <c r="E1718" s="1" t="s">
        <v>3912</v>
      </c>
      <c r="F1718" t="s">
        <v>2725</v>
      </c>
      <c r="G1718" s="45" t="s">
        <v>3888</v>
      </c>
      <c r="H1718" s="47">
        <f t="shared" si="80"/>
        <v>1717</v>
      </c>
      <c r="I1718" s="324" t="s">
        <v>40</v>
      </c>
      <c r="J1718" s="255" t="str">
        <f>IF(ISBLANK(INDEX('Policy Characteristics'!D:D,MATCH($C1718,'Policy Characteristics'!$C:$C,0))),"",INDEX('Policy Characteristics'!D:D,MATCH($C1718,'Policy Characteristics'!$C:$C,0)))</f>
        <v>Industry Energy Efficiency</v>
      </c>
      <c r="K1718" s="254" t="str">
        <f>IF(ISBLANK(INDEX('Policy Characteristics'!E:E,MATCH($C1718,'Policy Characteristics'!$C:$C,0))),"",INDEX('Policy Characteristics'!E:E,MATCH($C1718,'Policy Characteristics'!$C:$C,0)))</f>
        <v>indst elec efficiency stds</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0.25</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reduction in energy use</v>
      </c>
      <c r="P1718" s="254" t="str">
        <f>IF(ISBLANK(INDEX('Policy Characteristics'!J:J,MATCH($C1718,'Policy Characteristics'!$C:$C,0))),"",INDEX('Policy Characteristics'!J:J,MATCH($C1718,'Policy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4"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Energy Efficiency Standards for Electrical Eqpt</v>
      </c>
      <c r="C1719" s="254" t="str">
        <f t="shared" si="81"/>
        <v>Perc Improvement in Eqpt Efficiency Stds Above BAU for Electricity</v>
      </c>
      <c r="D1719" s="6" t="s">
        <v>3016</v>
      </c>
      <c r="E1719" s="1" t="s">
        <v>3913</v>
      </c>
      <c r="F1719" t="s">
        <v>2725</v>
      </c>
      <c r="G1719" s="45" t="s">
        <v>3887</v>
      </c>
      <c r="H1719" s="47">
        <f t="shared" si="80"/>
        <v>1718</v>
      </c>
      <c r="I1719" s="324" t="s">
        <v>40</v>
      </c>
      <c r="J1719" s="255" t="str">
        <f>IF(ISBLANK(INDEX('Policy Characteristics'!D:D,MATCH($C1719,'Policy Characteristics'!$C:$C,0))),"",INDEX('Policy Characteristics'!D:D,MATCH($C1719,'Policy Characteristics'!$C:$C,0)))</f>
        <v>Industry Energy Efficiency</v>
      </c>
      <c r="K1719" s="254" t="str">
        <f>IF(ISBLANK(INDEX('Policy Characteristics'!E:E,MATCH($C1719,'Policy Characteristics'!$C:$C,0))),"",INDEX('Policy Characteristics'!E:E,MATCH($C1719,'Policy Characteristics'!$C:$C,0)))</f>
        <v>indst elec efficiency stds</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0.25</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reduction in energy use</v>
      </c>
      <c r="P1719" s="254" t="str">
        <f>IF(ISBLANK(INDEX('Policy Characteristics'!J:J,MATCH($C1719,'Policy Characteristics'!$C:$C,0))),"",INDEX('Policy Characteristics'!J:J,MATCH($C1719,'Policy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4"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Energy Efficiency Standards for Electrical Eqpt</v>
      </c>
      <c r="C1720" s="254" t="str">
        <f t="shared" si="81"/>
        <v>Perc Improvement in Eqpt Efficiency Stds Above BAU for Electricity</v>
      </c>
      <c r="D1720" s="6" t="s">
        <v>3016</v>
      </c>
      <c r="E1720" s="1" t="s">
        <v>3914</v>
      </c>
      <c r="F1720" t="s">
        <v>2725</v>
      </c>
      <c r="G1720" s="45" t="s">
        <v>3889</v>
      </c>
      <c r="H1720" s="47">
        <f t="shared" si="80"/>
        <v>1719</v>
      </c>
      <c r="I1720" s="324" t="s">
        <v>40</v>
      </c>
      <c r="J1720" s="255" t="str">
        <f>IF(ISBLANK(INDEX('Policy Characteristics'!D:D,MATCH($C1720,'Policy Characteristics'!$C:$C,0))),"",INDEX('Policy Characteristics'!D:D,MATCH($C1720,'Policy Characteristics'!$C:$C,0)))</f>
        <v>Industry Energy Efficiency</v>
      </c>
      <c r="K1720" s="254" t="str">
        <f>IF(ISBLANK(INDEX('Policy Characteristics'!E:E,MATCH($C1720,'Policy Characteristics'!$C:$C,0))),"",INDEX('Policy Characteristics'!E:E,MATCH($C1720,'Policy Characteristics'!$C:$C,0)))</f>
        <v>indst elec efficiency stds</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0.25</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reduction in energy use</v>
      </c>
      <c r="P1720" s="254" t="str">
        <f>IF(ISBLANK(INDEX('Policy Characteristics'!J:J,MATCH($C1720,'Policy Characteristics'!$C:$C,0))),"",INDEX('Policy Characteristics'!J:J,MATCH($C1720,'Policy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4"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Energy Efficiency Standards for Electrical Eqpt</v>
      </c>
      <c r="C1721" s="254" t="str">
        <f t="shared" si="81"/>
        <v>Perc Improvement in Eqpt Efficiency Stds Above BAU for Electricity</v>
      </c>
      <c r="D1721" s="6" t="s">
        <v>3017</v>
      </c>
      <c r="E1721" s="1" t="s">
        <v>3459</v>
      </c>
      <c r="F1721" t="s">
        <v>2981</v>
      </c>
      <c r="G1721" s="45" t="s">
        <v>3465</v>
      </c>
      <c r="H1721" s="47">
        <f t="shared" si="80"/>
        <v>1720</v>
      </c>
      <c r="I1721" s="324" t="s">
        <v>40</v>
      </c>
      <c r="J1721" s="255" t="str">
        <f>IF(ISBLANK(INDEX('Policy Characteristics'!D:D,MATCH($C1721,'Policy Characteristics'!$C:$C,0))),"",INDEX('Policy Characteristics'!D:D,MATCH($C1721,'Policy Characteristics'!$C:$C,0)))</f>
        <v>Industry Energy Efficiency</v>
      </c>
      <c r="K1721" s="254" t="str">
        <f>IF(ISBLANK(INDEX('Policy Characteristics'!E:E,MATCH($C1721,'Policy Characteristics'!$C:$C,0))),"",INDEX('Policy Characteristics'!E:E,MATCH($C1721,'Policy Characteristics'!$C:$C,0)))</f>
        <v>indst elec efficiency stds</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0.25</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reduction in energy use</v>
      </c>
      <c r="P1721" s="254" t="str">
        <f>IF(ISBLANK(INDEX('Policy Characteristics'!J:J,MATCH($C1721,'Policy Characteristics'!$C:$C,0))),"",INDEX('Policy Characteristics'!J:J,MATCH($C1721,'Policy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4"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Energy Efficiency Standards for Electrical Eqpt</v>
      </c>
      <c r="C1722" s="254" t="str">
        <f t="shared" si="81"/>
        <v>Perc Improvement in Eqpt Efficiency Stds Above BAU for Electricity</v>
      </c>
      <c r="D1722" s="6" t="s">
        <v>3017</v>
      </c>
      <c r="E1722" s="1" t="s">
        <v>3460</v>
      </c>
      <c r="F1722" t="s">
        <v>2981</v>
      </c>
      <c r="G1722" s="45" t="s">
        <v>3466</v>
      </c>
      <c r="H1722" s="47">
        <f t="shared" si="80"/>
        <v>1721</v>
      </c>
      <c r="I1722" s="324" t="s">
        <v>40</v>
      </c>
      <c r="J1722" s="255" t="str">
        <f>IF(ISBLANK(INDEX('Policy Characteristics'!D:D,MATCH($C1722,'Policy Characteristics'!$C:$C,0))),"",INDEX('Policy Characteristics'!D:D,MATCH($C1722,'Policy Characteristics'!$C:$C,0)))</f>
        <v>Industry Energy Efficiency</v>
      </c>
      <c r="K1722" s="254" t="str">
        <f>IF(ISBLANK(INDEX('Policy Characteristics'!E:E,MATCH($C1722,'Policy Characteristics'!$C:$C,0))),"",INDEX('Policy Characteristics'!E:E,MATCH($C1722,'Policy Characteristics'!$C:$C,0)))</f>
        <v>indst elec efficiency stds</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0.25</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reduction in energy use</v>
      </c>
      <c r="P1722" s="254" t="str">
        <f>IF(ISBLANK(INDEX('Policy Characteristics'!J:J,MATCH($C1722,'Policy Characteristics'!$C:$C,0))),"",INDEX('Policy Characteristics'!J:J,MATCH($C1722,'Policy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4"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Energy Efficiency Standards for Electrical Eqpt</v>
      </c>
      <c r="C1723" s="254" t="str">
        <f t="shared" si="81"/>
        <v>Perc Improvement in Eqpt Efficiency Stds Above BAU for Electricity</v>
      </c>
      <c r="D1723" s="6" t="s">
        <v>3017</v>
      </c>
      <c r="E1723" s="1" t="s">
        <v>3461</v>
      </c>
      <c r="F1723" t="s">
        <v>2981</v>
      </c>
      <c r="G1723" s="45" t="s">
        <v>3467</v>
      </c>
      <c r="H1723" s="47">
        <f t="shared" si="80"/>
        <v>1722</v>
      </c>
      <c r="I1723" s="324" t="s">
        <v>40</v>
      </c>
      <c r="J1723" s="255" t="str">
        <f>IF(ISBLANK(INDEX('Policy Characteristics'!D:D,MATCH($C1723,'Policy Characteristics'!$C:$C,0))),"",INDEX('Policy Characteristics'!D:D,MATCH($C1723,'Policy Characteristics'!$C:$C,0)))</f>
        <v>Industry Energy Efficiency</v>
      </c>
      <c r="K1723" s="254" t="str">
        <f>IF(ISBLANK(INDEX('Policy Characteristics'!E:E,MATCH($C1723,'Policy Characteristics'!$C:$C,0))),"",INDEX('Policy Characteristics'!E:E,MATCH($C1723,'Policy Characteristics'!$C:$C,0)))</f>
        <v>indst elec efficiency stds</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0.25</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reduction in energy use</v>
      </c>
      <c r="P1723" s="254" t="str">
        <f>IF(ISBLANK(INDEX('Policy Characteristics'!J:J,MATCH($C1723,'Policy Characteristics'!$C:$C,0))),"",INDEX('Policy Characteristics'!J:J,MATCH($C1723,'Policy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4"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Energy Efficiency Standards for Electrical Eqpt</v>
      </c>
      <c r="C1724" s="254" t="str">
        <f t="shared" si="81"/>
        <v>Perc Improvement in Eqpt Efficiency Stds Above BAU for Electricity</v>
      </c>
      <c r="D1724" s="6" t="s">
        <v>3017</v>
      </c>
      <c r="E1724" s="1" t="s">
        <v>3462</v>
      </c>
      <c r="F1724" t="s">
        <v>2981</v>
      </c>
      <c r="G1724" s="45" t="s">
        <v>3468</v>
      </c>
      <c r="H1724" s="47">
        <f t="shared" si="80"/>
        <v>1723</v>
      </c>
      <c r="I1724" s="324" t="s">
        <v>40</v>
      </c>
      <c r="J1724" s="255" t="str">
        <f>IF(ISBLANK(INDEX('Policy Characteristics'!D:D,MATCH($C1724,'Policy Characteristics'!$C:$C,0))),"",INDEX('Policy Characteristics'!D:D,MATCH($C1724,'Policy Characteristics'!$C:$C,0)))</f>
        <v>Industry Energy Efficiency</v>
      </c>
      <c r="K1724" s="254" t="str">
        <f>IF(ISBLANK(INDEX('Policy Characteristics'!E:E,MATCH($C1724,'Policy Characteristics'!$C:$C,0))),"",INDEX('Policy Characteristics'!E:E,MATCH($C1724,'Policy Characteristics'!$C:$C,0)))</f>
        <v>indst elec efficiency stds</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0.25</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reduction in energy use</v>
      </c>
      <c r="P1724" s="254" t="str">
        <f>IF(ISBLANK(INDEX('Policy Characteristics'!J:J,MATCH($C1724,'Policy Characteristics'!$C:$C,0))),"",INDEX('Policy Characteristics'!J:J,MATCH($C1724,'Policy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4"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Energy Efficiency Standards for Electrical Eqpt</v>
      </c>
      <c r="C1725" s="254" t="str">
        <f t="shared" si="81"/>
        <v>Perc Improvement in Eqpt Efficiency Stds Above BAU for Electricity</v>
      </c>
      <c r="D1725" s="6" t="s">
        <v>3017</v>
      </c>
      <c r="E1725" s="1" t="s">
        <v>3463</v>
      </c>
      <c r="F1725" t="s">
        <v>2981</v>
      </c>
      <c r="G1725" s="45" t="s">
        <v>3469</v>
      </c>
      <c r="H1725" s="47">
        <f t="shared" si="80"/>
        <v>1724</v>
      </c>
      <c r="I1725" s="324" t="s">
        <v>40</v>
      </c>
      <c r="J1725" s="255" t="str">
        <f>IF(ISBLANK(INDEX('Policy Characteristics'!D:D,MATCH($C1725,'Policy Characteristics'!$C:$C,0))),"",INDEX('Policy Characteristics'!D:D,MATCH($C1725,'Policy Characteristics'!$C:$C,0)))</f>
        <v>Industry Energy Efficiency</v>
      </c>
      <c r="K1725" s="254" t="str">
        <f>IF(ISBLANK(INDEX('Policy Characteristics'!E:E,MATCH($C1725,'Policy Characteristics'!$C:$C,0))),"",INDEX('Policy Characteristics'!E:E,MATCH($C1725,'Policy Characteristics'!$C:$C,0)))</f>
        <v>indst elec efficiency stds</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0.25</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reduction in energy use</v>
      </c>
      <c r="P1725" s="254" t="str">
        <f>IF(ISBLANK(INDEX('Policy Characteristics'!J:J,MATCH($C1725,'Policy Characteristics'!$C:$C,0))),"",INDEX('Policy Characteristics'!J:J,MATCH($C1725,'Policy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4"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Energy Efficiency Standards for Electrical Eqpt</v>
      </c>
      <c r="C1726" s="254" t="str">
        <f t="shared" si="81"/>
        <v>Perc Improvement in Eqpt Efficiency Stds Above BAU for Electricity</v>
      </c>
      <c r="D1726" s="6" t="s">
        <v>3017</v>
      </c>
      <c r="E1726" s="1" t="s">
        <v>3464</v>
      </c>
      <c r="F1726" t="s">
        <v>2981</v>
      </c>
      <c r="G1726" s="45" t="s">
        <v>3470</v>
      </c>
      <c r="H1726" s="47">
        <f t="shared" si="80"/>
        <v>1725</v>
      </c>
      <c r="I1726" s="324" t="s">
        <v>40</v>
      </c>
      <c r="J1726" s="255" t="str">
        <f>IF(ISBLANK(INDEX('Policy Characteristics'!D:D,MATCH($C1726,'Policy Characteristics'!$C:$C,0))),"",INDEX('Policy Characteristics'!D:D,MATCH($C1726,'Policy Characteristics'!$C:$C,0)))</f>
        <v>Industry Energy Efficiency</v>
      </c>
      <c r="K1726" s="254" t="str">
        <f>IF(ISBLANK(INDEX('Policy Characteristics'!E:E,MATCH($C1726,'Policy Characteristics'!$C:$C,0))),"",INDEX('Policy Characteristics'!E:E,MATCH($C1726,'Policy Characteristics'!$C:$C,0)))</f>
        <v>indst elec efficiency stds</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0.25</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reduction in energy use</v>
      </c>
      <c r="P1726" s="254" t="str">
        <f>IF(ISBLANK(INDEX('Policy Characteristics'!J:J,MATCH($C1726,'Policy Characteristics'!$C:$C,0))),"",INDEX('Policy Characteristics'!J:J,MATCH($C1726,'Policy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4"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Energy Efficiency Standards for Electrical Eqpt</v>
      </c>
      <c r="C1727" s="254" t="str">
        <f t="shared" si="81"/>
        <v>Perc Improvement in Eqpt Efficiency Stds Above BAU for Electricity</v>
      </c>
      <c r="D1727" s="6" t="s">
        <v>3017</v>
      </c>
      <c r="E1727" s="1" t="s">
        <v>3570</v>
      </c>
      <c r="F1727" t="s">
        <v>2981</v>
      </c>
      <c r="G1727" s="45" t="s">
        <v>3471</v>
      </c>
      <c r="H1727" s="47">
        <f t="shared" si="80"/>
        <v>1726</v>
      </c>
      <c r="I1727" s="324" t="s">
        <v>40</v>
      </c>
      <c r="J1727" s="255" t="str">
        <f>IF(ISBLANK(INDEX('Policy Characteristics'!D:D,MATCH($C1727,'Policy Characteristics'!$C:$C,0))),"",INDEX('Policy Characteristics'!D:D,MATCH($C1727,'Policy Characteristics'!$C:$C,0)))</f>
        <v>Industry Energy Efficiency</v>
      </c>
      <c r="K1727" s="254" t="str">
        <f>IF(ISBLANK(INDEX('Policy Characteristics'!E:E,MATCH($C1727,'Policy Characteristics'!$C:$C,0))),"",INDEX('Policy Characteristics'!E:E,MATCH($C1727,'Policy Characteristics'!$C:$C,0)))</f>
        <v>indst elec efficiency stds</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0.25</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reduction in energy use</v>
      </c>
      <c r="P1727" s="254" t="str">
        <f>IF(ISBLANK(INDEX('Policy Characteristics'!J:J,MATCH($C1727,'Policy Characteristics'!$C:$C,0))),"",INDEX('Policy Characteristics'!J:J,MATCH($C1727,'Policy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4"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Energy Efficiency Standards for Electrical Eqpt</v>
      </c>
      <c r="C1728" s="254" t="str">
        <f t="shared" si="81"/>
        <v>Perc Improvement in Eqpt Efficiency Stds Above BAU for Electricity</v>
      </c>
      <c r="D1728" s="6" t="s">
        <v>3017</v>
      </c>
      <c r="E1728" s="1" t="s">
        <v>3912</v>
      </c>
      <c r="F1728" t="s">
        <v>2981</v>
      </c>
      <c r="G1728" s="45" t="s">
        <v>3888</v>
      </c>
      <c r="H1728" s="47">
        <f t="shared" si="80"/>
        <v>1727</v>
      </c>
      <c r="I1728" s="324" t="s">
        <v>40</v>
      </c>
      <c r="J1728" s="255" t="str">
        <f>IF(ISBLANK(INDEX('Policy Characteristics'!D:D,MATCH($C1728,'Policy Characteristics'!$C:$C,0))),"",INDEX('Policy Characteristics'!D:D,MATCH($C1728,'Policy Characteristics'!$C:$C,0)))</f>
        <v>Industry Energy Efficiency</v>
      </c>
      <c r="K1728" s="254" t="str">
        <f>IF(ISBLANK(INDEX('Policy Characteristics'!E:E,MATCH($C1728,'Policy Characteristics'!$C:$C,0))),"",INDEX('Policy Characteristics'!E:E,MATCH($C1728,'Policy Characteristics'!$C:$C,0)))</f>
        <v>indst elec efficiency stds</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0.25</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reduction in energy use</v>
      </c>
      <c r="P1728" s="254" t="str">
        <f>IF(ISBLANK(INDEX('Policy Characteristics'!J:J,MATCH($C1728,'Policy Characteristics'!$C:$C,0))),"",INDEX('Policy Characteristics'!J:J,MATCH($C1728,'Policy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4"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Energy Efficiency Standards for Electrical Eqpt</v>
      </c>
      <c r="C1729" s="254" t="str">
        <f t="shared" si="81"/>
        <v>Perc Improvement in Eqpt Efficiency Stds Above BAU for Electricity</v>
      </c>
      <c r="D1729" s="6" t="s">
        <v>3017</v>
      </c>
      <c r="E1729" s="1" t="s">
        <v>3913</v>
      </c>
      <c r="F1729" t="s">
        <v>2981</v>
      </c>
      <c r="G1729" s="45" t="s">
        <v>3887</v>
      </c>
      <c r="H1729" s="47">
        <f t="shared" si="80"/>
        <v>1728</v>
      </c>
      <c r="I1729" s="324" t="s">
        <v>40</v>
      </c>
      <c r="J1729" s="255" t="str">
        <f>IF(ISBLANK(INDEX('Policy Characteristics'!D:D,MATCH($C1729,'Policy Characteristics'!$C:$C,0))),"",INDEX('Policy Characteristics'!D:D,MATCH($C1729,'Policy Characteristics'!$C:$C,0)))</f>
        <v>Industry Energy Efficiency</v>
      </c>
      <c r="K1729" s="254" t="str">
        <f>IF(ISBLANK(INDEX('Policy Characteristics'!E:E,MATCH($C1729,'Policy Characteristics'!$C:$C,0))),"",INDEX('Policy Characteristics'!E:E,MATCH($C1729,'Policy Characteristics'!$C:$C,0)))</f>
        <v>indst elec efficiency stds</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0.25</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reduction in energy use</v>
      </c>
      <c r="P1729" s="254" t="str">
        <f>IF(ISBLANK(INDEX('Policy Characteristics'!J:J,MATCH($C1729,'Policy Characteristics'!$C:$C,0))),"",INDEX('Policy Characteristics'!J:J,MATCH($C1729,'Policy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4"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Energy Efficiency Standards for Electrical Eqpt</v>
      </c>
      <c r="C1730" s="254" t="str">
        <f t="shared" si="81"/>
        <v>Perc Improvement in Eqpt Efficiency Stds Above BAU for Electricity</v>
      </c>
      <c r="D1730" s="6" t="s">
        <v>3017</v>
      </c>
      <c r="E1730" s="1" t="s">
        <v>3914</v>
      </c>
      <c r="F1730" t="s">
        <v>2981</v>
      </c>
      <c r="G1730" s="45" t="s">
        <v>3889</v>
      </c>
      <c r="H1730" s="47">
        <f t="shared" si="80"/>
        <v>1729</v>
      </c>
      <c r="I1730" s="324" t="s">
        <v>40</v>
      </c>
      <c r="J1730" s="255" t="str">
        <f>IF(ISBLANK(INDEX('Policy Characteristics'!D:D,MATCH($C1730,'Policy Characteristics'!$C:$C,0))),"",INDEX('Policy Characteristics'!D:D,MATCH($C1730,'Policy Characteristics'!$C:$C,0)))</f>
        <v>Industry Energy Efficiency</v>
      </c>
      <c r="K1730" s="254" t="str">
        <f>IF(ISBLANK(INDEX('Policy Characteristics'!E:E,MATCH($C1730,'Policy Characteristics'!$C:$C,0))),"",INDEX('Policy Characteristics'!E:E,MATCH($C1730,'Policy Characteristics'!$C:$C,0)))</f>
        <v>indst elec efficiency stds</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0.25</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reduction in energy use</v>
      </c>
      <c r="P1730" s="254" t="str">
        <f>IF(ISBLANK(INDEX('Policy Characteristics'!J:J,MATCH($C1730,'Policy Characteristics'!$C:$C,0))),"",INDEX('Policy Characteristics'!J:J,MATCH($C1730,'Policy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4"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Energy Efficiency Standards for Electrical Eqpt</v>
      </c>
      <c r="C1731" s="254" t="str">
        <f t="shared" si="81"/>
        <v>Perc Improvement in Eqpt Efficiency Stds Above BAU for Electricity</v>
      </c>
      <c r="D1731" s="6" t="s">
        <v>3018</v>
      </c>
      <c r="E1731" s="1" t="s">
        <v>3459</v>
      </c>
      <c r="F1731" t="s">
        <v>2982</v>
      </c>
      <c r="G1731" s="45" t="s">
        <v>3465</v>
      </c>
      <c r="H1731" s="47">
        <f t="shared" si="80"/>
        <v>1730</v>
      </c>
      <c r="I1731" s="324" t="s">
        <v>40</v>
      </c>
      <c r="J1731" s="255" t="str">
        <f>IF(ISBLANK(INDEX('Policy Characteristics'!D:D,MATCH($C1731,'Policy Characteristics'!$C:$C,0))),"",INDEX('Policy Characteristics'!D:D,MATCH($C1731,'Policy Characteristics'!$C:$C,0)))</f>
        <v>Industry Energy Efficiency</v>
      </c>
      <c r="K1731" s="254" t="str">
        <f>IF(ISBLANK(INDEX('Policy Characteristics'!E:E,MATCH($C1731,'Policy Characteristics'!$C:$C,0))),"",INDEX('Policy Characteristics'!E:E,MATCH($C1731,'Policy Characteristics'!$C:$C,0)))</f>
        <v>indst elec efficiency stds</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0.25</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reduction in energy use</v>
      </c>
      <c r="P1731" s="254" t="str">
        <f>IF(ISBLANK(INDEX('Policy Characteristics'!J:J,MATCH($C1731,'Policy Characteristics'!$C:$C,0))),"",INDEX('Policy Characteristics'!J:J,MATCH($C1731,'Policy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4"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Energy Efficiency Standards for Electrical Eqpt</v>
      </c>
      <c r="C1732" s="254" t="str">
        <f t="shared" si="81"/>
        <v>Perc Improvement in Eqpt Efficiency Stds Above BAU for Electricity</v>
      </c>
      <c r="D1732" s="6" t="s">
        <v>3018</v>
      </c>
      <c r="E1732" s="1" t="s">
        <v>3460</v>
      </c>
      <c r="F1732" t="s">
        <v>2982</v>
      </c>
      <c r="G1732" s="45" t="s">
        <v>3466</v>
      </c>
      <c r="H1732" s="47">
        <f t="shared" si="80"/>
        <v>1731</v>
      </c>
      <c r="I1732" s="324" t="s">
        <v>40</v>
      </c>
      <c r="J1732" s="255" t="str">
        <f>IF(ISBLANK(INDEX('Policy Characteristics'!D:D,MATCH($C1732,'Policy Characteristics'!$C:$C,0))),"",INDEX('Policy Characteristics'!D:D,MATCH($C1732,'Policy Characteristics'!$C:$C,0)))</f>
        <v>Industry Energy Efficiency</v>
      </c>
      <c r="K1732" s="254" t="str">
        <f>IF(ISBLANK(INDEX('Policy Characteristics'!E:E,MATCH($C1732,'Policy Characteristics'!$C:$C,0))),"",INDEX('Policy Characteristics'!E:E,MATCH($C1732,'Policy Characteristics'!$C:$C,0)))</f>
        <v>indst elec efficiency stds</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0.25</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reduction in energy use</v>
      </c>
      <c r="P1732" s="254" t="str">
        <f>IF(ISBLANK(INDEX('Policy Characteristics'!J:J,MATCH($C1732,'Policy Characteristics'!$C:$C,0))),"",INDEX('Policy Characteristics'!J:J,MATCH($C1732,'Policy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4"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Energy Efficiency Standards for Electrical Eqpt</v>
      </c>
      <c r="C1733" s="254" t="str">
        <f t="shared" si="81"/>
        <v>Perc Improvement in Eqpt Efficiency Stds Above BAU for Electricity</v>
      </c>
      <c r="D1733" s="6" t="s">
        <v>3018</v>
      </c>
      <c r="E1733" s="1" t="s">
        <v>3461</v>
      </c>
      <c r="F1733" t="s">
        <v>2982</v>
      </c>
      <c r="G1733" s="45" t="s">
        <v>3467</v>
      </c>
      <c r="H1733" s="47">
        <f t="shared" si="80"/>
        <v>1732</v>
      </c>
      <c r="I1733" s="324" t="s">
        <v>40</v>
      </c>
      <c r="J1733" s="255" t="str">
        <f>IF(ISBLANK(INDEX('Policy Characteristics'!D:D,MATCH($C1733,'Policy Characteristics'!$C:$C,0))),"",INDEX('Policy Characteristics'!D:D,MATCH($C1733,'Policy Characteristics'!$C:$C,0)))</f>
        <v>Industry Energy Efficiency</v>
      </c>
      <c r="K1733" s="254" t="str">
        <f>IF(ISBLANK(INDEX('Policy Characteristics'!E:E,MATCH($C1733,'Policy Characteristics'!$C:$C,0))),"",INDEX('Policy Characteristics'!E:E,MATCH($C1733,'Policy Characteristics'!$C:$C,0)))</f>
        <v>indst elec efficiency stds</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0.25</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reduction in energy use</v>
      </c>
      <c r="P1733" s="254" t="str">
        <f>IF(ISBLANK(INDEX('Policy Characteristics'!J:J,MATCH($C1733,'Policy Characteristics'!$C:$C,0))),"",INDEX('Policy Characteristics'!J:J,MATCH($C1733,'Policy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4"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Energy Efficiency Standards for Electrical Eqpt</v>
      </c>
      <c r="C1734" s="254" t="str">
        <f t="shared" si="81"/>
        <v>Perc Improvement in Eqpt Efficiency Stds Above BAU for Electricity</v>
      </c>
      <c r="D1734" s="6" t="s">
        <v>3018</v>
      </c>
      <c r="E1734" s="1" t="s">
        <v>3462</v>
      </c>
      <c r="F1734" t="s">
        <v>2982</v>
      </c>
      <c r="G1734" s="45" t="s">
        <v>3468</v>
      </c>
      <c r="H1734" s="47">
        <f t="shared" si="80"/>
        <v>1733</v>
      </c>
      <c r="I1734" s="324" t="s">
        <v>40</v>
      </c>
      <c r="J1734" s="255" t="str">
        <f>IF(ISBLANK(INDEX('Policy Characteristics'!D:D,MATCH($C1734,'Policy Characteristics'!$C:$C,0))),"",INDEX('Policy Characteristics'!D:D,MATCH($C1734,'Policy Characteristics'!$C:$C,0)))</f>
        <v>Industry Energy Efficiency</v>
      </c>
      <c r="K1734" s="254" t="str">
        <f>IF(ISBLANK(INDEX('Policy Characteristics'!E:E,MATCH($C1734,'Policy Characteristics'!$C:$C,0))),"",INDEX('Policy Characteristics'!E:E,MATCH($C1734,'Policy Characteristics'!$C:$C,0)))</f>
        <v>indst elec efficiency stds</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0.25</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reduction in energy use</v>
      </c>
      <c r="P1734" s="254" t="str">
        <f>IF(ISBLANK(INDEX('Policy Characteristics'!J:J,MATCH($C1734,'Policy Characteristics'!$C:$C,0))),"",INDEX('Policy Characteristics'!J:J,MATCH($C1734,'Policy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4"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Energy Efficiency Standards for Electrical Eqpt</v>
      </c>
      <c r="C1735" s="254" t="str">
        <f t="shared" si="81"/>
        <v>Perc Improvement in Eqpt Efficiency Stds Above BAU for Electricity</v>
      </c>
      <c r="D1735" s="6" t="s">
        <v>3018</v>
      </c>
      <c r="E1735" s="1" t="s">
        <v>3463</v>
      </c>
      <c r="F1735" t="s">
        <v>2982</v>
      </c>
      <c r="G1735" s="45" t="s">
        <v>3469</v>
      </c>
      <c r="H1735" s="47">
        <f t="shared" si="80"/>
        <v>1734</v>
      </c>
      <c r="I1735" s="324" t="s">
        <v>40</v>
      </c>
      <c r="J1735" s="255" t="str">
        <f>IF(ISBLANK(INDEX('Policy Characteristics'!D:D,MATCH($C1735,'Policy Characteristics'!$C:$C,0))),"",INDEX('Policy Characteristics'!D:D,MATCH($C1735,'Policy Characteristics'!$C:$C,0)))</f>
        <v>Industry Energy Efficiency</v>
      </c>
      <c r="K1735" s="254" t="str">
        <f>IF(ISBLANK(INDEX('Policy Characteristics'!E:E,MATCH($C1735,'Policy Characteristics'!$C:$C,0))),"",INDEX('Policy Characteristics'!E:E,MATCH($C1735,'Policy Characteristics'!$C:$C,0)))</f>
        <v>indst elec efficiency stds</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0.25</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reduction in energy use</v>
      </c>
      <c r="P1735" s="254" t="str">
        <f>IF(ISBLANK(INDEX('Policy Characteristics'!J:J,MATCH($C1735,'Policy Characteristics'!$C:$C,0))),"",INDEX('Policy Characteristics'!J:J,MATCH($C1735,'Policy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4"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Energy Efficiency Standards for Electrical Eqpt</v>
      </c>
      <c r="C1736" s="254" t="str">
        <f t="shared" si="81"/>
        <v>Perc Improvement in Eqpt Efficiency Stds Above BAU for Electricity</v>
      </c>
      <c r="D1736" s="6" t="s">
        <v>3018</v>
      </c>
      <c r="E1736" s="1" t="s">
        <v>3464</v>
      </c>
      <c r="F1736" t="s">
        <v>2982</v>
      </c>
      <c r="G1736" s="45" t="s">
        <v>3470</v>
      </c>
      <c r="H1736" s="47">
        <f t="shared" si="80"/>
        <v>1735</v>
      </c>
      <c r="I1736" s="324" t="s">
        <v>40</v>
      </c>
      <c r="J1736" s="255" t="str">
        <f>IF(ISBLANK(INDEX('Policy Characteristics'!D:D,MATCH($C1736,'Policy Characteristics'!$C:$C,0))),"",INDEX('Policy Characteristics'!D:D,MATCH($C1736,'Policy Characteristics'!$C:$C,0)))</f>
        <v>Industry Energy Efficiency</v>
      </c>
      <c r="K1736" s="254" t="str">
        <f>IF(ISBLANK(INDEX('Policy Characteristics'!E:E,MATCH($C1736,'Policy Characteristics'!$C:$C,0))),"",INDEX('Policy Characteristics'!E:E,MATCH($C1736,'Policy Characteristics'!$C:$C,0)))</f>
        <v>indst elec efficiency stds</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0.25</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reduction in energy use</v>
      </c>
      <c r="P1736" s="254" t="str">
        <f>IF(ISBLANK(INDEX('Policy Characteristics'!J:J,MATCH($C1736,'Policy Characteristics'!$C:$C,0))),"",INDEX('Policy Characteristics'!J:J,MATCH($C1736,'Policy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4"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Energy Efficiency Standards for Electrical Eqpt</v>
      </c>
      <c r="C1737" s="254" t="str">
        <f t="shared" si="81"/>
        <v>Perc Improvement in Eqpt Efficiency Stds Above BAU for Electricity</v>
      </c>
      <c r="D1737" s="6" t="s">
        <v>3018</v>
      </c>
      <c r="E1737" s="1" t="s">
        <v>3570</v>
      </c>
      <c r="F1737" t="s">
        <v>2982</v>
      </c>
      <c r="G1737" s="45" t="s">
        <v>3471</v>
      </c>
      <c r="H1737" s="47">
        <f t="shared" si="80"/>
        <v>1736</v>
      </c>
      <c r="I1737" s="324" t="s">
        <v>40</v>
      </c>
      <c r="J1737" s="255" t="str">
        <f>IF(ISBLANK(INDEX('Policy Characteristics'!D:D,MATCH($C1737,'Policy Characteristics'!$C:$C,0))),"",INDEX('Policy Characteristics'!D:D,MATCH($C1737,'Policy Characteristics'!$C:$C,0)))</f>
        <v>Industry Energy Efficiency</v>
      </c>
      <c r="K1737" s="254" t="str">
        <f>IF(ISBLANK(INDEX('Policy Characteristics'!E:E,MATCH($C1737,'Policy Characteristics'!$C:$C,0))),"",INDEX('Policy Characteristics'!E:E,MATCH($C1737,'Policy Characteristics'!$C:$C,0)))</f>
        <v>indst elec efficiency stds</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0.25</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reduction in energy use</v>
      </c>
      <c r="P1737" s="254" t="str">
        <f>IF(ISBLANK(INDEX('Policy Characteristics'!J:J,MATCH($C1737,'Policy Characteristics'!$C:$C,0))),"",INDEX('Policy Characteristics'!J:J,MATCH($C1737,'Policy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4"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Energy Efficiency Standards for Electrical Eqpt</v>
      </c>
      <c r="C1738" s="254" t="str">
        <f t="shared" si="81"/>
        <v>Perc Improvement in Eqpt Efficiency Stds Above BAU for Electricity</v>
      </c>
      <c r="D1738" s="6" t="s">
        <v>3018</v>
      </c>
      <c r="E1738" s="1" t="s">
        <v>3912</v>
      </c>
      <c r="F1738" t="s">
        <v>2982</v>
      </c>
      <c r="G1738" s="45" t="s">
        <v>3888</v>
      </c>
      <c r="H1738" s="47">
        <f t="shared" si="80"/>
        <v>1737</v>
      </c>
      <c r="I1738" s="324" t="s">
        <v>40</v>
      </c>
      <c r="J1738" s="255" t="str">
        <f>IF(ISBLANK(INDEX('Policy Characteristics'!D:D,MATCH($C1738,'Policy Characteristics'!$C:$C,0))),"",INDEX('Policy Characteristics'!D:D,MATCH($C1738,'Policy Characteristics'!$C:$C,0)))</f>
        <v>Industry Energy Efficiency</v>
      </c>
      <c r="K1738" s="254" t="str">
        <f>IF(ISBLANK(INDEX('Policy Characteristics'!E:E,MATCH($C1738,'Policy Characteristics'!$C:$C,0))),"",INDEX('Policy Characteristics'!E:E,MATCH($C1738,'Policy Characteristics'!$C:$C,0)))</f>
        <v>indst elec efficiency stds</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0.25</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reduction in energy use</v>
      </c>
      <c r="P1738" s="254" t="str">
        <f>IF(ISBLANK(INDEX('Policy Characteristics'!J:J,MATCH($C1738,'Policy Characteristics'!$C:$C,0))),"",INDEX('Policy Characteristics'!J:J,MATCH($C1738,'Policy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4"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Energy Efficiency Standards for Electrical Eqpt</v>
      </c>
      <c r="C1739" s="254" t="str">
        <f t="shared" si="81"/>
        <v>Perc Improvement in Eqpt Efficiency Stds Above BAU for Electricity</v>
      </c>
      <c r="D1739" s="6" t="s">
        <v>3018</v>
      </c>
      <c r="E1739" s="1" t="s">
        <v>3913</v>
      </c>
      <c r="F1739" t="s">
        <v>2982</v>
      </c>
      <c r="G1739" s="45" t="s">
        <v>3887</v>
      </c>
      <c r="H1739" s="47">
        <f t="shared" ref="H1739:H1802" si="82">H1738+1</f>
        <v>1738</v>
      </c>
      <c r="I1739" s="324" t="s">
        <v>40</v>
      </c>
      <c r="J1739" s="255" t="str">
        <f>IF(ISBLANK(INDEX('Policy Characteristics'!D:D,MATCH($C1739,'Policy Characteristics'!$C:$C,0))),"",INDEX('Policy Characteristics'!D:D,MATCH($C1739,'Policy Characteristics'!$C:$C,0)))</f>
        <v>Industry Energy Efficiency</v>
      </c>
      <c r="K1739" s="254" t="str">
        <f>IF(ISBLANK(INDEX('Policy Characteristics'!E:E,MATCH($C1739,'Policy Characteristics'!$C:$C,0))),"",INDEX('Policy Characteristics'!E:E,MATCH($C1739,'Policy Characteristics'!$C:$C,0)))</f>
        <v>indst elec efficiency stds</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0.25</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reduction in energy use</v>
      </c>
      <c r="P1739" s="254" t="str">
        <f>IF(ISBLANK(INDEX('Policy Characteristics'!J:J,MATCH($C1739,'Policy Characteristics'!$C:$C,0))),"",INDEX('Policy Characteristics'!J:J,MATCH($C1739,'Policy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4"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Energy Efficiency Standards for Electrical Eqpt</v>
      </c>
      <c r="C1740" s="254" t="str">
        <f t="shared" si="81"/>
        <v>Perc Improvement in Eqpt Efficiency Stds Above BAU for Electricity</v>
      </c>
      <c r="D1740" s="6" t="s">
        <v>3018</v>
      </c>
      <c r="E1740" s="1" t="s">
        <v>3914</v>
      </c>
      <c r="F1740" t="s">
        <v>2982</v>
      </c>
      <c r="G1740" s="45" t="s">
        <v>3889</v>
      </c>
      <c r="H1740" s="47">
        <f t="shared" si="82"/>
        <v>1739</v>
      </c>
      <c r="I1740" s="324" t="s">
        <v>40</v>
      </c>
      <c r="J1740" s="255" t="str">
        <f>IF(ISBLANK(INDEX('Policy Characteristics'!D:D,MATCH($C1740,'Policy Characteristics'!$C:$C,0))),"",INDEX('Policy Characteristics'!D:D,MATCH($C1740,'Policy Characteristics'!$C:$C,0)))</f>
        <v>Industry Energy Efficiency</v>
      </c>
      <c r="K1740" s="254" t="str">
        <f>IF(ISBLANK(INDEX('Policy Characteristics'!E:E,MATCH($C1740,'Policy Characteristics'!$C:$C,0))),"",INDEX('Policy Characteristics'!E:E,MATCH($C1740,'Policy Characteristics'!$C:$C,0)))</f>
        <v>indst elec efficiency stds</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0.25</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reduction in energy use</v>
      </c>
      <c r="P1740" s="254" t="str">
        <f>IF(ISBLANK(INDEX('Policy Characteristics'!J:J,MATCH($C1740,'Policy Characteristics'!$C:$C,0))),"",INDEX('Policy Characteristics'!J:J,MATCH($C1740,'Policy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4"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Energy Efficiency Standards for Electrical Eqpt</v>
      </c>
      <c r="C1741" s="254" t="str">
        <f t="shared" si="81"/>
        <v>Perc Improvement in Eqpt Efficiency Stds Above BAU for Electricity</v>
      </c>
      <c r="D1741" s="6" t="s">
        <v>3019</v>
      </c>
      <c r="E1741" s="1" t="s">
        <v>3459</v>
      </c>
      <c r="F1741" t="s">
        <v>2983</v>
      </c>
      <c r="G1741" s="45" t="s">
        <v>3465</v>
      </c>
      <c r="H1741" s="47">
        <f t="shared" si="82"/>
        <v>1740</v>
      </c>
      <c r="I1741" s="324" t="s">
        <v>40</v>
      </c>
      <c r="J1741" s="255" t="str">
        <f>IF(ISBLANK(INDEX('Policy Characteristics'!D:D,MATCH($C1741,'Policy Characteristics'!$C:$C,0))),"",INDEX('Policy Characteristics'!D:D,MATCH($C1741,'Policy Characteristics'!$C:$C,0)))</f>
        <v>Industry Energy Efficiency</v>
      </c>
      <c r="K1741" s="254" t="str">
        <f>IF(ISBLANK(INDEX('Policy Characteristics'!E:E,MATCH($C1741,'Policy Characteristics'!$C:$C,0))),"",INDEX('Policy Characteristics'!E:E,MATCH($C1741,'Policy Characteristics'!$C:$C,0)))</f>
        <v>indst elec efficiency stds</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0.25</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reduction in energy use</v>
      </c>
      <c r="P1741" s="254" t="str">
        <f>IF(ISBLANK(INDEX('Policy Characteristics'!J:J,MATCH($C1741,'Policy Characteristics'!$C:$C,0))),"",INDEX('Policy Characteristics'!J:J,MATCH($C1741,'Policy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4"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Energy Efficiency Standards for Electrical Eqpt</v>
      </c>
      <c r="C1742" s="254" t="str">
        <f t="shared" si="81"/>
        <v>Perc Improvement in Eqpt Efficiency Stds Above BAU for Electricity</v>
      </c>
      <c r="D1742" s="6" t="s">
        <v>3019</v>
      </c>
      <c r="E1742" s="1" t="s">
        <v>3460</v>
      </c>
      <c r="F1742" t="s">
        <v>2983</v>
      </c>
      <c r="G1742" s="45" t="s">
        <v>3466</v>
      </c>
      <c r="H1742" s="47">
        <f t="shared" si="82"/>
        <v>1741</v>
      </c>
      <c r="I1742" s="324" t="s">
        <v>40</v>
      </c>
      <c r="J1742" s="255" t="str">
        <f>IF(ISBLANK(INDEX('Policy Characteristics'!D:D,MATCH($C1742,'Policy Characteristics'!$C:$C,0))),"",INDEX('Policy Characteristics'!D:D,MATCH($C1742,'Policy Characteristics'!$C:$C,0)))</f>
        <v>Industry Energy Efficiency</v>
      </c>
      <c r="K1742" s="254" t="str">
        <f>IF(ISBLANK(INDEX('Policy Characteristics'!E:E,MATCH($C1742,'Policy Characteristics'!$C:$C,0))),"",INDEX('Policy Characteristics'!E:E,MATCH($C1742,'Policy Characteristics'!$C:$C,0)))</f>
        <v>indst elec efficiency stds</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0.25</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reduction in energy use</v>
      </c>
      <c r="P1742" s="254" t="str">
        <f>IF(ISBLANK(INDEX('Policy Characteristics'!J:J,MATCH($C1742,'Policy Characteristics'!$C:$C,0))),"",INDEX('Policy Characteristics'!J:J,MATCH($C1742,'Policy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4"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Energy Efficiency Standards for Electrical Eqpt</v>
      </c>
      <c r="C1743" s="254" t="str">
        <f t="shared" si="81"/>
        <v>Perc Improvement in Eqpt Efficiency Stds Above BAU for Electricity</v>
      </c>
      <c r="D1743" s="6" t="s">
        <v>3019</v>
      </c>
      <c r="E1743" s="1" t="s">
        <v>3461</v>
      </c>
      <c r="F1743" t="s">
        <v>2983</v>
      </c>
      <c r="G1743" s="45" t="s">
        <v>3467</v>
      </c>
      <c r="H1743" s="47">
        <f t="shared" si="82"/>
        <v>1742</v>
      </c>
      <c r="I1743" s="324" t="s">
        <v>40</v>
      </c>
      <c r="J1743" s="255" t="str">
        <f>IF(ISBLANK(INDEX('Policy Characteristics'!D:D,MATCH($C1743,'Policy Characteristics'!$C:$C,0))),"",INDEX('Policy Characteristics'!D:D,MATCH($C1743,'Policy Characteristics'!$C:$C,0)))</f>
        <v>Industry Energy Efficiency</v>
      </c>
      <c r="K1743" s="254" t="str">
        <f>IF(ISBLANK(INDEX('Policy Characteristics'!E:E,MATCH($C1743,'Policy Characteristics'!$C:$C,0))),"",INDEX('Policy Characteristics'!E:E,MATCH($C1743,'Policy Characteristics'!$C:$C,0)))</f>
        <v>indst elec efficiency stds</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0.25</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reduction in energy use</v>
      </c>
      <c r="P1743" s="254" t="str">
        <f>IF(ISBLANK(INDEX('Policy Characteristics'!J:J,MATCH($C1743,'Policy Characteristics'!$C:$C,0))),"",INDEX('Policy Characteristics'!J:J,MATCH($C1743,'Policy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4"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Energy Efficiency Standards for Electrical Eqpt</v>
      </c>
      <c r="C1744" s="254" t="str">
        <f t="shared" si="81"/>
        <v>Perc Improvement in Eqpt Efficiency Stds Above BAU for Electricity</v>
      </c>
      <c r="D1744" s="6" t="s">
        <v>3019</v>
      </c>
      <c r="E1744" s="1" t="s">
        <v>3462</v>
      </c>
      <c r="F1744" t="s">
        <v>2983</v>
      </c>
      <c r="G1744" s="45" t="s">
        <v>3468</v>
      </c>
      <c r="H1744" s="47">
        <f t="shared" si="82"/>
        <v>1743</v>
      </c>
      <c r="I1744" s="324" t="s">
        <v>40</v>
      </c>
      <c r="J1744" s="255" t="str">
        <f>IF(ISBLANK(INDEX('Policy Characteristics'!D:D,MATCH($C1744,'Policy Characteristics'!$C:$C,0))),"",INDEX('Policy Characteristics'!D:D,MATCH($C1744,'Policy Characteristics'!$C:$C,0)))</f>
        <v>Industry Energy Efficiency</v>
      </c>
      <c r="K1744" s="254" t="str">
        <f>IF(ISBLANK(INDEX('Policy Characteristics'!E:E,MATCH($C1744,'Policy Characteristics'!$C:$C,0))),"",INDEX('Policy Characteristics'!E:E,MATCH($C1744,'Policy Characteristics'!$C:$C,0)))</f>
        <v>indst elec efficiency stds</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0.25</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reduction in energy use</v>
      </c>
      <c r="P1744" s="254" t="str">
        <f>IF(ISBLANK(INDEX('Policy Characteristics'!J:J,MATCH($C1744,'Policy Characteristics'!$C:$C,0))),"",INDEX('Policy Characteristics'!J:J,MATCH($C1744,'Policy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4"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Energy Efficiency Standards for Electrical Eqpt</v>
      </c>
      <c r="C1745" s="254" t="str">
        <f t="shared" si="81"/>
        <v>Perc Improvement in Eqpt Efficiency Stds Above BAU for Electricity</v>
      </c>
      <c r="D1745" s="6" t="s">
        <v>3019</v>
      </c>
      <c r="E1745" s="1" t="s">
        <v>3463</v>
      </c>
      <c r="F1745" t="s">
        <v>2983</v>
      </c>
      <c r="G1745" s="45" t="s">
        <v>3469</v>
      </c>
      <c r="H1745" s="47">
        <f t="shared" si="82"/>
        <v>1744</v>
      </c>
      <c r="I1745" s="324" t="s">
        <v>40</v>
      </c>
      <c r="J1745" s="255" t="str">
        <f>IF(ISBLANK(INDEX('Policy Characteristics'!D:D,MATCH($C1745,'Policy Characteristics'!$C:$C,0))),"",INDEX('Policy Characteristics'!D:D,MATCH($C1745,'Policy Characteristics'!$C:$C,0)))</f>
        <v>Industry Energy Efficiency</v>
      </c>
      <c r="K1745" s="254" t="str">
        <f>IF(ISBLANK(INDEX('Policy Characteristics'!E:E,MATCH($C1745,'Policy Characteristics'!$C:$C,0))),"",INDEX('Policy Characteristics'!E:E,MATCH($C1745,'Policy Characteristics'!$C:$C,0)))</f>
        <v>indst elec efficiency stds</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0.25</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reduction in energy use</v>
      </c>
      <c r="P1745" s="254" t="str">
        <f>IF(ISBLANK(INDEX('Policy Characteristics'!J:J,MATCH($C1745,'Policy Characteristics'!$C:$C,0))),"",INDEX('Policy Characteristics'!J:J,MATCH($C1745,'Policy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4"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Energy Efficiency Standards for Electrical Eqpt</v>
      </c>
      <c r="C1746" s="254" t="str">
        <f t="shared" si="81"/>
        <v>Perc Improvement in Eqpt Efficiency Stds Above BAU for Electricity</v>
      </c>
      <c r="D1746" s="6" t="s">
        <v>3019</v>
      </c>
      <c r="E1746" s="1" t="s">
        <v>3464</v>
      </c>
      <c r="F1746" t="s">
        <v>2983</v>
      </c>
      <c r="G1746" s="45" t="s">
        <v>3470</v>
      </c>
      <c r="H1746" s="47">
        <f t="shared" si="82"/>
        <v>1745</v>
      </c>
      <c r="I1746" s="324" t="s">
        <v>40</v>
      </c>
      <c r="J1746" s="255" t="str">
        <f>IF(ISBLANK(INDEX('Policy Characteristics'!D:D,MATCH($C1746,'Policy Characteristics'!$C:$C,0))),"",INDEX('Policy Characteristics'!D:D,MATCH($C1746,'Policy Characteristics'!$C:$C,0)))</f>
        <v>Industry Energy Efficiency</v>
      </c>
      <c r="K1746" s="254" t="str">
        <f>IF(ISBLANK(INDEX('Policy Characteristics'!E:E,MATCH($C1746,'Policy Characteristics'!$C:$C,0))),"",INDEX('Policy Characteristics'!E:E,MATCH($C1746,'Policy Characteristics'!$C:$C,0)))</f>
        <v>indst elec efficiency stds</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0.25</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reduction in energy use</v>
      </c>
      <c r="P1746" s="254" t="str">
        <f>IF(ISBLANK(INDEX('Policy Characteristics'!J:J,MATCH($C1746,'Policy Characteristics'!$C:$C,0))),"",INDEX('Policy Characteristics'!J:J,MATCH($C1746,'Policy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4"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Energy Efficiency Standards for Electrical Eqpt</v>
      </c>
      <c r="C1747" s="254" t="str">
        <f t="shared" si="81"/>
        <v>Perc Improvement in Eqpt Efficiency Stds Above BAU for Electricity</v>
      </c>
      <c r="D1747" s="6" t="s">
        <v>3019</v>
      </c>
      <c r="E1747" s="1" t="s">
        <v>3570</v>
      </c>
      <c r="F1747" t="s">
        <v>2983</v>
      </c>
      <c r="G1747" s="45" t="s">
        <v>3471</v>
      </c>
      <c r="H1747" s="47">
        <f t="shared" si="82"/>
        <v>1746</v>
      </c>
      <c r="I1747" s="324" t="s">
        <v>40</v>
      </c>
      <c r="J1747" s="255" t="str">
        <f>IF(ISBLANK(INDEX('Policy Characteristics'!D:D,MATCH($C1747,'Policy Characteristics'!$C:$C,0))),"",INDEX('Policy Characteristics'!D:D,MATCH($C1747,'Policy Characteristics'!$C:$C,0)))</f>
        <v>Industry Energy Efficiency</v>
      </c>
      <c r="K1747" s="254" t="str">
        <f>IF(ISBLANK(INDEX('Policy Characteristics'!E:E,MATCH($C1747,'Policy Characteristics'!$C:$C,0))),"",INDEX('Policy Characteristics'!E:E,MATCH($C1747,'Policy Characteristics'!$C:$C,0)))</f>
        <v>indst elec efficiency stds</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0.25</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reduction in energy use</v>
      </c>
      <c r="P1747" s="254" t="str">
        <f>IF(ISBLANK(INDEX('Policy Characteristics'!J:J,MATCH($C1747,'Policy Characteristics'!$C:$C,0))),"",INDEX('Policy Characteristics'!J:J,MATCH($C1747,'Policy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4"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Energy Efficiency Standards for Electrical Eqpt</v>
      </c>
      <c r="C1748" s="254" t="str">
        <f t="shared" si="81"/>
        <v>Perc Improvement in Eqpt Efficiency Stds Above BAU for Electricity</v>
      </c>
      <c r="D1748" s="6" t="s">
        <v>3019</v>
      </c>
      <c r="E1748" s="1" t="s">
        <v>3912</v>
      </c>
      <c r="F1748" t="s">
        <v>2983</v>
      </c>
      <c r="G1748" s="45" t="s">
        <v>3888</v>
      </c>
      <c r="H1748" s="47">
        <f t="shared" si="82"/>
        <v>1747</v>
      </c>
      <c r="I1748" s="324" t="s">
        <v>40</v>
      </c>
      <c r="J1748" s="255" t="str">
        <f>IF(ISBLANK(INDEX('Policy Characteristics'!D:D,MATCH($C1748,'Policy Characteristics'!$C:$C,0))),"",INDEX('Policy Characteristics'!D:D,MATCH($C1748,'Policy Characteristics'!$C:$C,0)))</f>
        <v>Industry Energy Efficiency</v>
      </c>
      <c r="K1748" s="254" t="str">
        <f>IF(ISBLANK(INDEX('Policy Characteristics'!E:E,MATCH($C1748,'Policy Characteristics'!$C:$C,0))),"",INDEX('Policy Characteristics'!E:E,MATCH($C1748,'Policy Characteristics'!$C:$C,0)))</f>
        <v>indst elec efficiency stds</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0.25</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reduction in energy use</v>
      </c>
      <c r="P1748" s="254" t="str">
        <f>IF(ISBLANK(INDEX('Policy Characteristics'!J:J,MATCH($C1748,'Policy Characteristics'!$C:$C,0))),"",INDEX('Policy Characteristics'!J:J,MATCH($C1748,'Policy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4"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Energy Efficiency Standards for Electrical Eqpt</v>
      </c>
      <c r="C1749" s="254" t="str">
        <f t="shared" si="81"/>
        <v>Perc Improvement in Eqpt Efficiency Stds Above BAU for Electricity</v>
      </c>
      <c r="D1749" s="6" t="s">
        <v>3019</v>
      </c>
      <c r="E1749" s="1" t="s">
        <v>3913</v>
      </c>
      <c r="F1749" t="s">
        <v>2983</v>
      </c>
      <c r="G1749" s="45" t="s">
        <v>3887</v>
      </c>
      <c r="H1749" s="47">
        <f t="shared" si="82"/>
        <v>1748</v>
      </c>
      <c r="I1749" s="324" t="s">
        <v>40</v>
      </c>
      <c r="J1749" s="255" t="str">
        <f>IF(ISBLANK(INDEX('Policy Characteristics'!D:D,MATCH($C1749,'Policy Characteristics'!$C:$C,0))),"",INDEX('Policy Characteristics'!D:D,MATCH($C1749,'Policy Characteristics'!$C:$C,0)))</f>
        <v>Industry Energy Efficiency</v>
      </c>
      <c r="K1749" s="254" t="str">
        <f>IF(ISBLANK(INDEX('Policy Characteristics'!E:E,MATCH($C1749,'Policy Characteristics'!$C:$C,0))),"",INDEX('Policy Characteristics'!E:E,MATCH($C1749,'Policy Characteristics'!$C:$C,0)))</f>
        <v>indst elec efficiency stds</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0.25</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reduction in energy use</v>
      </c>
      <c r="P1749" s="254" t="str">
        <f>IF(ISBLANK(INDEX('Policy Characteristics'!J:J,MATCH($C1749,'Policy Characteristics'!$C:$C,0))),"",INDEX('Policy Characteristics'!J:J,MATCH($C1749,'Policy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4"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Energy Efficiency Standards for Electrical Eqpt</v>
      </c>
      <c r="C1750" s="254" t="str">
        <f t="shared" si="81"/>
        <v>Perc Improvement in Eqpt Efficiency Stds Above BAU for Electricity</v>
      </c>
      <c r="D1750" s="6" t="s">
        <v>3019</v>
      </c>
      <c r="E1750" s="1" t="s">
        <v>3914</v>
      </c>
      <c r="F1750" t="s">
        <v>2983</v>
      </c>
      <c r="G1750" s="45" t="s">
        <v>3889</v>
      </c>
      <c r="H1750" s="47">
        <f t="shared" si="82"/>
        <v>1749</v>
      </c>
      <c r="I1750" s="324" t="s">
        <v>40</v>
      </c>
      <c r="J1750" s="255" t="str">
        <f>IF(ISBLANK(INDEX('Policy Characteristics'!D:D,MATCH($C1750,'Policy Characteristics'!$C:$C,0))),"",INDEX('Policy Characteristics'!D:D,MATCH($C1750,'Policy Characteristics'!$C:$C,0)))</f>
        <v>Industry Energy Efficiency</v>
      </c>
      <c r="K1750" s="254" t="str">
        <f>IF(ISBLANK(INDEX('Policy Characteristics'!E:E,MATCH($C1750,'Policy Characteristics'!$C:$C,0))),"",INDEX('Policy Characteristics'!E:E,MATCH($C1750,'Policy Characteristics'!$C:$C,0)))</f>
        <v>indst elec efficiency stds</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0.25</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reduction in energy use</v>
      </c>
      <c r="P1750" s="254" t="str">
        <f>IF(ISBLANK(INDEX('Policy Characteristics'!J:J,MATCH($C1750,'Policy Characteristics'!$C:$C,0))),"",INDEX('Policy Characteristics'!J:J,MATCH($C1750,'Policy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4"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Energy Efficiency Standards for Electrical Eqpt</v>
      </c>
      <c r="C1751" s="254" t="str">
        <f t="shared" si="81"/>
        <v>Perc Improvement in Eqpt Efficiency Stds Above BAU for Electricity</v>
      </c>
      <c r="D1751" s="6" t="s">
        <v>3020</v>
      </c>
      <c r="E1751" s="1" t="s">
        <v>3459</v>
      </c>
      <c r="F1751" t="s">
        <v>2984</v>
      </c>
      <c r="G1751" s="45" t="s">
        <v>3465</v>
      </c>
      <c r="H1751" s="47">
        <f t="shared" si="82"/>
        <v>1750</v>
      </c>
      <c r="I1751" s="324" t="s">
        <v>40</v>
      </c>
      <c r="J1751" s="255" t="str">
        <f>IF(ISBLANK(INDEX('Policy Characteristics'!D:D,MATCH($C1751,'Policy Characteristics'!$C:$C,0))),"",INDEX('Policy Characteristics'!D:D,MATCH($C1751,'Policy Characteristics'!$C:$C,0)))</f>
        <v>Industry Energy Efficiency</v>
      </c>
      <c r="K1751" s="254" t="str">
        <f>IF(ISBLANK(INDEX('Policy Characteristics'!E:E,MATCH($C1751,'Policy Characteristics'!$C:$C,0))),"",INDEX('Policy Characteristics'!E:E,MATCH($C1751,'Policy Characteristics'!$C:$C,0)))</f>
        <v>indst elec efficiency stds</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0.25</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reduction in energy use</v>
      </c>
      <c r="P1751" s="254" t="str">
        <f>IF(ISBLANK(INDEX('Policy Characteristics'!J:J,MATCH($C1751,'Policy Characteristics'!$C:$C,0))),"",INDEX('Policy Characteristics'!J:J,MATCH($C1751,'Policy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4"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Energy Efficiency Standards for Electrical Eqpt</v>
      </c>
      <c r="C1752" s="254" t="str">
        <f t="shared" si="81"/>
        <v>Perc Improvement in Eqpt Efficiency Stds Above BAU for Electricity</v>
      </c>
      <c r="D1752" s="6" t="s">
        <v>3020</v>
      </c>
      <c r="E1752" s="1" t="s">
        <v>3460</v>
      </c>
      <c r="F1752" t="s">
        <v>2984</v>
      </c>
      <c r="G1752" s="45" t="s">
        <v>3466</v>
      </c>
      <c r="H1752" s="47">
        <f t="shared" si="82"/>
        <v>1751</v>
      </c>
      <c r="I1752" s="324" t="s">
        <v>40</v>
      </c>
      <c r="J1752" s="255" t="str">
        <f>IF(ISBLANK(INDEX('Policy Characteristics'!D:D,MATCH($C1752,'Policy Characteristics'!$C:$C,0))),"",INDEX('Policy Characteristics'!D:D,MATCH($C1752,'Policy Characteristics'!$C:$C,0)))</f>
        <v>Industry Energy Efficiency</v>
      </c>
      <c r="K1752" s="254" t="str">
        <f>IF(ISBLANK(INDEX('Policy Characteristics'!E:E,MATCH($C1752,'Policy Characteristics'!$C:$C,0))),"",INDEX('Policy Characteristics'!E:E,MATCH($C1752,'Policy Characteristics'!$C:$C,0)))</f>
        <v>indst elec efficiency stds</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0.25</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reduction in energy use</v>
      </c>
      <c r="P1752" s="254" t="str">
        <f>IF(ISBLANK(INDEX('Policy Characteristics'!J:J,MATCH($C1752,'Policy Characteristics'!$C:$C,0))),"",INDEX('Policy Characteristics'!J:J,MATCH($C1752,'Policy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4"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Energy Efficiency Standards for Electrical Eqpt</v>
      </c>
      <c r="C1753" s="254" t="str">
        <f t="shared" si="81"/>
        <v>Perc Improvement in Eqpt Efficiency Stds Above BAU for Electricity</v>
      </c>
      <c r="D1753" s="6" t="s">
        <v>3020</v>
      </c>
      <c r="E1753" s="1" t="s">
        <v>3461</v>
      </c>
      <c r="F1753" t="s">
        <v>2984</v>
      </c>
      <c r="G1753" s="45" t="s">
        <v>3467</v>
      </c>
      <c r="H1753" s="47">
        <f t="shared" si="82"/>
        <v>1752</v>
      </c>
      <c r="I1753" s="324" t="s">
        <v>40</v>
      </c>
      <c r="J1753" s="255" t="str">
        <f>IF(ISBLANK(INDEX('Policy Characteristics'!D:D,MATCH($C1753,'Policy Characteristics'!$C:$C,0))),"",INDEX('Policy Characteristics'!D:D,MATCH($C1753,'Policy Characteristics'!$C:$C,0)))</f>
        <v>Industry Energy Efficiency</v>
      </c>
      <c r="K1753" s="254" t="str">
        <f>IF(ISBLANK(INDEX('Policy Characteristics'!E:E,MATCH($C1753,'Policy Characteristics'!$C:$C,0))),"",INDEX('Policy Characteristics'!E:E,MATCH($C1753,'Policy Characteristics'!$C:$C,0)))</f>
        <v>indst elec efficiency stds</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0.25</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reduction in energy use</v>
      </c>
      <c r="P1753" s="254" t="str">
        <f>IF(ISBLANK(INDEX('Policy Characteristics'!J:J,MATCH($C1753,'Policy Characteristics'!$C:$C,0))),"",INDEX('Policy Characteristics'!J:J,MATCH($C1753,'Policy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4"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Energy Efficiency Standards for Electrical Eqpt</v>
      </c>
      <c r="C1754" s="254" t="str">
        <f t="shared" si="81"/>
        <v>Perc Improvement in Eqpt Efficiency Stds Above BAU for Electricity</v>
      </c>
      <c r="D1754" s="6" t="s">
        <v>3020</v>
      </c>
      <c r="E1754" s="1" t="s">
        <v>3462</v>
      </c>
      <c r="F1754" t="s">
        <v>2984</v>
      </c>
      <c r="G1754" s="45" t="s">
        <v>3468</v>
      </c>
      <c r="H1754" s="47">
        <f t="shared" si="82"/>
        <v>1753</v>
      </c>
      <c r="I1754" s="324" t="s">
        <v>40</v>
      </c>
      <c r="J1754" s="255" t="str">
        <f>IF(ISBLANK(INDEX('Policy Characteristics'!D:D,MATCH($C1754,'Policy Characteristics'!$C:$C,0))),"",INDEX('Policy Characteristics'!D:D,MATCH($C1754,'Policy Characteristics'!$C:$C,0)))</f>
        <v>Industry Energy Efficiency</v>
      </c>
      <c r="K1754" s="254" t="str">
        <f>IF(ISBLANK(INDEX('Policy Characteristics'!E:E,MATCH($C1754,'Policy Characteristics'!$C:$C,0))),"",INDEX('Policy Characteristics'!E:E,MATCH($C1754,'Policy Characteristics'!$C:$C,0)))</f>
        <v>indst elec efficiency stds</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0.25</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reduction in energy use</v>
      </c>
      <c r="P1754" s="254" t="str">
        <f>IF(ISBLANK(INDEX('Policy Characteristics'!J:J,MATCH($C1754,'Policy Characteristics'!$C:$C,0))),"",INDEX('Policy Characteristics'!J:J,MATCH($C1754,'Policy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4"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Energy Efficiency Standards for Electrical Eqpt</v>
      </c>
      <c r="C1755" s="254" t="str">
        <f t="shared" si="81"/>
        <v>Perc Improvement in Eqpt Efficiency Stds Above BAU for Electricity</v>
      </c>
      <c r="D1755" s="6" t="s">
        <v>3020</v>
      </c>
      <c r="E1755" s="1" t="s">
        <v>3463</v>
      </c>
      <c r="F1755" t="s">
        <v>2984</v>
      </c>
      <c r="G1755" s="45" t="s">
        <v>3469</v>
      </c>
      <c r="H1755" s="47">
        <f t="shared" si="82"/>
        <v>1754</v>
      </c>
      <c r="I1755" s="324" t="s">
        <v>40</v>
      </c>
      <c r="J1755" s="255" t="str">
        <f>IF(ISBLANK(INDEX('Policy Characteristics'!D:D,MATCH($C1755,'Policy Characteristics'!$C:$C,0))),"",INDEX('Policy Characteristics'!D:D,MATCH($C1755,'Policy Characteristics'!$C:$C,0)))</f>
        <v>Industry Energy Efficiency</v>
      </c>
      <c r="K1755" s="254" t="str">
        <f>IF(ISBLANK(INDEX('Policy Characteristics'!E:E,MATCH($C1755,'Policy Characteristics'!$C:$C,0))),"",INDEX('Policy Characteristics'!E:E,MATCH($C1755,'Policy Characteristics'!$C:$C,0)))</f>
        <v>indst elec efficiency stds</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0.25</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reduction in energy use</v>
      </c>
      <c r="P1755" s="254" t="str">
        <f>IF(ISBLANK(INDEX('Policy Characteristics'!J:J,MATCH($C1755,'Policy Characteristics'!$C:$C,0))),"",INDEX('Policy Characteristics'!J:J,MATCH($C1755,'Policy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4"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Energy Efficiency Standards for Electrical Eqpt</v>
      </c>
      <c r="C1756" s="254" t="str">
        <f t="shared" si="81"/>
        <v>Perc Improvement in Eqpt Efficiency Stds Above BAU for Electricity</v>
      </c>
      <c r="D1756" s="6" t="s">
        <v>3020</v>
      </c>
      <c r="E1756" s="1" t="s">
        <v>3464</v>
      </c>
      <c r="F1756" t="s">
        <v>2984</v>
      </c>
      <c r="G1756" s="45" t="s">
        <v>3470</v>
      </c>
      <c r="H1756" s="47">
        <f t="shared" si="82"/>
        <v>1755</v>
      </c>
      <c r="I1756" s="324" t="s">
        <v>40</v>
      </c>
      <c r="J1756" s="255" t="str">
        <f>IF(ISBLANK(INDEX('Policy Characteristics'!D:D,MATCH($C1756,'Policy Characteristics'!$C:$C,0))),"",INDEX('Policy Characteristics'!D:D,MATCH($C1756,'Policy Characteristics'!$C:$C,0)))</f>
        <v>Industry Energy Efficiency</v>
      </c>
      <c r="K1756" s="254" t="str">
        <f>IF(ISBLANK(INDEX('Policy Characteristics'!E:E,MATCH($C1756,'Policy Characteristics'!$C:$C,0))),"",INDEX('Policy Characteristics'!E:E,MATCH($C1756,'Policy Characteristics'!$C:$C,0)))</f>
        <v>indst elec efficiency stds</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0.25</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reduction in energy use</v>
      </c>
      <c r="P1756" s="254" t="str">
        <f>IF(ISBLANK(INDEX('Policy Characteristics'!J:J,MATCH($C1756,'Policy Characteristics'!$C:$C,0))),"",INDEX('Policy Characteristics'!J:J,MATCH($C1756,'Policy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4"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Energy Efficiency Standards for Electrical Eqpt</v>
      </c>
      <c r="C1757" s="254" t="str">
        <f t="shared" si="81"/>
        <v>Perc Improvement in Eqpt Efficiency Stds Above BAU for Electricity</v>
      </c>
      <c r="D1757" s="6" t="s">
        <v>3020</v>
      </c>
      <c r="E1757" s="1" t="s">
        <v>3570</v>
      </c>
      <c r="F1757" t="s">
        <v>2984</v>
      </c>
      <c r="G1757" s="45" t="s">
        <v>3471</v>
      </c>
      <c r="H1757" s="47">
        <f t="shared" si="82"/>
        <v>1756</v>
      </c>
      <c r="I1757" s="324" t="s">
        <v>40</v>
      </c>
      <c r="J1757" s="255" t="str">
        <f>IF(ISBLANK(INDEX('Policy Characteristics'!D:D,MATCH($C1757,'Policy Characteristics'!$C:$C,0))),"",INDEX('Policy Characteristics'!D:D,MATCH($C1757,'Policy Characteristics'!$C:$C,0)))</f>
        <v>Industry Energy Efficiency</v>
      </c>
      <c r="K1757" s="254" t="str">
        <f>IF(ISBLANK(INDEX('Policy Characteristics'!E:E,MATCH($C1757,'Policy Characteristics'!$C:$C,0))),"",INDEX('Policy Characteristics'!E:E,MATCH($C1757,'Policy Characteristics'!$C:$C,0)))</f>
        <v>indst elec efficiency stds</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0.25</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reduction in energy use</v>
      </c>
      <c r="P1757" s="254" t="str">
        <f>IF(ISBLANK(INDEX('Policy Characteristics'!J:J,MATCH($C1757,'Policy Characteristics'!$C:$C,0))),"",INDEX('Policy Characteristics'!J:J,MATCH($C1757,'Policy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4"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Energy Efficiency Standards for Electrical Eqpt</v>
      </c>
      <c r="C1758" s="254" t="str">
        <f t="shared" si="81"/>
        <v>Perc Improvement in Eqpt Efficiency Stds Above BAU for Electricity</v>
      </c>
      <c r="D1758" s="6" t="s">
        <v>3020</v>
      </c>
      <c r="E1758" s="1" t="s">
        <v>3912</v>
      </c>
      <c r="F1758" t="s">
        <v>2984</v>
      </c>
      <c r="G1758" s="45" t="s">
        <v>3888</v>
      </c>
      <c r="H1758" s="47">
        <f t="shared" si="82"/>
        <v>1757</v>
      </c>
      <c r="I1758" s="324" t="s">
        <v>40</v>
      </c>
      <c r="J1758" s="255" t="str">
        <f>IF(ISBLANK(INDEX('Policy Characteristics'!D:D,MATCH($C1758,'Policy Characteristics'!$C:$C,0))),"",INDEX('Policy Characteristics'!D:D,MATCH($C1758,'Policy Characteristics'!$C:$C,0)))</f>
        <v>Industry Energy Efficiency</v>
      </c>
      <c r="K1758" s="254" t="str">
        <f>IF(ISBLANK(INDEX('Policy Characteristics'!E:E,MATCH($C1758,'Policy Characteristics'!$C:$C,0))),"",INDEX('Policy Characteristics'!E:E,MATCH($C1758,'Policy Characteristics'!$C:$C,0)))</f>
        <v>indst elec efficiency stds</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0.25</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reduction in energy use</v>
      </c>
      <c r="P1758" s="254" t="str">
        <f>IF(ISBLANK(INDEX('Policy Characteristics'!J:J,MATCH($C1758,'Policy Characteristics'!$C:$C,0))),"",INDEX('Policy Characteristics'!J:J,MATCH($C1758,'Policy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4"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Energy Efficiency Standards for Electrical Eqpt</v>
      </c>
      <c r="C1759" s="254" t="str">
        <f t="shared" si="81"/>
        <v>Perc Improvement in Eqpt Efficiency Stds Above BAU for Electricity</v>
      </c>
      <c r="D1759" s="6" t="s">
        <v>3020</v>
      </c>
      <c r="E1759" s="1" t="s">
        <v>3913</v>
      </c>
      <c r="F1759" t="s">
        <v>2984</v>
      </c>
      <c r="G1759" s="45" t="s">
        <v>3887</v>
      </c>
      <c r="H1759" s="47">
        <f t="shared" si="82"/>
        <v>1758</v>
      </c>
      <c r="I1759" s="324" t="s">
        <v>40</v>
      </c>
      <c r="J1759" s="255" t="str">
        <f>IF(ISBLANK(INDEX('Policy Characteristics'!D:D,MATCH($C1759,'Policy Characteristics'!$C:$C,0))),"",INDEX('Policy Characteristics'!D:D,MATCH($C1759,'Policy Characteristics'!$C:$C,0)))</f>
        <v>Industry Energy Efficiency</v>
      </c>
      <c r="K1759" s="254" t="str">
        <f>IF(ISBLANK(INDEX('Policy Characteristics'!E:E,MATCH($C1759,'Policy Characteristics'!$C:$C,0))),"",INDEX('Policy Characteristics'!E:E,MATCH($C1759,'Policy Characteristics'!$C:$C,0)))</f>
        <v>indst elec efficiency stds</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0.25</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reduction in energy use</v>
      </c>
      <c r="P1759" s="254" t="str">
        <f>IF(ISBLANK(INDEX('Policy Characteristics'!J:J,MATCH($C1759,'Policy Characteristics'!$C:$C,0))),"",INDEX('Policy Characteristics'!J:J,MATCH($C1759,'Policy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4"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Energy Efficiency Standards for Electrical Eqpt</v>
      </c>
      <c r="C1760" s="254" t="str">
        <f t="shared" si="81"/>
        <v>Perc Improvement in Eqpt Efficiency Stds Above BAU for Electricity</v>
      </c>
      <c r="D1760" s="6" t="s">
        <v>3020</v>
      </c>
      <c r="E1760" s="1" t="s">
        <v>3914</v>
      </c>
      <c r="F1760" t="s">
        <v>2984</v>
      </c>
      <c r="G1760" s="45" t="s">
        <v>3889</v>
      </c>
      <c r="H1760" s="47">
        <f t="shared" si="82"/>
        <v>1759</v>
      </c>
      <c r="I1760" s="324" t="s">
        <v>40</v>
      </c>
      <c r="J1760" s="255" t="str">
        <f>IF(ISBLANK(INDEX('Policy Characteristics'!D:D,MATCH($C1760,'Policy Characteristics'!$C:$C,0))),"",INDEX('Policy Characteristics'!D:D,MATCH($C1760,'Policy Characteristics'!$C:$C,0)))</f>
        <v>Industry Energy Efficiency</v>
      </c>
      <c r="K1760" s="254" t="str">
        <f>IF(ISBLANK(INDEX('Policy Characteristics'!E:E,MATCH($C1760,'Policy Characteristics'!$C:$C,0))),"",INDEX('Policy Characteristics'!E:E,MATCH($C1760,'Policy Characteristics'!$C:$C,0)))</f>
        <v>indst elec efficiency stds</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0.25</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reduction in energy use</v>
      </c>
      <c r="P1760" s="254" t="str">
        <f>IF(ISBLANK(INDEX('Policy Characteristics'!J:J,MATCH($C1760,'Policy Characteristics'!$C:$C,0))),"",INDEX('Policy Characteristics'!J:J,MATCH($C1760,'Policy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4"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Energy Efficiency Standards for Electrical Eqpt</v>
      </c>
      <c r="C1761" s="254" t="str">
        <f t="shared" si="81"/>
        <v>Perc Improvement in Eqpt Efficiency Stds Above BAU for Electricity</v>
      </c>
      <c r="D1761" s="6" t="s">
        <v>3021</v>
      </c>
      <c r="E1761" s="1" t="s">
        <v>3459</v>
      </c>
      <c r="F1761" t="s">
        <v>2985</v>
      </c>
      <c r="G1761" s="45" t="s">
        <v>3465</v>
      </c>
      <c r="H1761" s="47">
        <f t="shared" si="82"/>
        <v>1760</v>
      </c>
      <c r="I1761" s="324" t="s">
        <v>40</v>
      </c>
      <c r="J1761" s="255" t="str">
        <f>IF(ISBLANK(INDEX('Policy Characteristics'!D:D,MATCH($C1761,'Policy Characteristics'!$C:$C,0))),"",INDEX('Policy Characteristics'!D:D,MATCH($C1761,'Policy Characteristics'!$C:$C,0)))</f>
        <v>Industry Energy Efficiency</v>
      </c>
      <c r="K1761" s="254" t="str">
        <f>IF(ISBLANK(INDEX('Policy Characteristics'!E:E,MATCH($C1761,'Policy Characteristics'!$C:$C,0))),"",INDEX('Policy Characteristics'!E:E,MATCH($C1761,'Policy Characteristics'!$C:$C,0)))</f>
        <v>indst elec efficiency stds</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0.25</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reduction in energy use</v>
      </c>
      <c r="P1761" s="254" t="str">
        <f>IF(ISBLANK(INDEX('Policy Characteristics'!J:J,MATCH($C1761,'Policy Characteristics'!$C:$C,0))),"",INDEX('Policy Characteristics'!J:J,MATCH($C1761,'Policy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4"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Energy Efficiency Standards for Electrical Eqpt</v>
      </c>
      <c r="C1762" s="254" t="str">
        <f t="shared" si="81"/>
        <v>Perc Improvement in Eqpt Efficiency Stds Above BAU for Electricity</v>
      </c>
      <c r="D1762" s="6" t="s">
        <v>3021</v>
      </c>
      <c r="E1762" s="1" t="s">
        <v>3460</v>
      </c>
      <c r="F1762" t="s">
        <v>2985</v>
      </c>
      <c r="G1762" s="45" t="s">
        <v>3466</v>
      </c>
      <c r="H1762" s="47">
        <f t="shared" si="82"/>
        <v>1761</v>
      </c>
      <c r="I1762" s="324" t="s">
        <v>40</v>
      </c>
      <c r="J1762" s="255" t="str">
        <f>IF(ISBLANK(INDEX('Policy Characteristics'!D:D,MATCH($C1762,'Policy Characteristics'!$C:$C,0))),"",INDEX('Policy Characteristics'!D:D,MATCH($C1762,'Policy Characteristics'!$C:$C,0)))</f>
        <v>Industry Energy Efficiency</v>
      </c>
      <c r="K1762" s="254" t="str">
        <f>IF(ISBLANK(INDEX('Policy Characteristics'!E:E,MATCH($C1762,'Policy Characteristics'!$C:$C,0))),"",INDEX('Policy Characteristics'!E:E,MATCH($C1762,'Policy Characteristics'!$C:$C,0)))</f>
        <v>indst elec efficiency stds</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0.25</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reduction in energy use</v>
      </c>
      <c r="P1762" s="254" t="str">
        <f>IF(ISBLANK(INDEX('Policy Characteristics'!J:J,MATCH($C1762,'Policy Characteristics'!$C:$C,0))),"",INDEX('Policy Characteristics'!J:J,MATCH($C1762,'Policy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4"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Energy Efficiency Standards for Electrical Eqpt</v>
      </c>
      <c r="C1763" s="254" t="str">
        <f t="shared" si="81"/>
        <v>Perc Improvement in Eqpt Efficiency Stds Above BAU for Electricity</v>
      </c>
      <c r="D1763" s="6" t="s">
        <v>3021</v>
      </c>
      <c r="E1763" s="1" t="s">
        <v>3461</v>
      </c>
      <c r="F1763" t="s">
        <v>2985</v>
      </c>
      <c r="G1763" s="45" t="s">
        <v>3467</v>
      </c>
      <c r="H1763" s="47">
        <f t="shared" si="82"/>
        <v>1762</v>
      </c>
      <c r="I1763" s="324" t="s">
        <v>40</v>
      </c>
      <c r="J1763" s="255" t="str">
        <f>IF(ISBLANK(INDEX('Policy Characteristics'!D:D,MATCH($C1763,'Policy Characteristics'!$C:$C,0))),"",INDEX('Policy Characteristics'!D:D,MATCH($C1763,'Policy Characteristics'!$C:$C,0)))</f>
        <v>Industry Energy Efficiency</v>
      </c>
      <c r="K1763" s="254" t="str">
        <f>IF(ISBLANK(INDEX('Policy Characteristics'!E:E,MATCH($C1763,'Policy Characteristics'!$C:$C,0))),"",INDEX('Policy Characteristics'!E:E,MATCH($C1763,'Policy Characteristics'!$C:$C,0)))</f>
        <v>indst elec efficiency stds</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0.25</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reduction in energy use</v>
      </c>
      <c r="P1763" s="254" t="str">
        <f>IF(ISBLANK(INDEX('Policy Characteristics'!J:J,MATCH($C1763,'Policy Characteristics'!$C:$C,0))),"",INDEX('Policy Characteristics'!J:J,MATCH($C1763,'Policy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4"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Energy Efficiency Standards for Electrical Eqpt</v>
      </c>
      <c r="C1764" s="254" t="str">
        <f t="shared" si="81"/>
        <v>Perc Improvement in Eqpt Efficiency Stds Above BAU for Electricity</v>
      </c>
      <c r="D1764" s="6" t="s">
        <v>3021</v>
      </c>
      <c r="E1764" s="1" t="s">
        <v>3462</v>
      </c>
      <c r="F1764" t="s">
        <v>2985</v>
      </c>
      <c r="G1764" s="45" t="s">
        <v>3468</v>
      </c>
      <c r="H1764" s="47">
        <f t="shared" si="82"/>
        <v>1763</v>
      </c>
      <c r="I1764" s="324" t="s">
        <v>40</v>
      </c>
      <c r="J1764" s="255" t="str">
        <f>IF(ISBLANK(INDEX('Policy Characteristics'!D:D,MATCH($C1764,'Policy Characteristics'!$C:$C,0))),"",INDEX('Policy Characteristics'!D:D,MATCH($C1764,'Policy Characteristics'!$C:$C,0)))</f>
        <v>Industry Energy Efficiency</v>
      </c>
      <c r="K1764" s="254" t="str">
        <f>IF(ISBLANK(INDEX('Policy Characteristics'!E:E,MATCH($C1764,'Policy Characteristics'!$C:$C,0))),"",INDEX('Policy Characteristics'!E:E,MATCH($C1764,'Policy Characteristics'!$C:$C,0)))</f>
        <v>indst elec efficiency stds</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0.25</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reduction in energy use</v>
      </c>
      <c r="P1764" s="254" t="str">
        <f>IF(ISBLANK(INDEX('Policy Characteristics'!J:J,MATCH($C1764,'Policy Characteristics'!$C:$C,0))),"",INDEX('Policy Characteristics'!J:J,MATCH($C1764,'Policy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4"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Energy Efficiency Standards for Electrical Eqpt</v>
      </c>
      <c r="C1765" s="254" t="str">
        <f t="shared" si="81"/>
        <v>Perc Improvement in Eqpt Efficiency Stds Above BAU for Electricity</v>
      </c>
      <c r="D1765" s="6" t="s">
        <v>3021</v>
      </c>
      <c r="E1765" s="1" t="s">
        <v>3463</v>
      </c>
      <c r="F1765" t="s">
        <v>2985</v>
      </c>
      <c r="G1765" s="45" t="s">
        <v>3469</v>
      </c>
      <c r="H1765" s="47">
        <f t="shared" si="82"/>
        <v>1764</v>
      </c>
      <c r="I1765" s="324" t="s">
        <v>40</v>
      </c>
      <c r="J1765" s="255" t="str">
        <f>IF(ISBLANK(INDEX('Policy Characteristics'!D:D,MATCH($C1765,'Policy Characteristics'!$C:$C,0))),"",INDEX('Policy Characteristics'!D:D,MATCH($C1765,'Policy Characteristics'!$C:$C,0)))</f>
        <v>Industry Energy Efficiency</v>
      </c>
      <c r="K1765" s="254" t="str">
        <f>IF(ISBLANK(INDEX('Policy Characteristics'!E:E,MATCH($C1765,'Policy Characteristics'!$C:$C,0))),"",INDEX('Policy Characteristics'!E:E,MATCH($C1765,'Policy Characteristics'!$C:$C,0)))</f>
        <v>indst elec efficiency stds</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0.25</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reduction in energy use</v>
      </c>
      <c r="P1765" s="254" t="str">
        <f>IF(ISBLANK(INDEX('Policy Characteristics'!J:J,MATCH($C1765,'Policy Characteristics'!$C:$C,0))),"",INDEX('Policy Characteristics'!J:J,MATCH($C1765,'Policy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4"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Energy Efficiency Standards for Electrical Eqpt</v>
      </c>
      <c r="C1766" s="254" t="str">
        <f t="shared" ref="C1766:C1829" si="83">C$1701</f>
        <v>Perc Improvement in Eqpt Efficiency Stds Above BAU for Electricity</v>
      </c>
      <c r="D1766" s="6" t="s">
        <v>3021</v>
      </c>
      <c r="E1766" s="1" t="s">
        <v>3464</v>
      </c>
      <c r="F1766" t="s">
        <v>2985</v>
      </c>
      <c r="G1766" s="45" t="s">
        <v>3470</v>
      </c>
      <c r="H1766" s="47">
        <f t="shared" si="82"/>
        <v>1765</v>
      </c>
      <c r="I1766" s="324" t="s">
        <v>40</v>
      </c>
      <c r="J1766" s="255" t="str">
        <f>IF(ISBLANK(INDEX('Policy Characteristics'!D:D,MATCH($C1766,'Policy Characteristics'!$C:$C,0))),"",INDEX('Policy Characteristics'!D:D,MATCH($C1766,'Policy Characteristics'!$C:$C,0)))</f>
        <v>Industry Energy Efficiency</v>
      </c>
      <c r="K1766" s="254" t="str">
        <f>IF(ISBLANK(INDEX('Policy Characteristics'!E:E,MATCH($C1766,'Policy Characteristics'!$C:$C,0))),"",INDEX('Policy Characteristics'!E:E,MATCH($C1766,'Policy Characteristics'!$C:$C,0)))</f>
        <v>indst elec efficiency stds</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0.25</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reduction in energy use</v>
      </c>
      <c r="P1766" s="254" t="str">
        <f>IF(ISBLANK(INDEX('Policy Characteristics'!J:J,MATCH($C1766,'Policy Characteristics'!$C:$C,0))),"",INDEX('Policy Characteristics'!J:J,MATCH($C1766,'Policy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4"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Energy Efficiency Standards for Electrical Eqpt</v>
      </c>
      <c r="C1767" s="254" t="str">
        <f t="shared" si="83"/>
        <v>Perc Improvement in Eqpt Efficiency Stds Above BAU for Electricity</v>
      </c>
      <c r="D1767" s="6" t="s">
        <v>3021</v>
      </c>
      <c r="E1767" s="1" t="s">
        <v>3570</v>
      </c>
      <c r="F1767" t="s">
        <v>2985</v>
      </c>
      <c r="G1767" s="45" t="s">
        <v>3471</v>
      </c>
      <c r="H1767" s="47">
        <f t="shared" si="82"/>
        <v>1766</v>
      </c>
      <c r="I1767" s="324" t="s">
        <v>40</v>
      </c>
      <c r="J1767" s="255" t="str">
        <f>IF(ISBLANK(INDEX('Policy Characteristics'!D:D,MATCH($C1767,'Policy Characteristics'!$C:$C,0))),"",INDEX('Policy Characteristics'!D:D,MATCH($C1767,'Policy Characteristics'!$C:$C,0)))</f>
        <v>Industry Energy Efficiency</v>
      </c>
      <c r="K1767" s="254" t="str">
        <f>IF(ISBLANK(INDEX('Policy Characteristics'!E:E,MATCH($C1767,'Policy Characteristics'!$C:$C,0))),"",INDEX('Policy Characteristics'!E:E,MATCH($C1767,'Policy Characteristics'!$C:$C,0)))</f>
        <v>indst elec efficiency stds</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0.25</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reduction in energy use</v>
      </c>
      <c r="P1767" s="254" t="str">
        <f>IF(ISBLANK(INDEX('Policy Characteristics'!J:J,MATCH($C1767,'Policy Characteristics'!$C:$C,0))),"",INDEX('Policy Characteristics'!J:J,MATCH($C1767,'Policy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4"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Energy Efficiency Standards for Electrical Eqpt</v>
      </c>
      <c r="C1768" s="254" t="str">
        <f t="shared" si="83"/>
        <v>Perc Improvement in Eqpt Efficiency Stds Above BAU for Electricity</v>
      </c>
      <c r="D1768" s="6" t="s">
        <v>3021</v>
      </c>
      <c r="E1768" s="1" t="s">
        <v>3912</v>
      </c>
      <c r="F1768" t="s">
        <v>2985</v>
      </c>
      <c r="G1768" s="45" t="s">
        <v>3888</v>
      </c>
      <c r="H1768" s="47">
        <f t="shared" si="82"/>
        <v>1767</v>
      </c>
      <c r="I1768" s="324" t="s">
        <v>40</v>
      </c>
      <c r="J1768" s="255" t="str">
        <f>IF(ISBLANK(INDEX('Policy Characteristics'!D:D,MATCH($C1768,'Policy Characteristics'!$C:$C,0))),"",INDEX('Policy Characteristics'!D:D,MATCH($C1768,'Policy Characteristics'!$C:$C,0)))</f>
        <v>Industry Energy Efficiency</v>
      </c>
      <c r="K1768" s="254" t="str">
        <f>IF(ISBLANK(INDEX('Policy Characteristics'!E:E,MATCH($C1768,'Policy Characteristics'!$C:$C,0))),"",INDEX('Policy Characteristics'!E:E,MATCH($C1768,'Policy Characteristics'!$C:$C,0)))</f>
        <v>indst elec efficiency stds</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0.25</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reduction in energy use</v>
      </c>
      <c r="P1768" s="254" t="str">
        <f>IF(ISBLANK(INDEX('Policy Characteristics'!J:J,MATCH($C1768,'Policy Characteristics'!$C:$C,0))),"",INDEX('Policy Characteristics'!J:J,MATCH($C1768,'Policy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4"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Energy Efficiency Standards for Electrical Eqpt</v>
      </c>
      <c r="C1769" s="254" t="str">
        <f t="shared" si="83"/>
        <v>Perc Improvement in Eqpt Efficiency Stds Above BAU for Electricity</v>
      </c>
      <c r="D1769" s="6" t="s">
        <v>3021</v>
      </c>
      <c r="E1769" s="1" t="s">
        <v>3913</v>
      </c>
      <c r="F1769" t="s">
        <v>2985</v>
      </c>
      <c r="G1769" s="45" t="s">
        <v>3887</v>
      </c>
      <c r="H1769" s="47">
        <f t="shared" si="82"/>
        <v>1768</v>
      </c>
      <c r="I1769" s="324" t="s">
        <v>40</v>
      </c>
      <c r="J1769" s="255" t="str">
        <f>IF(ISBLANK(INDEX('Policy Characteristics'!D:D,MATCH($C1769,'Policy Characteristics'!$C:$C,0))),"",INDEX('Policy Characteristics'!D:D,MATCH($C1769,'Policy Characteristics'!$C:$C,0)))</f>
        <v>Industry Energy Efficiency</v>
      </c>
      <c r="K1769" s="254" t="str">
        <f>IF(ISBLANK(INDEX('Policy Characteristics'!E:E,MATCH($C1769,'Policy Characteristics'!$C:$C,0))),"",INDEX('Policy Characteristics'!E:E,MATCH($C1769,'Policy Characteristics'!$C:$C,0)))</f>
        <v>indst elec efficiency stds</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0.25</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reduction in energy use</v>
      </c>
      <c r="P1769" s="254" t="str">
        <f>IF(ISBLANK(INDEX('Policy Characteristics'!J:J,MATCH($C1769,'Policy Characteristics'!$C:$C,0))),"",INDEX('Policy Characteristics'!J:J,MATCH($C1769,'Policy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4"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Energy Efficiency Standards for Electrical Eqpt</v>
      </c>
      <c r="C1770" s="254" t="str">
        <f t="shared" si="83"/>
        <v>Perc Improvement in Eqpt Efficiency Stds Above BAU for Electricity</v>
      </c>
      <c r="D1770" s="6" t="s">
        <v>3021</v>
      </c>
      <c r="E1770" s="1" t="s">
        <v>3914</v>
      </c>
      <c r="F1770" t="s">
        <v>2985</v>
      </c>
      <c r="G1770" s="45" t="s">
        <v>3889</v>
      </c>
      <c r="H1770" s="47">
        <f t="shared" si="82"/>
        <v>1769</v>
      </c>
      <c r="I1770" s="324" t="s">
        <v>40</v>
      </c>
      <c r="J1770" s="255" t="str">
        <f>IF(ISBLANK(INDEX('Policy Characteristics'!D:D,MATCH($C1770,'Policy Characteristics'!$C:$C,0))),"",INDEX('Policy Characteristics'!D:D,MATCH($C1770,'Policy Characteristics'!$C:$C,0)))</f>
        <v>Industry Energy Efficiency</v>
      </c>
      <c r="K1770" s="254" t="str">
        <f>IF(ISBLANK(INDEX('Policy Characteristics'!E:E,MATCH($C1770,'Policy Characteristics'!$C:$C,0))),"",INDEX('Policy Characteristics'!E:E,MATCH($C1770,'Policy Characteristics'!$C:$C,0)))</f>
        <v>indst elec efficiency stds</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0.25</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reduction in energy use</v>
      </c>
      <c r="P1770" s="254" t="str">
        <f>IF(ISBLANK(INDEX('Policy Characteristics'!J:J,MATCH($C1770,'Policy Characteristics'!$C:$C,0))),"",INDEX('Policy Characteristics'!J:J,MATCH($C1770,'Policy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4"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Energy Efficiency Standards for Electrical Eqpt</v>
      </c>
      <c r="C1771" s="254" t="str">
        <f t="shared" si="83"/>
        <v>Perc Improvement in Eqpt Efficiency Stds Above BAU for Electricity</v>
      </c>
      <c r="D1771" s="6" t="s">
        <v>3022</v>
      </c>
      <c r="E1771" s="1" t="s">
        <v>3459</v>
      </c>
      <c r="F1771" t="s">
        <v>2986</v>
      </c>
      <c r="G1771" s="45" t="s">
        <v>3465</v>
      </c>
      <c r="H1771" s="47">
        <f t="shared" si="82"/>
        <v>1770</v>
      </c>
      <c r="I1771" s="324" t="s">
        <v>40</v>
      </c>
      <c r="J1771" s="255" t="str">
        <f>IF(ISBLANK(INDEX('Policy Characteristics'!D:D,MATCH($C1771,'Policy Characteristics'!$C:$C,0))),"",INDEX('Policy Characteristics'!D:D,MATCH($C1771,'Policy Characteristics'!$C:$C,0)))</f>
        <v>Industry Energy Efficiency</v>
      </c>
      <c r="K1771" s="254" t="str">
        <f>IF(ISBLANK(INDEX('Policy Characteristics'!E:E,MATCH($C1771,'Policy Characteristics'!$C:$C,0))),"",INDEX('Policy Characteristics'!E:E,MATCH($C1771,'Policy Characteristics'!$C:$C,0)))</f>
        <v>indst elec efficiency stds</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0.25</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reduction in energy use</v>
      </c>
      <c r="P1771" s="254" t="str">
        <f>IF(ISBLANK(INDEX('Policy Characteristics'!J:J,MATCH($C1771,'Policy Characteristics'!$C:$C,0))),"",INDEX('Policy Characteristics'!J:J,MATCH($C1771,'Policy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4"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Energy Efficiency Standards for Electrical Eqpt</v>
      </c>
      <c r="C1772" s="254" t="str">
        <f t="shared" si="83"/>
        <v>Perc Improvement in Eqpt Efficiency Stds Above BAU for Electricity</v>
      </c>
      <c r="D1772" s="6" t="s">
        <v>3022</v>
      </c>
      <c r="E1772" s="1" t="s">
        <v>3460</v>
      </c>
      <c r="F1772" t="s">
        <v>2986</v>
      </c>
      <c r="G1772" s="45" t="s">
        <v>3466</v>
      </c>
      <c r="H1772" s="47">
        <f t="shared" si="82"/>
        <v>1771</v>
      </c>
      <c r="I1772" s="324" t="s">
        <v>40</v>
      </c>
      <c r="J1772" s="255" t="str">
        <f>IF(ISBLANK(INDEX('Policy Characteristics'!D:D,MATCH($C1772,'Policy Characteristics'!$C:$C,0))),"",INDEX('Policy Characteristics'!D:D,MATCH($C1772,'Policy Characteristics'!$C:$C,0)))</f>
        <v>Industry Energy Efficiency</v>
      </c>
      <c r="K1772" s="254" t="str">
        <f>IF(ISBLANK(INDEX('Policy Characteristics'!E:E,MATCH($C1772,'Policy Characteristics'!$C:$C,0))),"",INDEX('Policy Characteristics'!E:E,MATCH($C1772,'Policy Characteristics'!$C:$C,0)))</f>
        <v>indst elec efficiency stds</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0.25</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reduction in energy use</v>
      </c>
      <c r="P1772" s="254" t="str">
        <f>IF(ISBLANK(INDEX('Policy Characteristics'!J:J,MATCH($C1772,'Policy Characteristics'!$C:$C,0))),"",INDEX('Policy Characteristics'!J:J,MATCH($C1772,'Policy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4"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Energy Efficiency Standards for Electrical Eqpt</v>
      </c>
      <c r="C1773" s="254" t="str">
        <f t="shared" si="83"/>
        <v>Perc Improvement in Eqpt Efficiency Stds Above BAU for Electricity</v>
      </c>
      <c r="D1773" s="6" t="s">
        <v>3022</v>
      </c>
      <c r="E1773" s="1" t="s">
        <v>3461</v>
      </c>
      <c r="F1773" t="s">
        <v>2986</v>
      </c>
      <c r="G1773" s="45" t="s">
        <v>3467</v>
      </c>
      <c r="H1773" s="47">
        <f t="shared" si="82"/>
        <v>1772</v>
      </c>
      <c r="I1773" s="324" t="s">
        <v>40</v>
      </c>
      <c r="J1773" s="255" t="str">
        <f>IF(ISBLANK(INDEX('Policy Characteristics'!D:D,MATCH($C1773,'Policy Characteristics'!$C:$C,0))),"",INDEX('Policy Characteristics'!D:D,MATCH($C1773,'Policy Characteristics'!$C:$C,0)))</f>
        <v>Industry Energy Efficiency</v>
      </c>
      <c r="K1773" s="254" t="str">
        <f>IF(ISBLANK(INDEX('Policy Characteristics'!E:E,MATCH($C1773,'Policy Characteristics'!$C:$C,0))),"",INDEX('Policy Characteristics'!E:E,MATCH($C1773,'Policy Characteristics'!$C:$C,0)))</f>
        <v>indst elec efficiency stds</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0.25</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reduction in energy use</v>
      </c>
      <c r="P1773" s="254" t="str">
        <f>IF(ISBLANK(INDEX('Policy Characteristics'!J:J,MATCH($C1773,'Policy Characteristics'!$C:$C,0))),"",INDEX('Policy Characteristics'!J:J,MATCH($C1773,'Policy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4"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Energy Efficiency Standards for Electrical Eqpt</v>
      </c>
      <c r="C1774" s="254" t="str">
        <f t="shared" si="83"/>
        <v>Perc Improvement in Eqpt Efficiency Stds Above BAU for Electricity</v>
      </c>
      <c r="D1774" s="6" t="s">
        <v>3022</v>
      </c>
      <c r="E1774" s="1" t="s">
        <v>3462</v>
      </c>
      <c r="F1774" t="s">
        <v>2986</v>
      </c>
      <c r="G1774" s="45" t="s">
        <v>3468</v>
      </c>
      <c r="H1774" s="47">
        <f t="shared" si="82"/>
        <v>1773</v>
      </c>
      <c r="I1774" s="324" t="s">
        <v>40</v>
      </c>
      <c r="J1774" s="255" t="str">
        <f>IF(ISBLANK(INDEX('Policy Characteristics'!D:D,MATCH($C1774,'Policy Characteristics'!$C:$C,0))),"",INDEX('Policy Characteristics'!D:D,MATCH($C1774,'Policy Characteristics'!$C:$C,0)))</f>
        <v>Industry Energy Efficiency</v>
      </c>
      <c r="K1774" s="254" t="str">
        <f>IF(ISBLANK(INDEX('Policy Characteristics'!E:E,MATCH($C1774,'Policy Characteristics'!$C:$C,0))),"",INDEX('Policy Characteristics'!E:E,MATCH($C1774,'Policy Characteristics'!$C:$C,0)))</f>
        <v>indst elec efficiency stds</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0.25</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reduction in energy use</v>
      </c>
      <c r="P1774" s="254" t="str">
        <f>IF(ISBLANK(INDEX('Policy Characteristics'!J:J,MATCH($C1774,'Policy Characteristics'!$C:$C,0))),"",INDEX('Policy Characteristics'!J:J,MATCH($C1774,'Policy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4"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Energy Efficiency Standards for Electrical Eqpt</v>
      </c>
      <c r="C1775" s="254" t="str">
        <f t="shared" si="83"/>
        <v>Perc Improvement in Eqpt Efficiency Stds Above BAU for Electricity</v>
      </c>
      <c r="D1775" s="6" t="s">
        <v>3022</v>
      </c>
      <c r="E1775" s="1" t="s">
        <v>3463</v>
      </c>
      <c r="F1775" t="s">
        <v>2986</v>
      </c>
      <c r="G1775" s="45" t="s">
        <v>3469</v>
      </c>
      <c r="H1775" s="47">
        <f t="shared" si="82"/>
        <v>1774</v>
      </c>
      <c r="I1775" s="324" t="s">
        <v>40</v>
      </c>
      <c r="J1775" s="255" t="str">
        <f>IF(ISBLANK(INDEX('Policy Characteristics'!D:D,MATCH($C1775,'Policy Characteristics'!$C:$C,0))),"",INDEX('Policy Characteristics'!D:D,MATCH($C1775,'Policy Characteristics'!$C:$C,0)))</f>
        <v>Industry Energy Efficiency</v>
      </c>
      <c r="K1775" s="254" t="str">
        <f>IF(ISBLANK(INDEX('Policy Characteristics'!E:E,MATCH($C1775,'Policy Characteristics'!$C:$C,0))),"",INDEX('Policy Characteristics'!E:E,MATCH($C1775,'Policy Characteristics'!$C:$C,0)))</f>
        <v>indst elec efficiency stds</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0.25</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reduction in energy use</v>
      </c>
      <c r="P1775" s="254" t="str">
        <f>IF(ISBLANK(INDEX('Policy Characteristics'!J:J,MATCH($C1775,'Policy Characteristics'!$C:$C,0))),"",INDEX('Policy Characteristics'!J:J,MATCH($C1775,'Policy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4"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Energy Efficiency Standards for Electrical Eqpt</v>
      </c>
      <c r="C1776" s="254" t="str">
        <f t="shared" si="83"/>
        <v>Perc Improvement in Eqpt Efficiency Stds Above BAU for Electricity</v>
      </c>
      <c r="D1776" s="6" t="s">
        <v>3022</v>
      </c>
      <c r="E1776" s="1" t="s">
        <v>3464</v>
      </c>
      <c r="F1776" t="s">
        <v>2986</v>
      </c>
      <c r="G1776" s="45" t="s">
        <v>3470</v>
      </c>
      <c r="H1776" s="47">
        <f t="shared" si="82"/>
        <v>1775</v>
      </c>
      <c r="I1776" s="324" t="s">
        <v>40</v>
      </c>
      <c r="J1776" s="255" t="str">
        <f>IF(ISBLANK(INDEX('Policy Characteristics'!D:D,MATCH($C1776,'Policy Characteristics'!$C:$C,0))),"",INDEX('Policy Characteristics'!D:D,MATCH($C1776,'Policy Characteristics'!$C:$C,0)))</f>
        <v>Industry Energy Efficiency</v>
      </c>
      <c r="K1776" s="254" t="str">
        <f>IF(ISBLANK(INDEX('Policy Characteristics'!E:E,MATCH($C1776,'Policy Characteristics'!$C:$C,0))),"",INDEX('Policy Characteristics'!E:E,MATCH($C1776,'Policy Characteristics'!$C:$C,0)))</f>
        <v>indst elec efficiency stds</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0.25</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reduction in energy use</v>
      </c>
      <c r="P1776" s="254" t="str">
        <f>IF(ISBLANK(INDEX('Policy Characteristics'!J:J,MATCH($C1776,'Policy Characteristics'!$C:$C,0))),"",INDEX('Policy Characteristics'!J:J,MATCH($C1776,'Policy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4"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Energy Efficiency Standards for Electrical Eqpt</v>
      </c>
      <c r="C1777" s="254" t="str">
        <f t="shared" si="83"/>
        <v>Perc Improvement in Eqpt Efficiency Stds Above BAU for Electricity</v>
      </c>
      <c r="D1777" s="6" t="s">
        <v>3022</v>
      </c>
      <c r="E1777" s="1" t="s">
        <v>3570</v>
      </c>
      <c r="F1777" t="s">
        <v>2986</v>
      </c>
      <c r="G1777" s="45" t="s">
        <v>3471</v>
      </c>
      <c r="H1777" s="47">
        <f t="shared" si="82"/>
        <v>1776</v>
      </c>
      <c r="I1777" s="324" t="s">
        <v>40</v>
      </c>
      <c r="J1777" s="255" t="str">
        <f>IF(ISBLANK(INDEX('Policy Characteristics'!D:D,MATCH($C1777,'Policy Characteristics'!$C:$C,0))),"",INDEX('Policy Characteristics'!D:D,MATCH($C1777,'Policy Characteristics'!$C:$C,0)))</f>
        <v>Industry Energy Efficiency</v>
      </c>
      <c r="K1777" s="254" t="str">
        <f>IF(ISBLANK(INDEX('Policy Characteristics'!E:E,MATCH($C1777,'Policy Characteristics'!$C:$C,0))),"",INDEX('Policy Characteristics'!E:E,MATCH($C1777,'Policy Characteristics'!$C:$C,0)))</f>
        <v>indst elec efficiency stds</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0.25</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reduction in energy use</v>
      </c>
      <c r="P1777" s="254" t="str">
        <f>IF(ISBLANK(INDEX('Policy Characteristics'!J:J,MATCH($C1777,'Policy Characteristics'!$C:$C,0))),"",INDEX('Policy Characteristics'!J:J,MATCH($C1777,'Policy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4"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Energy Efficiency Standards for Electrical Eqpt</v>
      </c>
      <c r="C1778" s="254" t="str">
        <f t="shared" si="83"/>
        <v>Perc Improvement in Eqpt Efficiency Stds Above BAU for Electricity</v>
      </c>
      <c r="D1778" s="6" t="s">
        <v>3022</v>
      </c>
      <c r="E1778" s="1" t="s">
        <v>3912</v>
      </c>
      <c r="F1778" t="s">
        <v>2986</v>
      </c>
      <c r="G1778" s="45" t="s">
        <v>3888</v>
      </c>
      <c r="H1778" s="47">
        <f t="shared" si="82"/>
        <v>1777</v>
      </c>
      <c r="I1778" s="324" t="s">
        <v>40</v>
      </c>
      <c r="J1778" s="255" t="str">
        <f>IF(ISBLANK(INDEX('Policy Characteristics'!D:D,MATCH($C1778,'Policy Characteristics'!$C:$C,0))),"",INDEX('Policy Characteristics'!D:D,MATCH($C1778,'Policy Characteristics'!$C:$C,0)))</f>
        <v>Industry Energy Efficiency</v>
      </c>
      <c r="K1778" s="254" t="str">
        <f>IF(ISBLANK(INDEX('Policy Characteristics'!E:E,MATCH($C1778,'Policy Characteristics'!$C:$C,0))),"",INDEX('Policy Characteristics'!E:E,MATCH($C1778,'Policy Characteristics'!$C:$C,0)))</f>
        <v>indst elec efficiency stds</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0.25</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reduction in energy use</v>
      </c>
      <c r="P1778" s="254" t="str">
        <f>IF(ISBLANK(INDEX('Policy Characteristics'!J:J,MATCH($C1778,'Policy Characteristics'!$C:$C,0))),"",INDEX('Policy Characteristics'!J:J,MATCH($C1778,'Policy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4"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Energy Efficiency Standards for Electrical Eqpt</v>
      </c>
      <c r="C1779" s="254" t="str">
        <f t="shared" si="83"/>
        <v>Perc Improvement in Eqpt Efficiency Stds Above BAU for Electricity</v>
      </c>
      <c r="D1779" s="6" t="s">
        <v>3022</v>
      </c>
      <c r="E1779" s="1" t="s">
        <v>3913</v>
      </c>
      <c r="F1779" t="s">
        <v>2986</v>
      </c>
      <c r="G1779" s="45" t="s">
        <v>3887</v>
      </c>
      <c r="H1779" s="47">
        <f t="shared" si="82"/>
        <v>1778</v>
      </c>
      <c r="I1779" s="324" t="s">
        <v>40</v>
      </c>
      <c r="J1779" s="255" t="str">
        <f>IF(ISBLANK(INDEX('Policy Characteristics'!D:D,MATCH($C1779,'Policy Characteristics'!$C:$C,0))),"",INDEX('Policy Characteristics'!D:D,MATCH($C1779,'Policy Characteristics'!$C:$C,0)))</f>
        <v>Industry Energy Efficiency</v>
      </c>
      <c r="K1779" s="254" t="str">
        <f>IF(ISBLANK(INDEX('Policy Characteristics'!E:E,MATCH($C1779,'Policy Characteristics'!$C:$C,0))),"",INDEX('Policy Characteristics'!E:E,MATCH($C1779,'Policy Characteristics'!$C:$C,0)))</f>
        <v>indst elec efficiency stds</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0.25</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reduction in energy use</v>
      </c>
      <c r="P1779" s="254" t="str">
        <f>IF(ISBLANK(INDEX('Policy Characteristics'!J:J,MATCH($C1779,'Policy Characteristics'!$C:$C,0))),"",INDEX('Policy Characteristics'!J:J,MATCH($C1779,'Policy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4"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Energy Efficiency Standards for Electrical Eqpt</v>
      </c>
      <c r="C1780" s="254" t="str">
        <f t="shared" si="83"/>
        <v>Perc Improvement in Eqpt Efficiency Stds Above BAU for Electricity</v>
      </c>
      <c r="D1780" s="6" t="s">
        <v>3022</v>
      </c>
      <c r="E1780" s="1" t="s">
        <v>3914</v>
      </c>
      <c r="F1780" t="s">
        <v>2986</v>
      </c>
      <c r="G1780" s="45" t="s">
        <v>3889</v>
      </c>
      <c r="H1780" s="47">
        <f t="shared" si="82"/>
        <v>1779</v>
      </c>
      <c r="I1780" s="324" t="s">
        <v>40</v>
      </c>
      <c r="J1780" s="255" t="str">
        <f>IF(ISBLANK(INDEX('Policy Characteristics'!D:D,MATCH($C1780,'Policy Characteristics'!$C:$C,0))),"",INDEX('Policy Characteristics'!D:D,MATCH($C1780,'Policy Characteristics'!$C:$C,0)))</f>
        <v>Industry Energy Efficiency</v>
      </c>
      <c r="K1780" s="254" t="str">
        <f>IF(ISBLANK(INDEX('Policy Characteristics'!E:E,MATCH($C1780,'Policy Characteristics'!$C:$C,0))),"",INDEX('Policy Characteristics'!E:E,MATCH($C1780,'Policy Characteristics'!$C:$C,0)))</f>
        <v>indst elec efficiency stds</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0.25</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reduction in energy use</v>
      </c>
      <c r="P1780" s="254" t="str">
        <f>IF(ISBLANK(INDEX('Policy Characteristics'!J:J,MATCH($C1780,'Policy Characteristics'!$C:$C,0))),"",INDEX('Policy Characteristics'!J:J,MATCH($C1780,'Policy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4"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Energy Efficiency Standards for Electrical Eqpt</v>
      </c>
      <c r="C1781" s="254" t="str">
        <f t="shared" si="83"/>
        <v>Perc Improvement in Eqpt Efficiency Stds Above BAU for Electricity</v>
      </c>
      <c r="D1781" s="6" t="s">
        <v>3023</v>
      </c>
      <c r="E1781" s="1" t="s">
        <v>3459</v>
      </c>
      <c r="F1781" t="s">
        <v>2987</v>
      </c>
      <c r="G1781" s="45" t="s">
        <v>3465</v>
      </c>
      <c r="H1781" s="47">
        <f t="shared" si="82"/>
        <v>1780</v>
      </c>
      <c r="I1781" s="324" t="s">
        <v>40</v>
      </c>
      <c r="J1781" s="255" t="str">
        <f>IF(ISBLANK(INDEX('Policy Characteristics'!D:D,MATCH($C1781,'Policy Characteristics'!$C:$C,0))),"",INDEX('Policy Characteristics'!D:D,MATCH($C1781,'Policy Characteristics'!$C:$C,0)))</f>
        <v>Industry Energy Efficiency</v>
      </c>
      <c r="K1781" s="254" t="str">
        <f>IF(ISBLANK(INDEX('Policy Characteristics'!E:E,MATCH($C1781,'Policy Characteristics'!$C:$C,0))),"",INDEX('Policy Characteristics'!E:E,MATCH($C1781,'Policy Characteristics'!$C:$C,0)))</f>
        <v>indst elec efficiency stds</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0.25</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reduction in energy use</v>
      </c>
      <c r="P1781" s="254" t="str">
        <f>IF(ISBLANK(INDEX('Policy Characteristics'!J:J,MATCH($C1781,'Policy Characteristics'!$C:$C,0))),"",INDEX('Policy Characteristics'!J:J,MATCH($C1781,'Policy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4"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Energy Efficiency Standards for Electrical Eqpt</v>
      </c>
      <c r="C1782" s="254" t="str">
        <f t="shared" si="83"/>
        <v>Perc Improvement in Eqpt Efficiency Stds Above BAU for Electricity</v>
      </c>
      <c r="D1782" s="6" t="s">
        <v>3023</v>
      </c>
      <c r="E1782" s="1" t="s">
        <v>3460</v>
      </c>
      <c r="F1782" t="s">
        <v>2987</v>
      </c>
      <c r="G1782" s="45" t="s">
        <v>3466</v>
      </c>
      <c r="H1782" s="47">
        <f t="shared" si="82"/>
        <v>1781</v>
      </c>
      <c r="I1782" s="324" t="s">
        <v>40</v>
      </c>
      <c r="J1782" s="255" t="str">
        <f>IF(ISBLANK(INDEX('Policy Characteristics'!D:D,MATCH($C1782,'Policy Characteristics'!$C:$C,0))),"",INDEX('Policy Characteristics'!D:D,MATCH($C1782,'Policy Characteristics'!$C:$C,0)))</f>
        <v>Industry Energy Efficiency</v>
      </c>
      <c r="K1782" s="254" t="str">
        <f>IF(ISBLANK(INDEX('Policy Characteristics'!E:E,MATCH($C1782,'Policy Characteristics'!$C:$C,0))),"",INDEX('Policy Characteristics'!E:E,MATCH($C1782,'Policy Characteristics'!$C:$C,0)))</f>
        <v>indst elec efficiency stds</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0.25</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reduction in energy use</v>
      </c>
      <c r="P1782" s="254" t="str">
        <f>IF(ISBLANK(INDEX('Policy Characteristics'!J:J,MATCH($C1782,'Policy Characteristics'!$C:$C,0))),"",INDEX('Policy Characteristics'!J:J,MATCH($C1782,'Policy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4"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Energy Efficiency Standards for Electrical Eqpt</v>
      </c>
      <c r="C1783" s="254" t="str">
        <f t="shared" si="83"/>
        <v>Perc Improvement in Eqpt Efficiency Stds Above BAU for Electricity</v>
      </c>
      <c r="D1783" s="6" t="s">
        <v>3023</v>
      </c>
      <c r="E1783" s="1" t="s">
        <v>3461</v>
      </c>
      <c r="F1783" t="s">
        <v>2987</v>
      </c>
      <c r="G1783" s="45" t="s">
        <v>3467</v>
      </c>
      <c r="H1783" s="47">
        <f t="shared" si="82"/>
        <v>1782</v>
      </c>
      <c r="I1783" s="324" t="s">
        <v>40</v>
      </c>
      <c r="J1783" s="255" t="str">
        <f>IF(ISBLANK(INDEX('Policy Characteristics'!D:D,MATCH($C1783,'Policy Characteristics'!$C:$C,0))),"",INDEX('Policy Characteristics'!D:D,MATCH($C1783,'Policy Characteristics'!$C:$C,0)))</f>
        <v>Industry Energy Efficiency</v>
      </c>
      <c r="K1783" s="254" t="str">
        <f>IF(ISBLANK(INDEX('Policy Characteristics'!E:E,MATCH($C1783,'Policy Characteristics'!$C:$C,0))),"",INDEX('Policy Characteristics'!E:E,MATCH($C1783,'Policy Characteristics'!$C:$C,0)))</f>
        <v>indst elec efficiency stds</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0.25</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reduction in energy use</v>
      </c>
      <c r="P1783" s="254" t="str">
        <f>IF(ISBLANK(INDEX('Policy Characteristics'!J:J,MATCH($C1783,'Policy Characteristics'!$C:$C,0))),"",INDEX('Policy Characteristics'!J:J,MATCH($C1783,'Policy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4"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Energy Efficiency Standards for Electrical Eqpt</v>
      </c>
      <c r="C1784" s="254" t="str">
        <f t="shared" si="83"/>
        <v>Perc Improvement in Eqpt Efficiency Stds Above BAU for Electricity</v>
      </c>
      <c r="D1784" s="6" t="s">
        <v>3023</v>
      </c>
      <c r="E1784" s="1" t="s">
        <v>3462</v>
      </c>
      <c r="F1784" t="s">
        <v>2987</v>
      </c>
      <c r="G1784" s="45" t="s">
        <v>3468</v>
      </c>
      <c r="H1784" s="47">
        <f t="shared" si="82"/>
        <v>1783</v>
      </c>
      <c r="I1784" s="324" t="s">
        <v>40</v>
      </c>
      <c r="J1784" s="255" t="str">
        <f>IF(ISBLANK(INDEX('Policy Characteristics'!D:D,MATCH($C1784,'Policy Characteristics'!$C:$C,0))),"",INDEX('Policy Characteristics'!D:D,MATCH($C1784,'Policy Characteristics'!$C:$C,0)))</f>
        <v>Industry Energy Efficiency</v>
      </c>
      <c r="K1784" s="254" t="str">
        <f>IF(ISBLANK(INDEX('Policy Characteristics'!E:E,MATCH($C1784,'Policy Characteristics'!$C:$C,0))),"",INDEX('Policy Characteristics'!E:E,MATCH($C1784,'Policy Characteristics'!$C:$C,0)))</f>
        <v>indst elec efficiency stds</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0.25</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reduction in energy use</v>
      </c>
      <c r="P1784" s="254" t="str">
        <f>IF(ISBLANK(INDEX('Policy Characteristics'!J:J,MATCH($C1784,'Policy Characteristics'!$C:$C,0))),"",INDEX('Policy Characteristics'!J:J,MATCH($C1784,'Policy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4"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Energy Efficiency Standards for Electrical Eqpt</v>
      </c>
      <c r="C1785" s="254" t="str">
        <f t="shared" si="83"/>
        <v>Perc Improvement in Eqpt Efficiency Stds Above BAU for Electricity</v>
      </c>
      <c r="D1785" s="6" t="s">
        <v>3023</v>
      </c>
      <c r="E1785" s="1" t="s">
        <v>3463</v>
      </c>
      <c r="F1785" t="s">
        <v>2987</v>
      </c>
      <c r="G1785" s="45" t="s">
        <v>3469</v>
      </c>
      <c r="H1785" s="47">
        <f t="shared" si="82"/>
        <v>1784</v>
      </c>
      <c r="I1785" s="324" t="s">
        <v>40</v>
      </c>
      <c r="J1785" s="255" t="str">
        <f>IF(ISBLANK(INDEX('Policy Characteristics'!D:D,MATCH($C1785,'Policy Characteristics'!$C:$C,0))),"",INDEX('Policy Characteristics'!D:D,MATCH($C1785,'Policy Characteristics'!$C:$C,0)))</f>
        <v>Industry Energy Efficiency</v>
      </c>
      <c r="K1785" s="254" t="str">
        <f>IF(ISBLANK(INDEX('Policy Characteristics'!E:E,MATCH($C1785,'Policy Characteristics'!$C:$C,0))),"",INDEX('Policy Characteristics'!E:E,MATCH($C1785,'Policy Characteristics'!$C:$C,0)))</f>
        <v>indst elec efficiency stds</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0.25</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reduction in energy use</v>
      </c>
      <c r="P1785" s="254" t="str">
        <f>IF(ISBLANK(INDEX('Policy Characteristics'!J:J,MATCH($C1785,'Policy Characteristics'!$C:$C,0))),"",INDEX('Policy Characteristics'!J:J,MATCH($C1785,'Policy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4"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Energy Efficiency Standards for Electrical Eqpt</v>
      </c>
      <c r="C1786" s="254" t="str">
        <f t="shared" si="83"/>
        <v>Perc Improvement in Eqpt Efficiency Stds Above BAU for Electricity</v>
      </c>
      <c r="D1786" s="6" t="s">
        <v>3023</v>
      </c>
      <c r="E1786" s="1" t="s">
        <v>3464</v>
      </c>
      <c r="F1786" t="s">
        <v>2987</v>
      </c>
      <c r="G1786" s="45" t="s">
        <v>3470</v>
      </c>
      <c r="H1786" s="47">
        <f t="shared" si="82"/>
        <v>1785</v>
      </c>
      <c r="I1786" s="324" t="s">
        <v>40</v>
      </c>
      <c r="J1786" s="255" t="str">
        <f>IF(ISBLANK(INDEX('Policy Characteristics'!D:D,MATCH($C1786,'Policy Characteristics'!$C:$C,0))),"",INDEX('Policy Characteristics'!D:D,MATCH($C1786,'Policy Characteristics'!$C:$C,0)))</f>
        <v>Industry Energy Efficiency</v>
      </c>
      <c r="K1786" s="254" t="str">
        <f>IF(ISBLANK(INDEX('Policy Characteristics'!E:E,MATCH($C1786,'Policy Characteristics'!$C:$C,0))),"",INDEX('Policy Characteristics'!E:E,MATCH($C1786,'Policy Characteristics'!$C:$C,0)))</f>
        <v>indst elec efficiency stds</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0.25</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reduction in energy use</v>
      </c>
      <c r="P1786" s="254" t="str">
        <f>IF(ISBLANK(INDEX('Policy Characteristics'!J:J,MATCH($C1786,'Policy Characteristics'!$C:$C,0))),"",INDEX('Policy Characteristics'!J:J,MATCH($C1786,'Policy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4"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Energy Efficiency Standards for Electrical Eqpt</v>
      </c>
      <c r="C1787" s="254" t="str">
        <f t="shared" si="83"/>
        <v>Perc Improvement in Eqpt Efficiency Stds Above BAU for Electricity</v>
      </c>
      <c r="D1787" s="6" t="s">
        <v>3023</v>
      </c>
      <c r="E1787" s="1" t="s">
        <v>3570</v>
      </c>
      <c r="F1787" t="s">
        <v>2987</v>
      </c>
      <c r="G1787" s="45" t="s">
        <v>3471</v>
      </c>
      <c r="H1787" s="47">
        <f t="shared" si="82"/>
        <v>1786</v>
      </c>
      <c r="I1787" s="324" t="s">
        <v>40</v>
      </c>
      <c r="J1787" s="255" t="str">
        <f>IF(ISBLANK(INDEX('Policy Characteristics'!D:D,MATCH($C1787,'Policy Characteristics'!$C:$C,0))),"",INDEX('Policy Characteristics'!D:D,MATCH($C1787,'Policy Characteristics'!$C:$C,0)))</f>
        <v>Industry Energy Efficiency</v>
      </c>
      <c r="K1787" s="254" t="str">
        <f>IF(ISBLANK(INDEX('Policy Characteristics'!E:E,MATCH($C1787,'Policy Characteristics'!$C:$C,0))),"",INDEX('Policy Characteristics'!E:E,MATCH($C1787,'Policy Characteristics'!$C:$C,0)))</f>
        <v>indst elec efficiency stds</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0.25</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reduction in energy use</v>
      </c>
      <c r="P1787" s="254" t="str">
        <f>IF(ISBLANK(INDEX('Policy Characteristics'!J:J,MATCH($C1787,'Policy Characteristics'!$C:$C,0))),"",INDEX('Policy Characteristics'!J:J,MATCH($C1787,'Policy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4"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Energy Efficiency Standards for Electrical Eqpt</v>
      </c>
      <c r="C1788" s="254" t="str">
        <f t="shared" si="83"/>
        <v>Perc Improvement in Eqpt Efficiency Stds Above BAU for Electricity</v>
      </c>
      <c r="D1788" s="6" t="s">
        <v>3023</v>
      </c>
      <c r="E1788" s="1" t="s">
        <v>3912</v>
      </c>
      <c r="F1788" t="s">
        <v>2987</v>
      </c>
      <c r="G1788" s="45" t="s">
        <v>3888</v>
      </c>
      <c r="H1788" s="47">
        <f t="shared" si="82"/>
        <v>1787</v>
      </c>
      <c r="I1788" s="324" t="s">
        <v>40</v>
      </c>
      <c r="J1788" s="255" t="str">
        <f>IF(ISBLANK(INDEX('Policy Characteristics'!D:D,MATCH($C1788,'Policy Characteristics'!$C:$C,0))),"",INDEX('Policy Characteristics'!D:D,MATCH($C1788,'Policy Characteristics'!$C:$C,0)))</f>
        <v>Industry Energy Efficiency</v>
      </c>
      <c r="K1788" s="254" t="str">
        <f>IF(ISBLANK(INDEX('Policy Characteristics'!E:E,MATCH($C1788,'Policy Characteristics'!$C:$C,0))),"",INDEX('Policy Characteristics'!E:E,MATCH($C1788,'Policy Characteristics'!$C:$C,0)))</f>
        <v>indst elec efficiency stds</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0.25</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reduction in energy use</v>
      </c>
      <c r="P1788" s="254" t="str">
        <f>IF(ISBLANK(INDEX('Policy Characteristics'!J:J,MATCH($C1788,'Policy Characteristics'!$C:$C,0))),"",INDEX('Policy Characteristics'!J:J,MATCH($C1788,'Policy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4"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Energy Efficiency Standards for Electrical Eqpt</v>
      </c>
      <c r="C1789" s="254" t="str">
        <f t="shared" si="83"/>
        <v>Perc Improvement in Eqpt Efficiency Stds Above BAU for Electricity</v>
      </c>
      <c r="D1789" s="6" t="s">
        <v>3023</v>
      </c>
      <c r="E1789" s="1" t="s">
        <v>3913</v>
      </c>
      <c r="F1789" t="s">
        <v>2987</v>
      </c>
      <c r="G1789" s="45" t="s">
        <v>3887</v>
      </c>
      <c r="H1789" s="47">
        <f t="shared" si="82"/>
        <v>1788</v>
      </c>
      <c r="I1789" s="324" t="s">
        <v>40</v>
      </c>
      <c r="J1789" s="255" t="str">
        <f>IF(ISBLANK(INDEX('Policy Characteristics'!D:D,MATCH($C1789,'Policy Characteristics'!$C:$C,0))),"",INDEX('Policy Characteristics'!D:D,MATCH($C1789,'Policy Characteristics'!$C:$C,0)))</f>
        <v>Industry Energy Efficiency</v>
      </c>
      <c r="K1789" s="254" t="str">
        <f>IF(ISBLANK(INDEX('Policy Characteristics'!E:E,MATCH($C1789,'Policy Characteristics'!$C:$C,0))),"",INDEX('Policy Characteristics'!E:E,MATCH($C1789,'Policy Characteristics'!$C:$C,0)))</f>
        <v>indst elec efficiency stds</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0.25</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reduction in energy use</v>
      </c>
      <c r="P1789" s="254" t="str">
        <f>IF(ISBLANK(INDEX('Policy Characteristics'!J:J,MATCH($C1789,'Policy Characteristics'!$C:$C,0))),"",INDEX('Policy Characteristics'!J:J,MATCH($C1789,'Policy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4"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Energy Efficiency Standards for Electrical Eqpt</v>
      </c>
      <c r="C1790" s="254" t="str">
        <f t="shared" si="83"/>
        <v>Perc Improvement in Eqpt Efficiency Stds Above BAU for Electricity</v>
      </c>
      <c r="D1790" s="6" t="s">
        <v>3023</v>
      </c>
      <c r="E1790" s="1" t="s">
        <v>3914</v>
      </c>
      <c r="F1790" t="s">
        <v>2987</v>
      </c>
      <c r="G1790" s="45" t="s">
        <v>3889</v>
      </c>
      <c r="H1790" s="47">
        <f t="shared" si="82"/>
        <v>1789</v>
      </c>
      <c r="I1790" s="324" t="s">
        <v>40</v>
      </c>
      <c r="J1790" s="255" t="str">
        <f>IF(ISBLANK(INDEX('Policy Characteristics'!D:D,MATCH($C1790,'Policy Characteristics'!$C:$C,0))),"",INDEX('Policy Characteristics'!D:D,MATCH($C1790,'Policy Characteristics'!$C:$C,0)))</f>
        <v>Industry Energy Efficiency</v>
      </c>
      <c r="K1790" s="254" t="str">
        <f>IF(ISBLANK(INDEX('Policy Characteristics'!E:E,MATCH($C1790,'Policy Characteristics'!$C:$C,0))),"",INDEX('Policy Characteristics'!E:E,MATCH($C1790,'Policy Characteristics'!$C:$C,0)))</f>
        <v>indst elec efficiency stds</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0.25</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reduction in energy use</v>
      </c>
      <c r="P1790" s="254" t="str">
        <f>IF(ISBLANK(INDEX('Policy Characteristics'!J:J,MATCH($C1790,'Policy Characteristics'!$C:$C,0))),"",INDEX('Policy Characteristics'!J:J,MATCH($C1790,'Policy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4"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Energy Efficiency Standards for Electrical Eqpt</v>
      </c>
      <c r="C1791" s="254" t="str">
        <f t="shared" si="83"/>
        <v>Perc Improvement in Eqpt Efficiency Stds Above BAU for Electricity</v>
      </c>
      <c r="D1791" s="6" t="s">
        <v>3024</v>
      </c>
      <c r="E1791" s="1" t="s">
        <v>3459</v>
      </c>
      <c r="F1791" t="s">
        <v>2546</v>
      </c>
      <c r="G1791" s="45" t="s">
        <v>3465</v>
      </c>
      <c r="H1791" s="47">
        <f t="shared" si="82"/>
        <v>1790</v>
      </c>
      <c r="I1791" s="324" t="s">
        <v>40</v>
      </c>
      <c r="J1791" s="255" t="str">
        <f>IF(ISBLANK(INDEX('Policy Characteristics'!D:D,MATCH($C1791,'Policy Characteristics'!$C:$C,0))),"",INDEX('Policy Characteristics'!D:D,MATCH($C1791,'Policy Characteristics'!$C:$C,0)))</f>
        <v>Industry Energy Efficiency</v>
      </c>
      <c r="K1791" s="254" t="str">
        <f>IF(ISBLANK(INDEX('Policy Characteristics'!E:E,MATCH($C1791,'Policy Characteristics'!$C:$C,0))),"",INDEX('Policy Characteristics'!E:E,MATCH($C1791,'Policy Characteristics'!$C:$C,0)))</f>
        <v>indst elec efficiency stds</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0.25</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reduction in energy use</v>
      </c>
      <c r="P1791" s="254" t="str">
        <f>IF(ISBLANK(INDEX('Policy Characteristics'!J:J,MATCH($C1791,'Policy Characteristics'!$C:$C,0))),"",INDEX('Policy Characteristics'!J:J,MATCH($C1791,'Policy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4"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Energy Efficiency Standards for Electrical Eqpt</v>
      </c>
      <c r="C1792" s="254" t="str">
        <f t="shared" si="83"/>
        <v>Perc Improvement in Eqpt Efficiency Stds Above BAU for Electricity</v>
      </c>
      <c r="D1792" s="6" t="s">
        <v>3024</v>
      </c>
      <c r="E1792" s="1" t="s">
        <v>3460</v>
      </c>
      <c r="F1792" t="s">
        <v>2546</v>
      </c>
      <c r="G1792" s="45" t="s">
        <v>3466</v>
      </c>
      <c r="H1792" s="47">
        <f t="shared" si="82"/>
        <v>1791</v>
      </c>
      <c r="I1792" s="324" t="s">
        <v>40</v>
      </c>
      <c r="J1792" s="255" t="str">
        <f>IF(ISBLANK(INDEX('Policy Characteristics'!D:D,MATCH($C1792,'Policy Characteristics'!$C:$C,0))),"",INDEX('Policy Characteristics'!D:D,MATCH($C1792,'Policy Characteristics'!$C:$C,0)))</f>
        <v>Industry Energy Efficiency</v>
      </c>
      <c r="K1792" s="254" t="str">
        <f>IF(ISBLANK(INDEX('Policy Characteristics'!E:E,MATCH($C1792,'Policy Characteristics'!$C:$C,0))),"",INDEX('Policy Characteristics'!E:E,MATCH($C1792,'Policy Characteristics'!$C:$C,0)))</f>
        <v>indst elec efficiency stds</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0.25</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reduction in energy use</v>
      </c>
      <c r="P1792" s="254" t="str">
        <f>IF(ISBLANK(INDEX('Policy Characteristics'!J:J,MATCH($C1792,'Policy Characteristics'!$C:$C,0))),"",INDEX('Policy Characteristics'!J:J,MATCH($C1792,'Policy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4"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Energy Efficiency Standards for Electrical Eqpt</v>
      </c>
      <c r="C1793" s="254" t="str">
        <f t="shared" si="83"/>
        <v>Perc Improvement in Eqpt Efficiency Stds Above BAU for Electricity</v>
      </c>
      <c r="D1793" s="6" t="s">
        <v>3024</v>
      </c>
      <c r="E1793" s="1" t="s">
        <v>3461</v>
      </c>
      <c r="F1793" t="s">
        <v>2546</v>
      </c>
      <c r="G1793" s="45" t="s">
        <v>3467</v>
      </c>
      <c r="H1793" s="47">
        <f t="shared" si="82"/>
        <v>1792</v>
      </c>
      <c r="I1793" s="324" t="s">
        <v>40</v>
      </c>
      <c r="J1793" s="255" t="str">
        <f>IF(ISBLANK(INDEX('Policy Characteristics'!D:D,MATCH($C1793,'Policy Characteristics'!$C:$C,0))),"",INDEX('Policy Characteristics'!D:D,MATCH($C1793,'Policy Characteristics'!$C:$C,0)))</f>
        <v>Industry Energy Efficiency</v>
      </c>
      <c r="K1793" s="254" t="str">
        <f>IF(ISBLANK(INDEX('Policy Characteristics'!E:E,MATCH($C1793,'Policy Characteristics'!$C:$C,0))),"",INDEX('Policy Characteristics'!E:E,MATCH($C1793,'Policy Characteristics'!$C:$C,0)))</f>
        <v>indst elec efficiency stds</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0.25</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energy use</v>
      </c>
      <c r="P1793" s="254" t="str">
        <f>IF(ISBLANK(INDEX('Policy Characteristics'!J:J,MATCH($C1793,'Policy Characteristics'!$C:$C,0))),"",INDEX('Policy Characteristics'!J:J,MATCH($C1793,'Policy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4"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Energy Efficiency Standards for Electrical Eqpt</v>
      </c>
      <c r="C1794" s="254" t="str">
        <f t="shared" si="83"/>
        <v>Perc Improvement in Eqpt Efficiency Stds Above BAU for Electricity</v>
      </c>
      <c r="D1794" s="6" t="s">
        <v>3024</v>
      </c>
      <c r="E1794" s="1" t="s">
        <v>3462</v>
      </c>
      <c r="F1794" t="s">
        <v>2546</v>
      </c>
      <c r="G1794" s="45" t="s">
        <v>3468</v>
      </c>
      <c r="H1794" s="47">
        <f t="shared" si="82"/>
        <v>1793</v>
      </c>
      <c r="I1794" s="324" t="s">
        <v>40</v>
      </c>
      <c r="J1794" s="255" t="str">
        <f>IF(ISBLANK(INDEX('Policy Characteristics'!D:D,MATCH($C1794,'Policy Characteristics'!$C:$C,0))),"",INDEX('Policy Characteristics'!D:D,MATCH($C1794,'Policy Characteristics'!$C:$C,0)))</f>
        <v>Industry Energy Efficiency</v>
      </c>
      <c r="K1794" s="254" t="str">
        <f>IF(ISBLANK(INDEX('Policy Characteristics'!E:E,MATCH($C1794,'Policy Characteristics'!$C:$C,0))),"",INDEX('Policy Characteristics'!E:E,MATCH($C1794,'Policy Characteristics'!$C:$C,0)))</f>
        <v>indst elec efficiency stds</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0.25</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energy use</v>
      </c>
      <c r="P1794" s="254" t="str">
        <f>IF(ISBLANK(INDEX('Policy Characteristics'!J:J,MATCH($C1794,'Policy Characteristics'!$C:$C,0))),"",INDEX('Policy Characteristics'!J:J,MATCH($C1794,'Policy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4"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Energy Efficiency Standards for Electrical Eqpt</v>
      </c>
      <c r="C1795" s="254" t="str">
        <f t="shared" si="83"/>
        <v>Perc Improvement in Eqpt Efficiency Stds Above BAU for Electricity</v>
      </c>
      <c r="D1795" s="6" t="s">
        <v>3024</v>
      </c>
      <c r="E1795" s="1" t="s">
        <v>3463</v>
      </c>
      <c r="F1795" t="s">
        <v>2546</v>
      </c>
      <c r="G1795" s="45" t="s">
        <v>3469</v>
      </c>
      <c r="H1795" s="47">
        <f t="shared" si="82"/>
        <v>1794</v>
      </c>
      <c r="I1795" s="324" t="s">
        <v>40</v>
      </c>
      <c r="J1795" s="255" t="str">
        <f>IF(ISBLANK(INDEX('Policy Characteristics'!D:D,MATCH($C1795,'Policy Characteristics'!$C:$C,0))),"",INDEX('Policy Characteristics'!D:D,MATCH($C1795,'Policy Characteristics'!$C:$C,0)))</f>
        <v>Industry Energy Efficiency</v>
      </c>
      <c r="K1795" s="254" t="str">
        <f>IF(ISBLANK(INDEX('Policy Characteristics'!E:E,MATCH($C1795,'Policy Characteristics'!$C:$C,0))),"",INDEX('Policy Characteristics'!E:E,MATCH($C1795,'Policy Characteristics'!$C:$C,0)))</f>
        <v>indst elec efficiency stds</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0.25</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energy use</v>
      </c>
      <c r="P1795" s="254" t="str">
        <f>IF(ISBLANK(INDEX('Policy Characteristics'!J:J,MATCH($C1795,'Policy Characteristics'!$C:$C,0))),"",INDEX('Policy Characteristics'!J:J,MATCH($C1795,'Policy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4"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Energy Efficiency Standards for Electrical Eqpt</v>
      </c>
      <c r="C1796" s="254" t="str">
        <f t="shared" si="83"/>
        <v>Perc Improvement in Eqpt Efficiency Stds Above BAU for Electricity</v>
      </c>
      <c r="D1796" s="6" t="s">
        <v>3024</v>
      </c>
      <c r="E1796" s="1" t="s">
        <v>3464</v>
      </c>
      <c r="F1796" t="s">
        <v>2546</v>
      </c>
      <c r="G1796" s="45" t="s">
        <v>3470</v>
      </c>
      <c r="H1796" s="47">
        <f t="shared" si="82"/>
        <v>1795</v>
      </c>
      <c r="I1796" s="324" t="s">
        <v>40</v>
      </c>
      <c r="J1796" s="255" t="str">
        <f>IF(ISBLANK(INDEX('Policy Characteristics'!D:D,MATCH($C1796,'Policy Characteristics'!$C:$C,0))),"",INDEX('Policy Characteristics'!D:D,MATCH($C1796,'Policy Characteristics'!$C:$C,0)))</f>
        <v>Industry Energy Efficiency</v>
      </c>
      <c r="K1796" s="254" t="str">
        <f>IF(ISBLANK(INDEX('Policy Characteristics'!E:E,MATCH($C1796,'Policy Characteristics'!$C:$C,0))),"",INDEX('Policy Characteristics'!E:E,MATCH($C1796,'Policy Characteristics'!$C:$C,0)))</f>
        <v>indst elec efficiency stds</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0.25</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energy use</v>
      </c>
      <c r="P1796" s="254" t="str">
        <f>IF(ISBLANK(INDEX('Policy Characteristics'!J:J,MATCH($C1796,'Policy Characteristics'!$C:$C,0))),"",INDEX('Policy Characteristics'!J:J,MATCH($C1796,'Policy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4"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Energy Efficiency Standards for Electrical Eqpt</v>
      </c>
      <c r="C1797" s="254" t="str">
        <f t="shared" si="83"/>
        <v>Perc Improvement in Eqpt Efficiency Stds Above BAU for Electricity</v>
      </c>
      <c r="D1797" s="6" t="s">
        <v>3024</v>
      </c>
      <c r="E1797" s="1" t="s">
        <v>3570</v>
      </c>
      <c r="F1797" t="s">
        <v>2546</v>
      </c>
      <c r="G1797" s="45" t="s">
        <v>3471</v>
      </c>
      <c r="H1797" s="47">
        <f t="shared" si="82"/>
        <v>1796</v>
      </c>
      <c r="I1797" s="324" t="s">
        <v>40</v>
      </c>
      <c r="J1797" s="255" t="str">
        <f>IF(ISBLANK(INDEX('Policy Characteristics'!D:D,MATCH($C1797,'Policy Characteristics'!$C:$C,0))),"",INDEX('Policy Characteristics'!D:D,MATCH($C1797,'Policy Characteristics'!$C:$C,0)))</f>
        <v>Industry Energy Efficiency</v>
      </c>
      <c r="K1797" s="254" t="str">
        <f>IF(ISBLANK(INDEX('Policy Characteristics'!E:E,MATCH($C1797,'Policy Characteristics'!$C:$C,0))),"",INDEX('Policy Characteristics'!E:E,MATCH($C1797,'Policy Characteristics'!$C:$C,0)))</f>
        <v>indst elec efficiency stds</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0.25</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energy use</v>
      </c>
      <c r="P1797" s="254" t="str">
        <f>IF(ISBLANK(INDEX('Policy Characteristics'!J:J,MATCH($C1797,'Policy Characteristics'!$C:$C,0))),"",INDEX('Policy Characteristics'!J:J,MATCH($C1797,'Policy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4"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Energy Efficiency Standards for Electrical Eqpt</v>
      </c>
      <c r="C1798" s="254" t="str">
        <f t="shared" si="83"/>
        <v>Perc Improvement in Eqpt Efficiency Stds Above BAU for Electricity</v>
      </c>
      <c r="D1798" s="6" t="s">
        <v>3024</v>
      </c>
      <c r="E1798" s="1" t="s">
        <v>3912</v>
      </c>
      <c r="F1798" t="s">
        <v>2546</v>
      </c>
      <c r="G1798" s="45" t="s">
        <v>3888</v>
      </c>
      <c r="H1798" s="47">
        <f t="shared" si="82"/>
        <v>1797</v>
      </c>
      <c r="I1798" s="324" t="s">
        <v>40</v>
      </c>
      <c r="J1798" s="255" t="str">
        <f>IF(ISBLANK(INDEX('Policy Characteristics'!D:D,MATCH($C1798,'Policy Characteristics'!$C:$C,0))),"",INDEX('Policy Characteristics'!D:D,MATCH($C1798,'Policy Characteristics'!$C:$C,0)))</f>
        <v>Industry Energy Efficiency</v>
      </c>
      <c r="K1798" s="254" t="str">
        <f>IF(ISBLANK(INDEX('Policy Characteristics'!E:E,MATCH($C1798,'Policy Characteristics'!$C:$C,0))),"",INDEX('Policy Characteristics'!E:E,MATCH($C1798,'Policy Characteristics'!$C:$C,0)))</f>
        <v>indst elec efficiency stds</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0.25</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energy use</v>
      </c>
      <c r="P1798" s="254" t="str">
        <f>IF(ISBLANK(INDEX('Policy Characteristics'!J:J,MATCH($C1798,'Policy Characteristics'!$C:$C,0))),"",INDEX('Policy Characteristics'!J:J,MATCH($C1798,'Policy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4"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Energy Efficiency Standards for Electrical Eqpt</v>
      </c>
      <c r="C1799" s="254" t="str">
        <f t="shared" si="83"/>
        <v>Perc Improvement in Eqpt Efficiency Stds Above BAU for Electricity</v>
      </c>
      <c r="D1799" s="6" t="s">
        <v>3024</v>
      </c>
      <c r="E1799" s="1" t="s">
        <v>3913</v>
      </c>
      <c r="F1799" t="s">
        <v>2546</v>
      </c>
      <c r="G1799" s="45" t="s">
        <v>3887</v>
      </c>
      <c r="H1799" s="47">
        <f t="shared" si="82"/>
        <v>1798</v>
      </c>
      <c r="I1799" s="324" t="s">
        <v>40</v>
      </c>
      <c r="J1799" s="255" t="str">
        <f>IF(ISBLANK(INDEX('Policy Characteristics'!D:D,MATCH($C1799,'Policy Characteristics'!$C:$C,0))),"",INDEX('Policy Characteristics'!D:D,MATCH($C1799,'Policy Characteristics'!$C:$C,0)))</f>
        <v>Industry Energy Efficiency</v>
      </c>
      <c r="K1799" s="254" t="str">
        <f>IF(ISBLANK(INDEX('Policy Characteristics'!E:E,MATCH($C1799,'Policy Characteristics'!$C:$C,0))),"",INDEX('Policy Characteristics'!E:E,MATCH($C1799,'Policy Characteristics'!$C:$C,0)))</f>
        <v>indst elec efficiency stds</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0.25</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energy use</v>
      </c>
      <c r="P1799" s="254" t="str">
        <f>IF(ISBLANK(INDEX('Policy Characteristics'!J:J,MATCH($C1799,'Policy Characteristics'!$C:$C,0))),"",INDEX('Policy Characteristics'!J:J,MATCH($C1799,'Policy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4"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Energy Efficiency Standards for Electrical Eqpt</v>
      </c>
      <c r="C1800" s="254" t="str">
        <f t="shared" si="83"/>
        <v>Perc Improvement in Eqpt Efficiency Stds Above BAU for Electricity</v>
      </c>
      <c r="D1800" s="6" t="s">
        <v>3024</v>
      </c>
      <c r="E1800" s="1" t="s">
        <v>3914</v>
      </c>
      <c r="F1800" t="s">
        <v>2546</v>
      </c>
      <c r="G1800" s="45" t="s">
        <v>3889</v>
      </c>
      <c r="H1800" s="47">
        <f t="shared" si="82"/>
        <v>1799</v>
      </c>
      <c r="I1800" s="324" t="s">
        <v>40</v>
      </c>
      <c r="J1800" s="255" t="str">
        <f>IF(ISBLANK(INDEX('Policy Characteristics'!D:D,MATCH($C1800,'Policy Characteristics'!$C:$C,0))),"",INDEX('Policy Characteristics'!D:D,MATCH($C1800,'Policy Characteristics'!$C:$C,0)))</f>
        <v>Industry Energy Efficiency</v>
      </c>
      <c r="K1800" s="254" t="str">
        <f>IF(ISBLANK(INDEX('Policy Characteristics'!E:E,MATCH($C1800,'Policy Characteristics'!$C:$C,0))),"",INDEX('Policy Characteristics'!E:E,MATCH($C1800,'Policy Characteristics'!$C:$C,0)))</f>
        <v>indst elec efficiency stds</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0.25</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energy use</v>
      </c>
      <c r="P1800" s="254" t="str">
        <f>IF(ISBLANK(INDEX('Policy Characteristics'!J:J,MATCH($C1800,'Policy Characteristics'!$C:$C,0))),"",INDEX('Policy Characteristics'!J:J,MATCH($C1800,'Policy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4"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Energy Efficiency Standards for Electrical Eqpt</v>
      </c>
      <c r="C1801" s="254" t="str">
        <f t="shared" si="83"/>
        <v>Perc Improvement in Eqpt Efficiency Stds Above BAU for Electricity</v>
      </c>
      <c r="D1801" s="6" t="s">
        <v>3025</v>
      </c>
      <c r="E1801" s="1" t="s">
        <v>3459</v>
      </c>
      <c r="F1801" t="s">
        <v>2988</v>
      </c>
      <c r="G1801" s="45" t="s">
        <v>3465</v>
      </c>
      <c r="H1801" s="47">
        <f t="shared" si="82"/>
        <v>1800</v>
      </c>
      <c r="I1801" s="324" t="s">
        <v>40</v>
      </c>
      <c r="J1801" s="255" t="str">
        <f>IF(ISBLANK(INDEX('Policy Characteristics'!D:D,MATCH($C1801,'Policy Characteristics'!$C:$C,0))),"",INDEX('Policy Characteristics'!D:D,MATCH($C1801,'Policy Characteristics'!$C:$C,0)))</f>
        <v>Industry Energy Efficiency</v>
      </c>
      <c r="K1801" s="254" t="str">
        <f>IF(ISBLANK(INDEX('Policy Characteristics'!E:E,MATCH($C1801,'Policy Characteristics'!$C:$C,0))),"",INDEX('Policy Characteristics'!E:E,MATCH($C1801,'Policy Characteristics'!$C:$C,0)))</f>
        <v>indst elec efficiency stds</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0.25</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energy use</v>
      </c>
      <c r="P1801" s="254" t="str">
        <f>IF(ISBLANK(INDEX('Policy Characteristics'!J:J,MATCH($C1801,'Policy Characteristics'!$C:$C,0))),"",INDEX('Policy Characteristics'!J:J,MATCH($C1801,'Policy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4"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Energy Efficiency Standards for Electrical Eqpt</v>
      </c>
      <c r="C1802" s="254" t="str">
        <f t="shared" si="83"/>
        <v>Perc Improvement in Eqpt Efficiency Stds Above BAU for Electricity</v>
      </c>
      <c r="D1802" s="6" t="s">
        <v>3025</v>
      </c>
      <c r="E1802" s="1" t="s">
        <v>3460</v>
      </c>
      <c r="F1802" t="s">
        <v>2988</v>
      </c>
      <c r="G1802" s="45" t="s">
        <v>3466</v>
      </c>
      <c r="H1802" s="47">
        <f t="shared" si="82"/>
        <v>1801</v>
      </c>
      <c r="I1802" s="324" t="s">
        <v>40</v>
      </c>
      <c r="J1802" s="255" t="str">
        <f>IF(ISBLANK(INDEX('Policy Characteristics'!D:D,MATCH($C1802,'Policy Characteristics'!$C:$C,0))),"",INDEX('Policy Characteristics'!D:D,MATCH($C1802,'Policy Characteristics'!$C:$C,0)))</f>
        <v>Industry Energy Efficiency</v>
      </c>
      <c r="K1802" s="254" t="str">
        <f>IF(ISBLANK(INDEX('Policy Characteristics'!E:E,MATCH($C1802,'Policy Characteristics'!$C:$C,0))),"",INDEX('Policy Characteristics'!E:E,MATCH($C1802,'Policy Characteristics'!$C:$C,0)))</f>
        <v>indst elec efficiency stds</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0.25</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energy use</v>
      </c>
      <c r="P1802" s="254" t="str">
        <f>IF(ISBLANK(INDEX('Policy Characteristics'!J:J,MATCH($C1802,'Policy Characteristics'!$C:$C,0))),"",INDEX('Policy Characteristics'!J:J,MATCH($C1802,'Policy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4"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Energy Efficiency Standards for Electrical Eqpt</v>
      </c>
      <c r="C1803" s="254" t="str">
        <f t="shared" si="83"/>
        <v>Perc Improvement in Eqpt Efficiency Stds Above BAU for Electricity</v>
      </c>
      <c r="D1803" s="6" t="s">
        <v>3025</v>
      </c>
      <c r="E1803" s="1" t="s">
        <v>3461</v>
      </c>
      <c r="F1803" t="s">
        <v>2988</v>
      </c>
      <c r="G1803" s="45" t="s">
        <v>3467</v>
      </c>
      <c r="H1803" s="47">
        <f t="shared" ref="H1803:H1866" si="84">H1802+1</f>
        <v>1802</v>
      </c>
      <c r="I1803" s="324" t="s">
        <v>40</v>
      </c>
      <c r="J1803" s="255" t="str">
        <f>IF(ISBLANK(INDEX('Policy Characteristics'!D:D,MATCH($C1803,'Policy Characteristics'!$C:$C,0))),"",INDEX('Policy Characteristics'!D:D,MATCH($C1803,'Policy Characteristics'!$C:$C,0)))</f>
        <v>Industry Energy Efficiency</v>
      </c>
      <c r="K1803" s="254" t="str">
        <f>IF(ISBLANK(INDEX('Policy Characteristics'!E:E,MATCH($C1803,'Policy Characteristics'!$C:$C,0))),"",INDEX('Policy Characteristics'!E:E,MATCH($C1803,'Policy Characteristics'!$C:$C,0)))</f>
        <v>indst elec efficiency stds</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0.25</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energy use</v>
      </c>
      <c r="P1803" s="254" t="str">
        <f>IF(ISBLANK(INDEX('Policy Characteristics'!J:J,MATCH($C1803,'Policy Characteristics'!$C:$C,0))),"",INDEX('Policy Characteristics'!J:J,MATCH($C1803,'Policy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4"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Energy Efficiency Standards for Electrical Eqpt</v>
      </c>
      <c r="C1804" s="254" t="str">
        <f t="shared" si="83"/>
        <v>Perc Improvement in Eqpt Efficiency Stds Above BAU for Electricity</v>
      </c>
      <c r="D1804" s="6" t="s">
        <v>3025</v>
      </c>
      <c r="E1804" s="1" t="s">
        <v>3462</v>
      </c>
      <c r="F1804" t="s">
        <v>2988</v>
      </c>
      <c r="G1804" s="45" t="s">
        <v>3468</v>
      </c>
      <c r="H1804" s="47">
        <f t="shared" si="84"/>
        <v>1803</v>
      </c>
      <c r="I1804" s="324" t="s">
        <v>40</v>
      </c>
      <c r="J1804" s="255" t="str">
        <f>IF(ISBLANK(INDEX('Policy Characteristics'!D:D,MATCH($C1804,'Policy Characteristics'!$C:$C,0))),"",INDEX('Policy Characteristics'!D:D,MATCH($C1804,'Policy Characteristics'!$C:$C,0)))</f>
        <v>Industry Energy Efficiency</v>
      </c>
      <c r="K1804" s="254" t="str">
        <f>IF(ISBLANK(INDEX('Policy Characteristics'!E:E,MATCH($C1804,'Policy Characteristics'!$C:$C,0))),"",INDEX('Policy Characteristics'!E:E,MATCH($C1804,'Policy Characteristics'!$C:$C,0)))</f>
        <v>indst elec efficiency stds</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0.25</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energy use</v>
      </c>
      <c r="P1804" s="254" t="str">
        <f>IF(ISBLANK(INDEX('Policy Characteristics'!J:J,MATCH($C1804,'Policy Characteristics'!$C:$C,0))),"",INDEX('Policy Characteristics'!J:J,MATCH($C1804,'Policy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4"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Energy Efficiency Standards for Electrical Eqpt</v>
      </c>
      <c r="C1805" s="254" t="str">
        <f t="shared" si="83"/>
        <v>Perc Improvement in Eqpt Efficiency Stds Above BAU for Electricity</v>
      </c>
      <c r="D1805" s="6" t="s">
        <v>3025</v>
      </c>
      <c r="E1805" s="1" t="s">
        <v>3463</v>
      </c>
      <c r="F1805" t="s">
        <v>2988</v>
      </c>
      <c r="G1805" s="45" t="s">
        <v>3469</v>
      </c>
      <c r="H1805" s="47">
        <f t="shared" si="84"/>
        <v>1804</v>
      </c>
      <c r="I1805" s="324" t="s">
        <v>40</v>
      </c>
      <c r="J1805" s="255" t="str">
        <f>IF(ISBLANK(INDEX('Policy Characteristics'!D:D,MATCH($C1805,'Policy Characteristics'!$C:$C,0))),"",INDEX('Policy Characteristics'!D:D,MATCH($C1805,'Policy Characteristics'!$C:$C,0)))</f>
        <v>Industry Energy Efficiency</v>
      </c>
      <c r="K1805" s="254" t="str">
        <f>IF(ISBLANK(INDEX('Policy Characteristics'!E:E,MATCH($C1805,'Policy Characteristics'!$C:$C,0))),"",INDEX('Policy Characteristics'!E:E,MATCH($C1805,'Policy Characteristics'!$C:$C,0)))</f>
        <v>indst elec efficiency stds</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0.25</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energy use</v>
      </c>
      <c r="P1805" s="254" t="str">
        <f>IF(ISBLANK(INDEX('Policy Characteristics'!J:J,MATCH($C1805,'Policy Characteristics'!$C:$C,0))),"",INDEX('Policy Characteristics'!J:J,MATCH($C1805,'Policy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4"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Energy Efficiency Standards for Electrical Eqpt</v>
      </c>
      <c r="C1806" s="254" t="str">
        <f t="shared" si="83"/>
        <v>Perc Improvement in Eqpt Efficiency Stds Above BAU for Electricity</v>
      </c>
      <c r="D1806" s="6" t="s">
        <v>3025</v>
      </c>
      <c r="E1806" s="1" t="s">
        <v>3464</v>
      </c>
      <c r="F1806" t="s">
        <v>2988</v>
      </c>
      <c r="G1806" s="45" t="s">
        <v>3470</v>
      </c>
      <c r="H1806" s="47">
        <f t="shared" si="84"/>
        <v>1805</v>
      </c>
      <c r="I1806" s="324" t="s">
        <v>40</v>
      </c>
      <c r="J1806" s="255" t="str">
        <f>IF(ISBLANK(INDEX('Policy Characteristics'!D:D,MATCH($C1806,'Policy Characteristics'!$C:$C,0))),"",INDEX('Policy Characteristics'!D:D,MATCH($C1806,'Policy Characteristics'!$C:$C,0)))</f>
        <v>Industry Energy Efficiency</v>
      </c>
      <c r="K1806" s="254" t="str">
        <f>IF(ISBLANK(INDEX('Policy Characteristics'!E:E,MATCH($C1806,'Policy Characteristics'!$C:$C,0))),"",INDEX('Policy Characteristics'!E:E,MATCH($C1806,'Policy Characteristics'!$C:$C,0)))</f>
        <v>indst elec efficiency stds</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0.25</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energy use</v>
      </c>
      <c r="P1806" s="254" t="str">
        <f>IF(ISBLANK(INDEX('Policy Characteristics'!J:J,MATCH($C1806,'Policy Characteristics'!$C:$C,0))),"",INDEX('Policy Characteristics'!J:J,MATCH($C1806,'Policy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4"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Energy Efficiency Standards for Electrical Eqpt</v>
      </c>
      <c r="C1807" s="254" t="str">
        <f t="shared" si="83"/>
        <v>Perc Improvement in Eqpt Efficiency Stds Above BAU for Electricity</v>
      </c>
      <c r="D1807" s="6" t="s">
        <v>3025</v>
      </c>
      <c r="E1807" s="1" t="s">
        <v>3570</v>
      </c>
      <c r="F1807" t="s">
        <v>2988</v>
      </c>
      <c r="G1807" s="45" t="s">
        <v>3471</v>
      </c>
      <c r="H1807" s="47">
        <f t="shared" si="84"/>
        <v>1806</v>
      </c>
      <c r="I1807" s="324" t="s">
        <v>40</v>
      </c>
      <c r="J1807" s="255" t="str">
        <f>IF(ISBLANK(INDEX('Policy Characteristics'!D:D,MATCH($C1807,'Policy Characteristics'!$C:$C,0))),"",INDEX('Policy Characteristics'!D:D,MATCH($C1807,'Policy Characteristics'!$C:$C,0)))</f>
        <v>Industry Energy Efficiency</v>
      </c>
      <c r="K1807" s="254" t="str">
        <f>IF(ISBLANK(INDEX('Policy Characteristics'!E:E,MATCH($C1807,'Policy Characteristics'!$C:$C,0))),"",INDEX('Policy Characteristics'!E:E,MATCH($C1807,'Policy Characteristics'!$C:$C,0)))</f>
        <v>indst elec efficiency stds</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0.25</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energy use</v>
      </c>
      <c r="P1807" s="254" t="str">
        <f>IF(ISBLANK(INDEX('Policy Characteristics'!J:J,MATCH($C1807,'Policy Characteristics'!$C:$C,0))),"",INDEX('Policy Characteristics'!J:J,MATCH($C1807,'Policy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4"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Energy Efficiency Standards for Electrical Eqpt</v>
      </c>
      <c r="C1808" s="254" t="str">
        <f t="shared" si="83"/>
        <v>Perc Improvement in Eqpt Efficiency Stds Above BAU for Electricity</v>
      </c>
      <c r="D1808" s="6" t="s">
        <v>3025</v>
      </c>
      <c r="E1808" s="1" t="s">
        <v>3912</v>
      </c>
      <c r="F1808" t="s">
        <v>2988</v>
      </c>
      <c r="G1808" s="45" t="s">
        <v>3888</v>
      </c>
      <c r="H1808" s="47">
        <f t="shared" si="84"/>
        <v>1807</v>
      </c>
      <c r="I1808" s="324" t="s">
        <v>40</v>
      </c>
      <c r="J1808" s="255" t="str">
        <f>IF(ISBLANK(INDEX('Policy Characteristics'!D:D,MATCH($C1808,'Policy Characteristics'!$C:$C,0))),"",INDEX('Policy Characteristics'!D:D,MATCH($C1808,'Policy Characteristics'!$C:$C,0)))</f>
        <v>Industry Energy Efficiency</v>
      </c>
      <c r="K1808" s="254" t="str">
        <f>IF(ISBLANK(INDEX('Policy Characteristics'!E:E,MATCH($C1808,'Policy Characteristics'!$C:$C,0))),"",INDEX('Policy Characteristics'!E:E,MATCH($C1808,'Policy Characteristics'!$C:$C,0)))</f>
        <v>indst elec efficiency stds</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0.25</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energy use</v>
      </c>
      <c r="P1808" s="254" t="str">
        <f>IF(ISBLANK(INDEX('Policy Characteristics'!J:J,MATCH($C1808,'Policy Characteristics'!$C:$C,0))),"",INDEX('Policy Characteristics'!J:J,MATCH($C1808,'Policy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4"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Energy Efficiency Standards for Electrical Eqpt</v>
      </c>
      <c r="C1809" s="254" t="str">
        <f t="shared" si="83"/>
        <v>Perc Improvement in Eqpt Efficiency Stds Above BAU for Electricity</v>
      </c>
      <c r="D1809" s="6" t="s">
        <v>3025</v>
      </c>
      <c r="E1809" s="1" t="s">
        <v>3913</v>
      </c>
      <c r="F1809" t="s">
        <v>2988</v>
      </c>
      <c r="G1809" s="45" t="s">
        <v>3887</v>
      </c>
      <c r="H1809" s="47">
        <f t="shared" si="84"/>
        <v>1808</v>
      </c>
      <c r="I1809" s="324" t="s">
        <v>40</v>
      </c>
      <c r="J1809" s="255" t="str">
        <f>IF(ISBLANK(INDEX('Policy Characteristics'!D:D,MATCH($C1809,'Policy Characteristics'!$C:$C,0))),"",INDEX('Policy Characteristics'!D:D,MATCH($C1809,'Policy Characteristics'!$C:$C,0)))</f>
        <v>Industry Energy Efficiency</v>
      </c>
      <c r="K1809" s="254" t="str">
        <f>IF(ISBLANK(INDEX('Policy Characteristics'!E:E,MATCH($C1809,'Policy Characteristics'!$C:$C,0))),"",INDEX('Policy Characteristics'!E:E,MATCH($C1809,'Policy Characteristics'!$C:$C,0)))</f>
        <v>indst elec efficiency stds</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0.25</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energy use</v>
      </c>
      <c r="P1809" s="254" t="str">
        <f>IF(ISBLANK(INDEX('Policy Characteristics'!J:J,MATCH($C1809,'Policy Characteristics'!$C:$C,0))),"",INDEX('Policy Characteristics'!J:J,MATCH($C1809,'Policy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4"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Energy Efficiency Standards for Electrical Eqpt</v>
      </c>
      <c r="C1810" s="254" t="str">
        <f t="shared" si="83"/>
        <v>Perc Improvement in Eqpt Efficiency Stds Above BAU for Electricity</v>
      </c>
      <c r="D1810" s="6" t="s">
        <v>3025</v>
      </c>
      <c r="E1810" s="1" t="s">
        <v>3914</v>
      </c>
      <c r="F1810" t="s">
        <v>2988</v>
      </c>
      <c r="G1810" s="45" t="s">
        <v>3889</v>
      </c>
      <c r="H1810" s="47">
        <f t="shared" si="84"/>
        <v>1809</v>
      </c>
      <c r="I1810" s="324" t="s">
        <v>40</v>
      </c>
      <c r="J1810" s="255" t="str">
        <f>IF(ISBLANK(INDEX('Policy Characteristics'!D:D,MATCH($C1810,'Policy Characteristics'!$C:$C,0))),"",INDEX('Policy Characteristics'!D:D,MATCH($C1810,'Policy Characteristics'!$C:$C,0)))</f>
        <v>Industry Energy Efficiency</v>
      </c>
      <c r="K1810" s="254" t="str">
        <f>IF(ISBLANK(INDEX('Policy Characteristics'!E:E,MATCH($C1810,'Policy Characteristics'!$C:$C,0))),"",INDEX('Policy Characteristics'!E:E,MATCH($C1810,'Policy Characteristics'!$C:$C,0)))</f>
        <v>indst elec efficiency stds</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0.25</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energy use</v>
      </c>
      <c r="P1810" s="254" t="str">
        <f>IF(ISBLANK(INDEX('Policy Characteristics'!J:J,MATCH($C1810,'Policy Characteristics'!$C:$C,0))),"",INDEX('Policy Characteristics'!J:J,MATCH($C1810,'Policy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4"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Energy Efficiency Standards for Electrical Eqpt</v>
      </c>
      <c r="C1811" s="254" t="str">
        <f t="shared" si="83"/>
        <v>Perc Improvement in Eqpt Efficiency Stds Above BAU for Electricity</v>
      </c>
      <c r="D1811" s="6" t="s">
        <v>3026</v>
      </c>
      <c r="E1811" s="1" t="s">
        <v>3459</v>
      </c>
      <c r="F1811" t="s">
        <v>2989</v>
      </c>
      <c r="G1811" s="45" t="s">
        <v>3465</v>
      </c>
      <c r="H1811" s="47">
        <f t="shared" si="84"/>
        <v>1810</v>
      </c>
      <c r="I1811" s="324" t="s">
        <v>40</v>
      </c>
      <c r="J1811" s="255" t="str">
        <f>IF(ISBLANK(INDEX('Policy Characteristics'!D:D,MATCH($C1811,'Policy Characteristics'!$C:$C,0))),"",INDEX('Policy Characteristics'!D:D,MATCH($C1811,'Policy Characteristics'!$C:$C,0)))</f>
        <v>Industry Energy Efficiency</v>
      </c>
      <c r="K1811" s="254" t="str">
        <f>IF(ISBLANK(INDEX('Policy Characteristics'!E:E,MATCH($C1811,'Policy Characteristics'!$C:$C,0))),"",INDEX('Policy Characteristics'!E:E,MATCH($C1811,'Policy Characteristics'!$C:$C,0)))</f>
        <v>indst elec efficiency stds</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0.25</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energy use</v>
      </c>
      <c r="P1811" s="254" t="str">
        <f>IF(ISBLANK(INDEX('Policy Characteristics'!J:J,MATCH($C1811,'Policy Characteristics'!$C:$C,0))),"",INDEX('Policy Characteristics'!J:J,MATCH($C1811,'Policy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4"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Energy Efficiency Standards for Electrical Eqpt</v>
      </c>
      <c r="C1812" s="254" t="str">
        <f t="shared" si="83"/>
        <v>Perc Improvement in Eqpt Efficiency Stds Above BAU for Electricity</v>
      </c>
      <c r="D1812" s="6" t="s">
        <v>3026</v>
      </c>
      <c r="E1812" s="1" t="s">
        <v>3460</v>
      </c>
      <c r="F1812" t="s">
        <v>2989</v>
      </c>
      <c r="G1812" s="45" t="s">
        <v>3466</v>
      </c>
      <c r="H1812" s="47">
        <f t="shared" si="84"/>
        <v>1811</v>
      </c>
      <c r="I1812" s="324" t="s">
        <v>40</v>
      </c>
      <c r="J1812" s="255" t="str">
        <f>IF(ISBLANK(INDEX('Policy Characteristics'!D:D,MATCH($C1812,'Policy Characteristics'!$C:$C,0))),"",INDEX('Policy Characteristics'!D:D,MATCH($C1812,'Policy Characteristics'!$C:$C,0)))</f>
        <v>Industry Energy Efficiency</v>
      </c>
      <c r="K1812" s="254" t="str">
        <f>IF(ISBLANK(INDEX('Policy Characteristics'!E:E,MATCH($C1812,'Policy Characteristics'!$C:$C,0))),"",INDEX('Policy Characteristics'!E:E,MATCH($C1812,'Policy Characteristics'!$C:$C,0)))</f>
        <v>indst elec efficiency stds</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0.25</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energy use</v>
      </c>
      <c r="P1812" s="254" t="str">
        <f>IF(ISBLANK(INDEX('Policy Characteristics'!J:J,MATCH($C1812,'Policy Characteristics'!$C:$C,0))),"",INDEX('Policy Characteristics'!J:J,MATCH($C1812,'Policy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4"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Energy Efficiency Standards for Electrical Eqpt</v>
      </c>
      <c r="C1813" s="254" t="str">
        <f t="shared" si="83"/>
        <v>Perc Improvement in Eqpt Efficiency Stds Above BAU for Electricity</v>
      </c>
      <c r="D1813" s="6" t="s">
        <v>3026</v>
      </c>
      <c r="E1813" s="1" t="s">
        <v>3461</v>
      </c>
      <c r="F1813" t="s">
        <v>2989</v>
      </c>
      <c r="G1813" s="45" t="s">
        <v>3467</v>
      </c>
      <c r="H1813" s="47">
        <f t="shared" si="84"/>
        <v>1812</v>
      </c>
      <c r="I1813" s="324" t="s">
        <v>40</v>
      </c>
      <c r="J1813" s="255" t="str">
        <f>IF(ISBLANK(INDEX('Policy Characteristics'!D:D,MATCH($C1813,'Policy Characteristics'!$C:$C,0))),"",INDEX('Policy Characteristics'!D:D,MATCH($C1813,'Policy Characteristics'!$C:$C,0)))</f>
        <v>Industry Energy Efficiency</v>
      </c>
      <c r="K1813" s="254" t="str">
        <f>IF(ISBLANK(INDEX('Policy Characteristics'!E:E,MATCH($C1813,'Policy Characteristics'!$C:$C,0))),"",INDEX('Policy Characteristics'!E:E,MATCH($C1813,'Policy Characteristics'!$C:$C,0)))</f>
        <v>indst elec efficiency stds</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0.25</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energy use</v>
      </c>
      <c r="P1813" s="254" t="str">
        <f>IF(ISBLANK(INDEX('Policy Characteristics'!J:J,MATCH($C1813,'Policy Characteristics'!$C:$C,0))),"",INDEX('Policy Characteristics'!J:J,MATCH($C1813,'Policy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4"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Energy Efficiency Standards for Electrical Eqpt</v>
      </c>
      <c r="C1814" s="254" t="str">
        <f t="shared" si="83"/>
        <v>Perc Improvement in Eqpt Efficiency Stds Above BAU for Electricity</v>
      </c>
      <c r="D1814" s="6" t="s">
        <v>3026</v>
      </c>
      <c r="E1814" s="1" t="s">
        <v>3462</v>
      </c>
      <c r="F1814" t="s">
        <v>2989</v>
      </c>
      <c r="G1814" s="45" t="s">
        <v>3468</v>
      </c>
      <c r="H1814" s="47">
        <f t="shared" si="84"/>
        <v>1813</v>
      </c>
      <c r="I1814" s="324" t="s">
        <v>40</v>
      </c>
      <c r="J1814" s="255" t="str">
        <f>IF(ISBLANK(INDEX('Policy Characteristics'!D:D,MATCH($C1814,'Policy Characteristics'!$C:$C,0))),"",INDEX('Policy Characteristics'!D:D,MATCH($C1814,'Policy Characteristics'!$C:$C,0)))</f>
        <v>Industry Energy Efficiency</v>
      </c>
      <c r="K1814" s="254" t="str">
        <f>IF(ISBLANK(INDEX('Policy Characteristics'!E:E,MATCH($C1814,'Policy Characteristics'!$C:$C,0))),"",INDEX('Policy Characteristics'!E:E,MATCH($C1814,'Policy Characteristics'!$C:$C,0)))</f>
        <v>indst elec efficiency stds</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0.25</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energy use</v>
      </c>
      <c r="P1814" s="254" t="str">
        <f>IF(ISBLANK(INDEX('Policy Characteristics'!J:J,MATCH($C1814,'Policy Characteristics'!$C:$C,0))),"",INDEX('Policy Characteristics'!J:J,MATCH($C1814,'Policy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4"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Energy Efficiency Standards for Electrical Eqpt</v>
      </c>
      <c r="C1815" s="254" t="str">
        <f t="shared" si="83"/>
        <v>Perc Improvement in Eqpt Efficiency Stds Above BAU for Electricity</v>
      </c>
      <c r="D1815" s="6" t="s">
        <v>3026</v>
      </c>
      <c r="E1815" s="1" t="s">
        <v>3463</v>
      </c>
      <c r="F1815" t="s">
        <v>2989</v>
      </c>
      <c r="G1815" s="45" t="s">
        <v>3469</v>
      </c>
      <c r="H1815" s="47">
        <f t="shared" si="84"/>
        <v>1814</v>
      </c>
      <c r="I1815" s="324" t="s">
        <v>40</v>
      </c>
      <c r="J1815" s="255" t="str">
        <f>IF(ISBLANK(INDEX('Policy Characteristics'!D:D,MATCH($C1815,'Policy Characteristics'!$C:$C,0))),"",INDEX('Policy Characteristics'!D:D,MATCH($C1815,'Policy Characteristics'!$C:$C,0)))</f>
        <v>Industry Energy Efficiency</v>
      </c>
      <c r="K1815" s="254" t="str">
        <f>IF(ISBLANK(INDEX('Policy Characteristics'!E:E,MATCH($C1815,'Policy Characteristics'!$C:$C,0))),"",INDEX('Policy Characteristics'!E:E,MATCH($C1815,'Policy Characteristics'!$C:$C,0)))</f>
        <v>indst elec efficiency stds</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0.25</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energy use</v>
      </c>
      <c r="P1815" s="254" t="str">
        <f>IF(ISBLANK(INDEX('Policy Characteristics'!J:J,MATCH($C1815,'Policy Characteristics'!$C:$C,0))),"",INDEX('Policy Characteristics'!J:J,MATCH($C1815,'Policy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4"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Energy Efficiency Standards for Electrical Eqpt</v>
      </c>
      <c r="C1816" s="254" t="str">
        <f t="shared" si="83"/>
        <v>Perc Improvement in Eqpt Efficiency Stds Above BAU for Electricity</v>
      </c>
      <c r="D1816" s="6" t="s">
        <v>3026</v>
      </c>
      <c r="E1816" s="1" t="s">
        <v>3464</v>
      </c>
      <c r="F1816" t="s">
        <v>2989</v>
      </c>
      <c r="G1816" s="45" t="s">
        <v>3470</v>
      </c>
      <c r="H1816" s="47">
        <f t="shared" si="84"/>
        <v>1815</v>
      </c>
      <c r="I1816" s="324" t="s">
        <v>40</v>
      </c>
      <c r="J1816" s="255" t="str">
        <f>IF(ISBLANK(INDEX('Policy Characteristics'!D:D,MATCH($C1816,'Policy Characteristics'!$C:$C,0))),"",INDEX('Policy Characteristics'!D:D,MATCH($C1816,'Policy Characteristics'!$C:$C,0)))</f>
        <v>Industry Energy Efficiency</v>
      </c>
      <c r="K1816" s="254" t="str">
        <f>IF(ISBLANK(INDEX('Policy Characteristics'!E:E,MATCH($C1816,'Policy Characteristics'!$C:$C,0))),"",INDEX('Policy Characteristics'!E:E,MATCH($C1816,'Policy Characteristics'!$C:$C,0)))</f>
        <v>indst elec efficiency stds</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0.25</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energy use</v>
      </c>
      <c r="P1816" s="254" t="str">
        <f>IF(ISBLANK(INDEX('Policy Characteristics'!J:J,MATCH($C1816,'Policy Characteristics'!$C:$C,0))),"",INDEX('Policy Characteristics'!J:J,MATCH($C1816,'Policy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4"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Energy Efficiency Standards for Electrical Eqpt</v>
      </c>
      <c r="C1817" s="254" t="str">
        <f t="shared" si="83"/>
        <v>Perc Improvement in Eqpt Efficiency Stds Above BAU for Electricity</v>
      </c>
      <c r="D1817" s="6" t="s">
        <v>3026</v>
      </c>
      <c r="E1817" s="1" t="s">
        <v>3570</v>
      </c>
      <c r="F1817" t="s">
        <v>2989</v>
      </c>
      <c r="G1817" s="45" t="s">
        <v>3471</v>
      </c>
      <c r="H1817" s="47">
        <f t="shared" si="84"/>
        <v>1816</v>
      </c>
      <c r="I1817" s="324" t="s">
        <v>40</v>
      </c>
      <c r="J1817" s="255" t="str">
        <f>IF(ISBLANK(INDEX('Policy Characteristics'!D:D,MATCH($C1817,'Policy Characteristics'!$C:$C,0))),"",INDEX('Policy Characteristics'!D:D,MATCH($C1817,'Policy Characteristics'!$C:$C,0)))</f>
        <v>Industry Energy Efficiency</v>
      </c>
      <c r="K1817" s="254" t="str">
        <f>IF(ISBLANK(INDEX('Policy Characteristics'!E:E,MATCH($C1817,'Policy Characteristics'!$C:$C,0))),"",INDEX('Policy Characteristics'!E:E,MATCH($C1817,'Policy Characteristics'!$C:$C,0)))</f>
        <v>indst elec efficiency stds</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0.25</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energy use</v>
      </c>
      <c r="P1817" s="254" t="str">
        <f>IF(ISBLANK(INDEX('Policy Characteristics'!J:J,MATCH($C1817,'Policy Characteristics'!$C:$C,0))),"",INDEX('Policy Characteristics'!J:J,MATCH($C1817,'Policy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4"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Energy Efficiency Standards for Electrical Eqpt</v>
      </c>
      <c r="C1818" s="254" t="str">
        <f t="shared" si="83"/>
        <v>Perc Improvement in Eqpt Efficiency Stds Above BAU for Electricity</v>
      </c>
      <c r="D1818" s="6" t="s">
        <v>3026</v>
      </c>
      <c r="E1818" s="1" t="s">
        <v>3912</v>
      </c>
      <c r="F1818" t="s">
        <v>2989</v>
      </c>
      <c r="G1818" s="45" t="s">
        <v>3888</v>
      </c>
      <c r="H1818" s="47">
        <f t="shared" si="84"/>
        <v>1817</v>
      </c>
      <c r="I1818" s="324" t="s">
        <v>40</v>
      </c>
      <c r="J1818" s="255" t="str">
        <f>IF(ISBLANK(INDEX('Policy Characteristics'!D:D,MATCH($C1818,'Policy Characteristics'!$C:$C,0))),"",INDEX('Policy Characteristics'!D:D,MATCH($C1818,'Policy Characteristics'!$C:$C,0)))</f>
        <v>Industry Energy Efficiency</v>
      </c>
      <c r="K1818" s="254" t="str">
        <f>IF(ISBLANK(INDEX('Policy Characteristics'!E:E,MATCH($C1818,'Policy Characteristics'!$C:$C,0))),"",INDEX('Policy Characteristics'!E:E,MATCH($C1818,'Policy Characteristics'!$C:$C,0)))</f>
        <v>indst elec efficiency stds</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0.25</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energy use</v>
      </c>
      <c r="P1818" s="254" t="str">
        <f>IF(ISBLANK(INDEX('Policy Characteristics'!J:J,MATCH($C1818,'Policy Characteristics'!$C:$C,0))),"",INDEX('Policy Characteristics'!J:J,MATCH($C1818,'Policy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4"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Energy Efficiency Standards for Electrical Eqpt</v>
      </c>
      <c r="C1819" s="254" t="str">
        <f t="shared" si="83"/>
        <v>Perc Improvement in Eqpt Efficiency Stds Above BAU for Electricity</v>
      </c>
      <c r="D1819" s="6" t="s">
        <v>3026</v>
      </c>
      <c r="E1819" s="1" t="s">
        <v>3913</v>
      </c>
      <c r="F1819" t="s">
        <v>2989</v>
      </c>
      <c r="G1819" s="45" t="s">
        <v>3887</v>
      </c>
      <c r="H1819" s="47">
        <f t="shared" si="84"/>
        <v>1818</v>
      </c>
      <c r="I1819" s="324" t="s">
        <v>40</v>
      </c>
      <c r="J1819" s="255" t="str">
        <f>IF(ISBLANK(INDEX('Policy Characteristics'!D:D,MATCH($C1819,'Policy Characteristics'!$C:$C,0))),"",INDEX('Policy Characteristics'!D:D,MATCH($C1819,'Policy Characteristics'!$C:$C,0)))</f>
        <v>Industry Energy Efficiency</v>
      </c>
      <c r="K1819" s="254" t="str">
        <f>IF(ISBLANK(INDEX('Policy Characteristics'!E:E,MATCH($C1819,'Policy Characteristics'!$C:$C,0))),"",INDEX('Policy Characteristics'!E:E,MATCH($C1819,'Policy Characteristics'!$C:$C,0)))</f>
        <v>indst elec efficiency stds</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0.25</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energy use</v>
      </c>
      <c r="P1819" s="254" t="str">
        <f>IF(ISBLANK(INDEX('Policy Characteristics'!J:J,MATCH($C1819,'Policy Characteristics'!$C:$C,0))),"",INDEX('Policy Characteristics'!J:J,MATCH($C1819,'Policy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4"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Energy Efficiency Standards for Electrical Eqpt</v>
      </c>
      <c r="C1820" s="254" t="str">
        <f t="shared" si="83"/>
        <v>Perc Improvement in Eqpt Efficiency Stds Above BAU for Electricity</v>
      </c>
      <c r="D1820" s="6" t="s">
        <v>3026</v>
      </c>
      <c r="E1820" s="1" t="s">
        <v>3914</v>
      </c>
      <c r="F1820" t="s">
        <v>2989</v>
      </c>
      <c r="G1820" s="45" t="s">
        <v>3889</v>
      </c>
      <c r="H1820" s="47">
        <f t="shared" si="84"/>
        <v>1819</v>
      </c>
      <c r="I1820" s="324" t="s">
        <v>40</v>
      </c>
      <c r="J1820" s="255" t="str">
        <f>IF(ISBLANK(INDEX('Policy Characteristics'!D:D,MATCH($C1820,'Policy Characteristics'!$C:$C,0))),"",INDEX('Policy Characteristics'!D:D,MATCH($C1820,'Policy Characteristics'!$C:$C,0)))</f>
        <v>Industry Energy Efficiency</v>
      </c>
      <c r="K1820" s="254" t="str">
        <f>IF(ISBLANK(INDEX('Policy Characteristics'!E:E,MATCH($C1820,'Policy Characteristics'!$C:$C,0))),"",INDEX('Policy Characteristics'!E:E,MATCH($C1820,'Policy Characteristics'!$C:$C,0)))</f>
        <v>indst elec efficiency stds</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0.25</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energy use</v>
      </c>
      <c r="P1820" s="254" t="str">
        <f>IF(ISBLANK(INDEX('Policy Characteristics'!J:J,MATCH($C1820,'Policy Characteristics'!$C:$C,0))),"",INDEX('Policy Characteristics'!J:J,MATCH($C1820,'Policy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4"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Energy Efficiency Standards for Electrical Eqpt</v>
      </c>
      <c r="C1821" s="254" t="str">
        <f t="shared" si="83"/>
        <v>Perc Improvement in Eqpt Efficiency Stds Above BAU for Electricity</v>
      </c>
      <c r="D1821" s="6" t="s">
        <v>3027</v>
      </c>
      <c r="E1821" s="1" t="s">
        <v>3459</v>
      </c>
      <c r="F1821" t="s">
        <v>2990</v>
      </c>
      <c r="G1821" s="45" t="s">
        <v>3465</v>
      </c>
      <c r="H1821" s="47">
        <f t="shared" si="84"/>
        <v>1820</v>
      </c>
      <c r="I1821" s="324" t="s">
        <v>40</v>
      </c>
      <c r="J1821" s="255" t="str">
        <f>IF(ISBLANK(INDEX('Policy Characteristics'!D:D,MATCH($C1821,'Policy Characteristics'!$C:$C,0))),"",INDEX('Policy Characteristics'!D:D,MATCH($C1821,'Policy Characteristics'!$C:$C,0)))</f>
        <v>Industry Energy Efficiency</v>
      </c>
      <c r="K1821" s="254" t="str">
        <f>IF(ISBLANK(INDEX('Policy Characteristics'!E:E,MATCH($C1821,'Policy Characteristics'!$C:$C,0))),"",INDEX('Policy Characteristics'!E:E,MATCH($C1821,'Policy Characteristics'!$C:$C,0)))</f>
        <v>indst elec efficiency stds</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0.25</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energy use</v>
      </c>
      <c r="P1821" s="254" t="str">
        <f>IF(ISBLANK(INDEX('Policy Characteristics'!J:J,MATCH($C1821,'Policy Characteristics'!$C:$C,0))),"",INDEX('Policy Characteristics'!J:J,MATCH($C1821,'Policy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4"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Energy Efficiency Standards for Electrical Eqpt</v>
      </c>
      <c r="C1822" s="254" t="str">
        <f t="shared" si="83"/>
        <v>Perc Improvement in Eqpt Efficiency Stds Above BAU for Electricity</v>
      </c>
      <c r="D1822" s="6" t="s">
        <v>3027</v>
      </c>
      <c r="E1822" s="1" t="s">
        <v>3460</v>
      </c>
      <c r="F1822" t="s">
        <v>2990</v>
      </c>
      <c r="G1822" s="45" t="s">
        <v>3466</v>
      </c>
      <c r="H1822" s="47">
        <f t="shared" si="84"/>
        <v>1821</v>
      </c>
      <c r="I1822" s="324" t="s">
        <v>40</v>
      </c>
      <c r="J1822" s="255" t="str">
        <f>IF(ISBLANK(INDEX('Policy Characteristics'!D:D,MATCH($C1822,'Policy Characteristics'!$C:$C,0))),"",INDEX('Policy Characteristics'!D:D,MATCH($C1822,'Policy Characteristics'!$C:$C,0)))</f>
        <v>Industry Energy Efficiency</v>
      </c>
      <c r="K1822" s="254" t="str">
        <f>IF(ISBLANK(INDEX('Policy Characteristics'!E:E,MATCH($C1822,'Policy Characteristics'!$C:$C,0))),"",INDEX('Policy Characteristics'!E:E,MATCH($C1822,'Policy Characteristics'!$C:$C,0)))</f>
        <v>indst elec efficiency stds</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0.25</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energy use</v>
      </c>
      <c r="P1822" s="254" t="str">
        <f>IF(ISBLANK(INDEX('Policy Characteristics'!J:J,MATCH($C1822,'Policy Characteristics'!$C:$C,0))),"",INDEX('Policy Characteristics'!J:J,MATCH($C1822,'Policy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4"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Energy Efficiency Standards for Electrical Eqpt</v>
      </c>
      <c r="C1823" s="254" t="str">
        <f t="shared" si="83"/>
        <v>Perc Improvement in Eqpt Efficiency Stds Above BAU for Electricity</v>
      </c>
      <c r="D1823" s="6" t="s">
        <v>3027</v>
      </c>
      <c r="E1823" s="1" t="s">
        <v>3461</v>
      </c>
      <c r="F1823" t="s">
        <v>2990</v>
      </c>
      <c r="G1823" s="45" t="s">
        <v>3467</v>
      </c>
      <c r="H1823" s="47">
        <f t="shared" si="84"/>
        <v>1822</v>
      </c>
      <c r="I1823" s="324" t="s">
        <v>40</v>
      </c>
      <c r="J1823" s="255" t="str">
        <f>IF(ISBLANK(INDEX('Policy Characteristics'!D:D,MATCH($C1823,'Policy Characteristics'!$C:$C,0))),"",INDEX('Policy Characteristics'!D:D,MATCH($C1823,'Policy Characteristics'!$C:$C,0)))</f>
        <v>Industry Energy Efficiency</v>
      </c>
      <c r="K1823" s="254" t="str">
        <f>IF(ISBLANK(INDEX('Policy Characteristics'!E:E,MATCH($C1823,'Policy Characteristics'!$C:$C,0))),"",INDEX('Policy Characteristics'!E:E,MATCH($C1823,'Policy Characteristics'!$C:$C,0)))</f>
        <v>indst elec efficiency stds</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0.25</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energy use</v>
      </c>
      <c r="P1823" s="254" t="str">
        <f>IF(ISBLANK(INDEX('Policy Characteristics'!J:J,MATCH($C1823,'Policy Characteristics'!$C:$C,0))),"",INDEX('Policy Characteristics'!J:J,MATCH($C1823,'Policy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4"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Energy Efficiency Standards for Electrical Eqpt</v>
      </c>
      <c r="C1824" s="254" t="str">
        <f t="shared" si="83"/>
        <v>Perc Improvement in Eqpt Efficiency Stds Above BAU for Electricity</v>
      </c>
      <c r="D1824" s="6" t="s">
        <v>3027</v>
      </c>
      <c r="E1824" s="1" t="s">
        <v>3462</v>
      </c>
      <c r="F1824" t="s">
        <v>2990</v>
      </c>
      <c r="G1824" s="45" t="s">
        <v>3468</v>
      </c>
      <c r="H1824" s="47">
        <f t="shared" si="84"/>
        <v>1823</v>
      </c>
      <c r="I1824" s="324" t="s">
        <v>40</v>
      </c>
      <c r="J1824" s="255" t="str">
        <f>IF(ISBLANK(INDEX('Policy Characteristics'!D:D,MATCH($C1824,'Policy Characteristics'!$C:$C,0))),"",INDEX('Policy Characteristics'!D:D,MATCH($C1824,'Policy Characteristics'!$C:$C,0)))</f>
        <v>Industry Energy Efficiency</v>
      </c>
      <c r="K1824" s="254" t="str">
        <f>IF(ISBLANK(INDEX('Policy Characteristics'!E:E,MATCH($C1824,'Policy Characteristics'!$C:$C,0))),"",INDEX('Policy Characteristics'!E:E,MATCH($C1824,'Policy Characteristics'!$C:$C,0)))</f>
        <v>indst elec efficiency stds</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0.25</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energy use</v>
      </c>
      <c r="P1824" s="254" t="str">
        <f>IF(ISBLANK(INDEX('Policy Characteristics'!J:J,MATCH($C1824,'Policy Characteristics'!$C:$C,0))),"",INDEX('Policy Characteristics'!J:J,MATCH($C1824,'Policy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4"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Energy Efficiency Standards for Electrical Eqpt</v>
      </c>
      <c r="C1825" s="254" t="str">
        <f t="shared" si="83"/>
        <v>Perc Improvement in Eqpt Efficiency Stds Above BAU for Electricity</v>
      </c>
      <c r="D1825" s="6" t="s">
        <v>3027</v>
      </c>
      <c r="E1825" s="1" t="s">
        <v>3463</v>
      </c>
      <c r="F1825" t="s">
        <v>2990</v>
      </c>
      <c r="G1825" s="45" t="s">
        <v>3469</v>
      </c>
      <c r="H1825" s="47">
        <f t="shared" si="84"/>
        <v>1824</v>
      </c>
      <c r="I1825" s="324" t="s">
        <v>40</v>
      </c>
      <c r="J1825" s="255" t="str">
        <f>IF(ISBLANK(INDEX('Policy Characteristics'!D:D,MATCH($C1825,'Policy Characteristics'!$C:$C,0))),"",INDEX('Policy Characteristics'!D:D,MATCH($C1825,'Policy Characteristics'!$C:$C,0)))</f>
        <v>Industry Energy Efficiency</v>
      </c>
      <c r="K1825" s="254" t="str">
        <f>IF(ISBLANK(INDEX('Policy Characteristics'!E:E,MATCH($C1825,'Policy Characteristics'!$C:$C,0))),"",INDEX('Policy Characteristics'!E:E,MATCH($C1825,'Policy Characteristics'!$C:$C,0)))</f>
        <v>indst elec efficiency stds</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0.25</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energy use</v>
      </c>
      <c r="P1825" s="254" t="str">
        <f>IF(ISBLANK(INDEX('Policy Characteristics'!J:J,MATCH($C1825,'Policy Characteristics'!$C:$C,0))),"",INDEX('Policy Characteristics'!J:J,MATCH($C1825,'Policy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4"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Energy Efficiency Standards for Electrical Eqpt</v>
      </c>
      <c r="C1826" s="254" t="str">
        <f t="shared" si="83"/>
        <v>Perc Improvement in Eqpt Efficiency Stds Above BAU for Electricity</v>
      </c>
      <c r="D1826" s="6" t="s">
        <v>3027</v>
      </c>
      <c r="E1826" s="1" t="s">
        <v>3464</v>
      </c>
      <c r="F1826" t="s">
        <v>2990</v>
      </c>
      <c r="G1826" s="45" t="s">
        <v>3470</v>
      </c>
      <c r="H1826" s="47">
        <f t="shared" si="84"/>
        <v>1825</v>
      </c>
      <c r="I1826" s="324" t="s">
        <v>40</v>
      </c>
      <c r="J1826" s="255" t="str">
        <f>IF(ISBLANK(INDEX('Policy Characteristics'!D:D,MATCH($C1826,'Policy Characteristics'!$C:$C,0))),"",INDEX('Policy Characteristics'!D:D,MATCH($C1826,'Policy Characteristics'!$C:$C,0)))</f>
        <v>Industry Energy Efficiency</v>
      </c>
      <c r="K1826" s="254" t="str">
        <f>IF(ISBLANK(INDEX('Policy Characteristics'!E:E,MATCH($C1826,'Policy Characteristics'!$C:$C,0))),"",INDEX('Policy Characteristics'!E:E,MATCH($C1826,'Policy Characteristics'!$C:$C,0)))</f>
        <v>indst elec efficiency stds</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0.25</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energy use</v>
      </c>
      <c r="P1826" s="254" t="str">
        <f>IF(ISBLANK(INDEX('Policy Characteristics'!J:J,MATCH($C1826,'Policy Characteristics'!$C:$C,0))),"",INDEX('Policy Characteristics'!J:J,MATCH($C1826,'Policy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4"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Energy Efficiency Standards for Electrical Eqpt</v>
      </c>
      <c r="C1827" s="254" t="str">
        <f t="shared" si="83"/>
        <v>Perc Improvement in Eqpt Efficiency Stds Above BAU for Electricity</v>
      </c>
      <c r="D1827" s="6" t="s">
        <v>3027</v>
      </c>
      <c r="E1827" s="1" t="s">
        <v>3570</v>
      </c>
      <c r="F1827" t="s">
        <v>2990</v>
      </c>
      <c r="G1827" s="45" t="s">
        <v>3471</v>
      </c>
      <c r="H1827" s="47">
        <f t="shared" si="84"/>
        <v>1826</v>
      </c>
      <c r="I1827" s="324" t="s">
        <v>40</v>
      </c>
      <c r="J1827" s="255" t="str">
        <f>IF(ISBLANK(INDEX('Policy Characteristics'!D:D,MATCH($C1827,'Policy Characteristics'!$C:$C,0))),"",INDEX('Policy Characteristics'!D:D,MATCH($C1827,'Policy Characteristics'!$C:$C,0)))</f>
        <v>Industry Energy Efficiency</v>
      </c>
      <c r="K1827" s="254" t="str">
        <f>IF(ISBLANK(INDEX('Policy Characteristics'!E:E,MATCH($C1827,'Policy Characteristics'!$C:$C,0))),"",INDEX('Policy Characteristics'!E:E,MATCH($C1827,'Policy Characteristics'!$C:$C,0)))</f>
        <v>indst elec efficiency stds</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0.25</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energy use</v>
      </c>
      <c r="P1827" s="254" t="str">
        <f>IF(ISBLANK(INDEX('Policy Characteristics'!J:J,MATCH($C1827,'Policy Characteristics'!$C:$C,0))),"",INDEX('Policy Characteristics'!J:J,MATCH($C1827,'Policy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4"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Energy Efficiency Standards for Electrical Eqpt</v>
      </c>
      <c r="C1828" s="254" t="str">
        <f t="shared" si="83"/>
        <v>Perc Improvement in Eqpt Efficiency Stds Above BAU for Electricity</v>
      </c>
      <c r="D1828" s="6" t="s">
        <v>3027</v>
      </c>
      <c r="E1828" s="1" t="s">
        <v>3912</v>
      </c>
      <c r="F1828" t="s">
        <v>2990</v>
      </c>
      <c r="G1828" s="45" t="s">
        <v>3888</v>
      </c>
      <c r="H1828" s="47">
        <f t="shared" si="84"/>
        <v>1827</v>
      </c>
      <c r="I1828" s="324" t="s">
        <v>40</v>
      </c>
      <c r="J1828" s="255" t="str">
        <f>IF(ISBLANK(INDEX('Policy Characteristics'!D:D,MATCH($C1828,'Policy Characteristics'!$C:$C,0))),"",INDEX('Policy Characteristics'!D:D,MATCH($C1828,'Policy Characteristics'!$C:$C,0)))</f>
        <v>Industry Energy Efficiency</v>
      </c>
      <c r="K1828" s="254" t="str">
        <f>IF(ISBLANK(INDEX('Policy Characteristics'!E:E,MATCH($C1828,'Policy Characteristics'!$C:$C,0))),"",INDEX('Policy Characteristics'!E:E,MATCH($C1828,'Policy Characteristics'!$C:$C,0)))</f>
        <v>indst elec efficiency stds</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0.25</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energy use</v>
      </c>
      <c r="P1828" s="254" t="str">
        <f>IF(ISBLANK(INDEX('Policy Characteristics'!J:J,MATCH($C1828,'Policy Characteristics'!$C:$C,0))),"",INDEX('Policy Characteristics'!J:J,MATCH($C1828,'Policy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4"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Energy Efficiency Standards for Electrical Eqpt</v>
      </c>
      <c r="C1829" s="254" t="str">
        <f t="shared" si="83"/>
        <v>Perc Improvement in Eqpt Efficiency Stds Above BAU for Electricity</v>
      </c>
      <c r="D1829" s="6" t="s">
        <v>3027</v>
      </c>
      <c r="E1829" s="1" t="s">
        <v>3913</v>
      </c>
      <c r="F1829" t="s">
        <v>2990</v>
      </c>
      <c r="G1829" s="45" t="s">
        <v>3887</v>
      </c>
      <c r="H1829" s="47">
        <f t="shared" si="84"/>
        <v>1828</v>
      </c>
      <c r="I1829" s="324" t="s">
        <v>40</v>
      </c>
      <c r="J1829" s="255" t="str">
        <f>IF(ISBLANK(INDEX('Policy Characteristics'!D:D,MATCH($C1829,'Policy Characteristics'!$C:$C,0))),"",INDEX('Policy Characteristics'!D:D,MATCH($C1829,'Policy Characteristics'!$C:$C,0)))</f>
        <v>Industry Energy Efficiency</v>
      </c>
      <c r="K1829" s="254" t="str">
        <f>IF(ISBLANK(INDEX('Policy Characteristics'!E:E,MATCH($C1829,'Policy Characteristics'!$C:$C,0))),"",INDEX('Policy Characteristics'!E:E,MATCH($C1829,'Policy Characteristics'!$C:$C,0)))</f>
        <v>indst elec efficiency stds</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0.25</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energy use</v>
      </c>
      <c r="P1829" s="254" t="str">
        <f>IF(ISBLANK(INDEX('Policy Characteristics'!J:J,MATCH($C1829,'Policy Characteristics'!$C:$C,0))),"",INDEX('Policy Characteristics'!J:J,MATCH($C1829,'Policy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4"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Energy Efficiency Standards for Electrical Eqpt</v>
      </c>
      <c r="C1830" s="254" t="str">
        <f t="shared" ref="C1830:C1893" si="85">C$1701</f>
        <v>Perc Improvement in Eqpt Efficiency Stds Above BAU for Electricity</v>
      </c>
      <c r="D1830" s="6" t="s">
        <v>3027</v>
      </c>
      <c r="E1830" s="1" t="s">
        <v>3914</v>
      </c>
      <c r="F1830" t="s">
        <v>2990</v>
      </c>
      <c r="G1830" s="45" t="s">
        <v>3889</v>
      </c>
      <c r="H1830" s="47">
        <f t="shared" si="84"/>
        <v>1829</v>
      </c>
      <c r="I1830" s="324" t="s">
        <v>40</v>
      </c>
      <c r="J1830" s="255" t="str">
        <f>IF(ISBLANK(INDEX('Policy Characteristics'!D:D,MATCH($C1830,'Policy Characteristics'!$C:$C,0))),"",INDEX('Policy Characteristics'!D:D,MATCH($C1830,'Policy Characteristics'!$C:$C,0)))</f>
        <v>Industry Energy Efficiency</v>
      </c>
      <c r="K1830" s="254" t="str">
        <f>IF(ISBLANK(INDEX('Policy Characteristics'!E:E,MATCH($C1830,'Policy Characteristics'!$C:$C,0))),"",INDEX('Policy Characteristics'!E:E,MATCH($C1830,'Policy Characteristics'!$C:$C,0)))</f>
        <v>indst elec efficiency stds</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0.25</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energy use</v>
      </c>
      <c r="P1830" s="254" t="str">
        <f>IF(ISBLANK(INDEX('Policy Characteristics'!J:J,MATCH($C1830,'Policy Characteristics'!$C:$C,0))),"",INDEX('Policy Characteristics'!J:J,MATCH($C1830,'Policy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4"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Energy Efficiency Standards for Electrical Eqpt</v>
      </c>
      <c r="C1831" s="254" t="str">
        <f t="shared" si="85"/>
        <v>Perc Improvement in Eqpt Efficiency Stds Above BAU for Electricity</v>
      </c>
      <c r="D1831" s="6" t="s">
        <v>3028</v>
      </c>
      <c r="E1831" s="1" t="s">
        <v>3459</v>
      </c>
      <c r="F1831" t="s">
        <v>2547</v>
      </c>
      <c r="G1831" s="45" t="s">
        <v>3465</v>
      </c>
      <c r="H1831" s="47">
        <f t="shared" si="84"/>
        <v>1830</v>
      </c>
      <c r="I1831" s="324" t="s">
        <v>40</v>
      </c>
      <c r="J1831" s="255" t="str">
        <f>IF(ISBLANK(INDEX('Policy Characteristics'!D:D,MATCH($C1831,'Policy Characteristics'!$C:$C,0))),"",INDEX('Policy Characteristics'!D:D,MATCH($C1831,'Policy Characteristics'!$C:$C,0)))</f>
        <v>Industry Energy Efficiency</v>
      </c>
      <c r="K1831" s="254" t="str">
        <f>IF(ISBLANK(INDEX('Policy Characteristics'!E:E,MATCH($C1831,'Policy Characteristics'!$C:$C,0))),"",INDEX('Policy Characteristics'!E:E,MATCH($C1831,'Policy Characteristics'!$C:$C,0)))</f>
        <v>indst elec efficiency stds</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0.25</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energy use</v>
      </c>
      <c r="P1831" s="254" t="str">
        <f>IF(ISBLANK(INDEX('Policy Characteristics'!J:J,MATCH($C1831,'Policy Characteristics'!$C:$C,0))),"",INDEX('Policy Characteristics'!J:J,MATCH($C1831,'Policy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4"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Energy Efficiency Standards for Electrical Eqpt</v>
      </c>
      <c r="C1832" s="254" t="str">
        <f t="shared" si="85"/>
        <v>Perc Improvement in Eqpt Efficiency Stds Above BAU for Electricity</v>
      </c>
      <c r="D1832" s="6" t="s">
        <v>3028</v>
      </c>
      <c r="E1832" s="1" t="s">
        <v>3460</v>
      </c>
      <c r="F1832" t="s">
        <v>2547</v>
      </c>
      <c r="G1832" s="45" t="s">
        <v>3466</v>
      </c>
      <c r="H1832" s="47">
        <f t="shared" si="84"/>
        <v>1831</v>
      </c>
      <c r="I1832" s="324" t="s">
        <v>40</v>
      </c>
      <c r="J1832" s="255" t="str">
        <f>IF(ISBLANK(INDEX('Policy Characteristics'!D:D,MATCH($C1832,'Policy Characteristics'!$C:$C,0))),"",INDEX('Policy Characteristics'!D:D,MATCH($C1832,'Policy Characteristics'!$C:$C,0)))</f>
        <v>Industry Energy Efficiency</v>
      </c>
      <c r="K1832" s="254" t="str">
        <f>IF(ISBLANK(INDEX('Policy Characteristics'!E:E,MATCH($C1832,'Policy Characteristics'!$C:$C,0))),"",INDEX('Policy Characteristics'!E:E,MATCH($C1832,'Policy Characteristics'!$C:$C,0)))</f>
        <v>indst elec efficiency stds</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0.25</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energy use</v>
      </c>
      <c r="P1832" s="254" t="str">
        <f>IF(ISBLANK(INDEX('Policy Characteristics'!J:J,MATCH($C1832,'Policy Characteristics'!$C:$C,0))),"",INDEX('Policy Characteristics'!J:J,MATCH($C1832,'Policy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4"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Energy Efficiency Standards for Electrical Eqpt</v>
      </c>
      <c r="C1833" s="254" t="str">
        <f t="shared" si="85"/>
        <v>Perc Improvement in Eqpt Efficiency Stds Above BAU for Electricity</v>
      </c>
      <c r="D1833" s="6" t="s">
        <v>3028</v>
      </c>
      <c r="E1833" s="1" t="s">
        <v>3461</v>
      </c>
      <c r="F1833" t="s">
        <v>2547</v>
      </c>
      <c r="G1833" s="45" t="s">
        <v>3467</v>
      </c>
      <c r="H1833" s="47">
        <f t="shared" si="84"/>
        <v>1832</v>
      </c>
      <c r="I1833" s="324" t="s">
        <v>40</v>
      </c>
      <c r="J1833" s="255" t="str">
        <f>IF(ISBLANK(INDEX('Policy Characteristics'!D:D,MATCH($C1833,'Policy Characteristics'!$C:$C,0))),"",INDEX('Policy Characteristics'!D:D,MATCH($C1833,'Policy Characteristics'!$C:$C,0)))</f>
        <v>Industry Energy Efficiency</v>
      </c>
      <c r="K1833" s="254" t="str">
        <f>IF(ISBLANK(INDEX('Policy Characteristics'!E:E,MATCH($C1833,'Policy Characteristics'!$C:$C,0))),"",INDEX('Policy Characteristics'!E:E,MATCH($C1833,'Policy Characteristics'!$C:$C,0)))</f>
        <v>indst elec efficiency stds</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0.25</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energy use</v>
      </c>
      <c r="P1833" s="254" t="str">
        <f>IF(ISBLANK(INDEX('Policy Characteristics'!J:J,MATCH($C1833,'Policy Characteristics'!$C:$C,0))),"",INDEX('Policy Characteristics'!J:J,MATCH($C1833,'Policy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4"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Energy Efficiency Standards for Electrical Eqpt</v>
      </c>
      <c r="C1834" s="254" t="str">
        <f t="shared" si="85"/>
        <v>Perc Improvement in Eqpt Efficiency Stds Above BAU for Electricity</v>
      </c>
      <c r="D1834" s="6" t="s">
        <v>3028</v>
      </c>
      <c r="E1834" s="1" t="s">
        <v>3462</v>
      </c>
      <c r="F1834" t="s">
        <v>2547</v>
      </c>
      <c r="G1834" s="45" t="s">
        <v>3468</v>
      </c>
      <c r="H1834" s="47">
        <f t="shared" si="84"/>
        <v>1833</v>
      </c>
      <c r="I1834" s="324" t="s">
        <v>40</v>
      </c>
      <c r="J1834" s="255" t="str">
        <f>IF(ISBLANK(INDEX('Policy Characteristics'!D:D,MATCH($C1834,'Policy Characteristics'!$C:$C,0))),"",INDEX('Policy Characteristics'!D:D,MATCH($C1834,'Policy Characteristics'!$C:$C,0)))</f>
        <v>Industry Energy Efficiency</v>
      </c>
      <c r="K1834" s="254" t="str">
        <f>IF(ISBLANK(INDEX('Policy Characteristics'!E:E,MATCH($C1834,'Policy Characteristics'!$C:$C,0))),"",INDEX('Policy Characteristics'!E:E,MATCH($C1834,'Policy Characteristics'!$C:$C,0)))</f>
        <v>indst elec efficiency stds</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0.25</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energy use</v>
      </c>
      <c r="P1834" s="254" t="str">
        <f>IF(ISBLANK(INDEX('Policy Characteristics'!J:J,MATCH($C1834,'Policy Characteristics'!$C:$C,0))),"",INDEX('Policy Characteristics'!J:J,MATCH($C1834,'Policy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4"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Energy Efficiency Standards for Electrical Eqpt</v>
      </c>
      <c r="C1835" s="254" t="str">
        <f t="shared" si="85"/>
        <v>Perc Improvement in Eqpt Efficiency Stds Above BAU for Electricity</v>
      </c>
      <c r="D1835" s="6" t="s">
        <v>3028</v>
      </c>
      <c r="E1835" s="1" t="s">
        <v>3463</v>
      </c>
      <c r="F1835" t="s">
        <v>2547</v>
      </c>
      <c r="G1835" s="45" t="s">
        <v>3469</v>
      </c>
      <c r="H1835" s="47">
        <f t="shared" si="84"/>
        <v>1834</v>
      </c>
      <c r="I1835" s="324" t="s">
        <v>40</v>
      </c>
      <c r="J1835" s="255" t="str">
        <f>IF(ISBLANK(INDEX('Policy Characteristics'!D:D,MATCH($C1835,'Policy Characteristics'!$C:$C,0))),"",INDEX('Policy Characteristics'!D:D,MATCH($C1835,'Policy Characteristics'!$C:$C,0)))</f>
        <v>Industry Energy Efficiency</v>
      </c>
      <c r="K1835" s="254" t="str">
        <f>IF(ISBLANK(INDEX('Policy Characteristics'!E:E,MATCH($C1835,'Policy Characteristics'!$C:$C,0))),"",INDEX('Policy Characteristics'!E:E,MATCH($C1835,'Policy Characteristics'!$C:$C,0)))</f>
        <v>indst elec efficiency stds</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0.25</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energy use</v>
      </c>
      <c r="P1835" s="254" t="str">
        <f>IF(ISBLANK(INDEX('Policy Characteristics'!J:J,MATCH($C1835,'Policy Characteristics'!$C:$C,0))),"",INDEX('Policy Characteristics'!J:J,MATCH($C1835,'Policy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4"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Energy Efficiency Standards for Electrical Eqpt</v>
      </c>
      <c r="C1836" s="254" t="str">
        <f t="shared" si="85"/>
        <v>Perc Improvement in Eqpt Efficiency Stds Above BAU for Electricity</v>
      </c>
      <c r="D1836" s="6" t="s">
        <v>3028</v>
      </c>
      <c r="E1836" s="1" t="s">
        <v>3464</v>
      </c>
      <c r="F1836" t="s">
        <v>2547</v>
      </c>
      <c r="G1836" s="45" t="s">
        <v>3470</v>
      </c>
      <c r="H1836" s="47">
        <f t="shared" si="84"/>
        <v>1835</v>
      </c>
      <c r="I1836" s="324" t="s">
        <v>40</v>
      </c>
      <c r="J1836" s="255" t="str">
        <f>IF(ISBLANK(INDEX('Policy Characteristics'!D:D,MATCH($C1836,'Policy Characteristics'!$C:$C,0))),"",INDEX('Policy Characteristics'!D:D,MATCH($C1836,'Policy Characteristics'!$C:$C,0)))</f>
        <v>Industry Energy Efficiency</v>
      </c>
      <c r="K1836" s="254" t="str">
        <f>IF(ISBLANK(INDEX('Policy Characteristics'!E:E,MATCH($C1836,'Policy Characteristics'!$C:$C,0))),"",INDEX('Policy Characteristics'!E:E,MATCH($C1836,'Policy Characteristics'!$C:$C,0)))</f>
        <v>indst elec efficiency stds</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0.25</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energy use</v>
      </c>
      <c r="P1836" s="254" t="str">
        <f>IF(ISBLANK(INDEX('Policy Characteristics'!J:J,MATCH($C1836,'Policy Characteristics'!$C:$C,0))),"",INDEX('Policy Characteristics'!J:J,MATCH($C1836,'Policy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4"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Energy Efficiency Standards for Electrical Eqpt</v>
      </c>
      <c r="C1837" s="254" t="str">
        <f t="shared" si="85"/>
        <v>Perc Improvement in Eqpt Efficiency Stds Above BAU for Electricity</v>
      </c>
      <c r="D1837" s="6" t="s">
        <v>3028</v>
      </c>
      <c r="E1837" s="1" t="s">
        <v>3570</v>
      </c>
      <c r="F1837" t="s">
        <v>2547</v>
      </c>
      <c r="G1837" s="45" t="s">
        <v>3471</v>
      </c>
      <c r="H1837" s="47">
        <f t="shared" si="84"/>
        <v>1836</v>
      </c>
      <c r="I1837" s="324" t="s">
        <v>40</v>
      </c>
      <c r="J1837" s="255" t="str">
        <f>IF(ISBLANK(INDEX('Policy Characteristics'!D:D,MATCH($C1837,'Policy Characteristics'!$C:$C,0))),"",INDEX('Policy Characteristics'!D:D,MATCH($C1837,'Policy Characteristics'!$C:$C,0)))</f>
        <v>Industry Energy Efficiency</v>
      </c>
      <c r="K1837" s="254" t="str">
        <f>IF(ISBLANK(INDEX('Policy Characteristics'!E:E,MATCH($C1837,'Policy Characteristics'!$C:$C,0))),"",INDEX('Policy Characteristics'!E:E,MATCH($C1837,'Policy Characteristics'!$C:$C,0)))</f>
        <v>indst elec efficiency stds</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0.25</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energy use</v>
      </c>
      <c r="P1837" s="254" t="str">
        <f>IF(ISBLANK(INDEX('Policy Characteristics'!J:J,MATCH($C1837,'Policy Characteristics'!$C:$C,0))),"",INDEX('Policy Characteristics'!J:J,MATCH($C1837,'Policy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4"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Energy Efficiency Standards for Electrical Eqpt</v>
      </c>
      <c r="C1838" s="254" t="str">
        <f t="shared" si="85"/>
        <v>Perc Improvement in Eqpt Efficiency Stds Above BAU for Electricity</v>
      </c>
      <c r="D1838" s="6" t="s">
        <v>3028</v>
      </c>
      <c r="E1838" s="1" t="s">
        <v>3912</v>
      </c>
      <c r="F1838" t="s">
        <v>2547</v>
      </c>
      <c r="G1838" s="45" t="s">
        <v>3888</v>
      </c>
      <c r="H1838" s="47">
        <f t="shared" si="84"/>
        <v>1837</v>
      </c>
      <c r="I1838" s="324" t="s">
        <v>40</v>
      </c>
      <c r="J1838" s="255" t="str">
        <f>IF(ISBLANK(INDEX('Policy Characteristics'!D:D,MATCH($C1838,'Policy Characteristics'!$C:$C,0))),"",INDEX('Policy Characteristics'!D:D,MATCH($C1838,'Policy Characteristics'!$C:$C,0)))</f>
        <v>Industry Energy Efficiency</v>
      </c>
      <c r="K1838" s="254" t="str">
        <f>IF(ISBLANK(INDEX('Policy Characteristics'!E:E,MATCH($C1838,'Policy Characteristics'!$C:$C,0))),"",INDEX('Policy Characteristics'!E:E,MATCH($C1838,'Policy Characteristics'!$C:$C,0)))</f>
        <v>indst elec efficiency stds</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0.25</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energy use</v>
      </c>
      <c r="P1838" s="254" t="str">
        <f>IF(ISBLANK(INDEX('Policy Characteristics'!J:J,MATCH($C1838,'Policy Characteristics'!$C:$C,0))),"",INDEX('Policy Characteristics'!J:J,MATCH($C1838,'Policy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4"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Energy Efficiency Standards for Electrical Eqpt</v>
      </c>
      <c r="C1839" s="254" t="str">
        <f t="shared" si="85"/>
        <v>Perc Improvement in Eqpt Efficiency Stds Above BAU for Electricity</v>
      </c>
      <c r="D1839" s="6" t="s">
        <v>3028</v>
      </c>
      <c r="E1839" s="1" t="s">
        <v>3913</v>
      </c>
      <c r="F1839" t="s">
        <v>2547</v>
      </c>
      <c r="G1839" s="45" t="s">
        <v>3887</v>
      </c>
      <c r="H1839" s="47">
        <f t="shared" si="84"/>
        <v>1838</v>
      </c>
      <c r="I1839" s="324" t="s">
        <v>40</v>
      </c>
      <c r="J1839" s="255" t="str">
        <f>IF(ISBLANK(INDEX('Policy Characteristics'!D:D,MATCH($C1839,'Policy Characteristics'!$C:$C,0))),"",INDEX('Policy Characteristics'!D:D,MATCH($C1839,'Policy Characteristics'!$C:$C,0)))</f>
        <v>Industry Energy Efficiency</v>
      </c>
      <c r="K1839" s="254" t="str">
        <f>IF(ISBLANK(INDEX('Policy Characteristics'!E:E,MATCH($C1839,'Policy Characteristics'!$C:$C,0))),"",INDEX('Policy Characteristics'!E:E,MATCH($C1839,'Policy Characteristics'!$C:$C,0)))</f>
        <v>indst elec efficiency stds</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0.25</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energy use</v>
      </c>
      <c r="P1839" s="254" t="str">
        <f>IF(ISBLANK(INDEX('Policy Characteristics'!J:J,MATCH($C1839,'Policy Characteristics'!$C:$C,0))),"",INDEX('Policy Characteristics'!J:J,MATCH($C1839,'Policy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4"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Energy Efficiency Standards for Electrical Eqpt</v>
      </c>
      <c r="C1840" s="254" t="str">
        <f t="shared" si="85"/>
        <v>Perc Improvement in Eqpt Efficiency Stds Above BAU for Electricity</v>
      </c>
      <c r="D1840" s="6" t="s">
        <v>3028</v>
      </c>
      <c r="E1840" s="1" t="s">
        <v>3914</v>
      </c>
      <c r="F1840" t="s">
        <v>2547</v>
      </c>
      <c r="G1840" s="45" t="s">
        <v>3889</v>
      </c>
      <c r="H1840" s="47">
        <f t="shared" si="84"/>
        <v>1839</v>
      </c>
      <c r="I1840" s="324" t="s">
        <v>40</v>
      </c>
      <c r="J1840" s="255" t="str">
        <f>IF(ISBLANK(INDEX('Policy Characteristics'!D:D,MATCH($C1840,'Policy Characteristics'!$C:$C,0))),"",INDEX('Policy Characteristics'!D:D,MATCH($C1840,'Policy Characteristics'!$C:$C,0)))</f>
        <v>Industry Energy Efficiency</v>
      </c>
      <c r="K1840" s="254" t="str">
        <f>IF(ISBLANK(INDEX('Policy Characteristics'!E:E,MATCH($C1840,'Policy Characteristics'!$C:$C,0))),"",INDEX('Policy Characteristics'!E:E,MATCH($C1840,'Policy Characteristics'!$C:$C,0)))</f>
        <v>indst elec efficiency stds</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0.25</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energy use</v>
      </c>
      <c r="P1840" s="254" t="str">
        <f>IF(ISBLANK(INDEX('Policy Characteristics'!J:J,MATCH($C1840,'Policy Characteristics'!$C:$C,0))),"",INDEX('Policy Characteristics'!J:J,MATCH($C1840,'Policy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4"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Energy Efficiency Standards for Electrical Eqpt</v>
      </c>
      <c r="C1841" s="254" t="str">
        <f t="shared" si="85"/>
        <v>Perc Improvement in Eqpt Efficiency Stds Above BAU for Electricity</v>
      </c>
      <c r="D1841" s="6" t="s">
        <v>3029</v>
      </c>
      <c r="E1841" s="1" t="s">
        <v>3459</v>
      </c>
      <c r="F1841" t="s">
        <v>2991</v>
      </c>
      <c r="G1841" s="45" t="s">
        <v>3465</v>
      </c>
      <c r="H1841" s="47">
        <f t="shared" si="84"/>
        <v>1840</v>
      </c>
      <c r="I1841" s="324" t="s">
        <v>40</v>
      </c>
      <c r="J1841" s="255" t="str">
        <f>IF(ISBLANK(INDEX('Policy Characteristics'!D:D,MATCH($C1841,'Policy Characteristics'!$C:$C,0))),"",INDEX('Policy Characteristics'!D:D,MATCH($C1841,'Policy Characteristics'!$C:$C,0)))</f>
        <v>Industry Energy Efficiency</v>
      </c>
      <c r="K1841" s="254" t="str">
        <f>IF(ISBLANK(INDEX('Policy Characteristics'!E:E,MATCH($C1841,'Policy Characteristics'!$C:$C,0))),"",INDEX('Policy Characteristics'!E:E,MATCH($C1841,'Policy Characteristics'!$C:$C,0)))</f>
        <v>indst elec efficiency stds</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0.25</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energy use</v>
      </c>
      <c r="P1841" s="254" t="str">
        <f>IF(ISBLANK(INDEX('Policy Characteristics'!J:J,MATCH($C1841,'Policy Characteristics'!$C:$C,0))),"",INDEX('Policy Characteristics'!J:J,MATCH($C1841,'Policy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4"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Energy Efficiency Standards for Electrical Eqpt</v>
      </c>
      <c r="C1842" s="254" t="str">
        <f t="shared" si="85"/>
        <v>Perc Improvement in Eqpt Efficiency Stds Above BAU for Electricity</v>
      </c>
      <c r="D1842" s="6" t="s">
        <v>3029</v>
      </c>
      <c r="E1842" s="1" t="s">
        <v>3460</v>
      </c>
      <c r="F1842" t="s">
        <v>2991</v>
      </c>
      <c r="G1842" s="45" t="s">
        <v>3466</v>
      </c>
      <c r="H1842" s="47">
        <f t="shared" si="84"/>
        <v>1841</v>
      </c>
      <c r="I1842" s="324" t="s">
        <v>40</v>
      </c>
      <c r="J1842" s="255" t="str">
        <f>IF(ISBLANK(INDEX('Policy Characteristics'!D:D,MATCH($C1842,'Policy Characteristics'!$C:$C,0))),"",INDEX('Policy Characteristics'!D:D,MATCH($C1842,'Policy Characteristics'!$C:$C,0)))</f>
        <v>Industry Energy Efficiency</v>
      </c>
      <c r="K1842" s="254" t="str">
        <f>IF(ISBLANK(INDEX('Policy Characteristics'!E:E,MATCH($C1842,'Policy Characteristics'!$C:$C,0))),"",INDEX('Policy Characteristics'!E:E,MATCH($C1842,'Policy Characteristics'!$C:$C,0)))</f>
        <v>indst elec efficiency stds</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0.25</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energy use</v>
      </c>
      <c r="P1842" s="254" t="str">
        <f>IF(ISBLANK(INDEX('Policy Characteristics'!J:J,MATCH($C1842,'Policy Characteristics'!$C:$C,0))),"",INDEX('Policy Characteristics'!J:J,MATCH($C1842,'Policy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4"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Energy Efficiency Standards for Electrical Eqpt</v>
      </c>
      <c r="C1843" s="254" t="str">
        <f t="shared" si="85"/>
        <v>Perc Improvement in Eqpt Efficiency Stds Above BAU for Electricity</v>
      </c>
      <c r="D1843" s="6" t="s">
        <v>3029</v>
      </c>
      <c r="E1843" s="1" t="s">
        <v>3461</v>
      </c>
      <c r="F1843" t="s">
        <v>2991</v>
      </c>
      <c r="G1843" s="45" t="s">
        <v>3467</v>
      </c>
      <c r="H1843" s="47">
        <f t="shared" si="84"/>
        <v>1842</v>
      </c>
      <c r="I1843" s="324" t="s">
        <v>40</v>
      </c>
      <c r="J1843" s="255" t="str">
        <f>IF(ISBLANK(INDEX('Policy Characteristics'!D:D,MATCH($C1843,'Policy Characteristics'!$C:$C,0))),"",INDEX('Policy Characteristics'!D:D,MATCH($C1843,'Policy Characteristics'!$C:$C,0)))</f>
        <v>Industry Energy Efficiency</v>
      </c>
      <c r="K1843" s="254" t="str">
        <f>IF(ISBLANK(INDEX('Policy Characteristics'!E:E,MATCH($C1843,'Policy Characteristics'!$C:$C,0))),"",INDEX('Policy Characteristics'!E:E,MATCH($C1843,'Policy Characteristics'!$C:$C,0)))</f>
        <v>indst elec efficiency stds</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0.25</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energy use</v>
      </c>
      <c r="P1843" s="254" t="str">
        <f>IF(ISBLANK(INDEX('Policy Characteristics'!J:J,MATCH($C1843,'Policy Characteristics'!$C:$C,0))),"",INDEX('Policy Characteristics'!J:J,MATCH($C1843,'Policy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4"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Energy Efficiency Standards for Electrical Eqpt</v>
      </c>
      <c r="C1844" s="254" t="str">
        <f t="shared" si="85"/>
        <v>Perc Improvement in Eqpt Efficiency Stds Above BAU for Electricity</v>
      </c>
      <c r="D1844" s="6" t="s">
        <v>3029</v>
      </c>
      <c r="E1844" s="1" t="s">
        <v>3462</v>
      </c>
      <c r="F1844" t="s">
        <v>2991</v>
      </c>
      <c r="G1844" s="45" t="s">
        <v>3468</v>
      </c>
      <c r="H1844" s="47">
        <f t="shared" si="84"/>
        <v>1843</v>
      </c>
      <c r="I1844" s="324" t="s">
        <v>40</v>
      </c>
      <c r="J1844" s="255" t="str">
        <f>IF(ISBLANK(INDEX('Policy Characteristics'!D:D,MATCH($C1844,'Policy Characteristics'!$C:$C,0))),"",INDEX('Policy Characteristics'!D:D,MATCH($C1844,'Policy Characteristics'!$C:$C,0)))</f>
        <v>Industry Energy Efficiency</v>
      </c>
      <c r="K1844" s="254" t="str">
        <f>IF(ISBLANK(INDEX('Policy Characteristics'!E:E,MATCH($C1844,'Policy Characteristics'!$C:$C,0))),"",INDEX('Policy Characteristics'!E:E,MATCH($C1844,'Policy Characteristics'!$C:$C,0)))</f>
        <v>indst elec efficiency stds</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0.25</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energy use</v>
      </c>
      <c r="P1844" s="254" t="str">
        <f>IF(ISBLANK(INDEX('Policy Characteristics'!J:J,MATCH($C1844,'Policy Characteristics'!$C:$C,0))),"",INDEX('Policy Characteristics'!J:J,MATCH($C1844,'Policy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4"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Energy Efficiency Standards for Electrical Eqpt</v>
      </c>
      <c r="C1845" s="254" t="str">
        <f t="shared" si="85"/>
        <v>Perc Improvement in Eqpt Efficiency Stds Above BAU for Electricity</v>
      </c>
      <c r="D1845" s="6" t="s">
        <v>3029</v>
      </c>
      <c r="E1845" s="1" t="s">
        <v>3463</v>
      </c>
      <c r="F1845" t="s">
        <v>2991</v>
      </c>
      <c r="G1845" s="45" t="s">
        <v>3469</v>
      </c>
      <c r="H1845" s="47">
        <f t="shared" si="84"/>
        <v>1844</v>
      </c>
      <c r="I1845" s="324" t="s">
        <v>40</v>
      </c>
      <c r="J1845" s="255" t="str">
        <f>IF(ISBLANK(INDEX('Policy Characteristics'!D:D,MATCH($C1845,'Policy Characteristics'!$C:$C,0))),"",INDEX('Policy Characteristics'!D:D,MATCH($C1845,'Policy Characteristics'!$C:$C,0)))</f>
        <v>Industry Energy Efficiency</v>
      </c>
      <c r="K1845" s="254" t="str">
        <f>IF(ISBLANK(INDEX('Policy Characteristics'!E:E,MATCH($C1845,'Policy Characteristics'!$C:$C,0))),"",INDEX('Policy Characteristics'!E:E,MATCH($C1845,'Policy Characteristics'!$C:$C,0)))</f>
        <v>indst elec efficiency stds</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0.25</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energy use</v>
      </c>
      <c r="P1845" s="254" t="str">
        <f>IF(ISBLANK(INDEX('Policy Characteristics'!J:J,MATCH($C1845,'Policy Characteristics'!$C:$C,0))),"",INDEX('Policy Characteristics'!J:J,MATCH($C1845,'Policy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4"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Energy Efficiency Standards for Electrical Eqpt</v>
      </c>
      <c r="C1846" s="254" t="str">
        <f t="shared" si="85"/>
        <v>Perc Improvement in Eqpt Efficiency Stds Above BAU for Electricity</v>
      </c>
      <c r="D1846" s="6" t="s">
        <v>3029</v>
      </c>
      <c r="E1846" s="1" t="s">
        <v>3464</v>
      </c>
      <c r="F1846" t="s">
        <v>2991</v>
      </c>
      <c r="G1846" s="45" t="s">
        <v>3470</v>
      </c>
      <c r="H1846" s="47">
        <f t="shared" si="84"/>
        <v>1845</v>
      </c>
      <c r="I1846" s="324" t="s">
        <v>40</v>
      </c>
      <c r="J1846" s="255" t="str">
        <f>IF(ISBLANK(INDEX('Policy Characteristics'!D:D,MATCH($C1846,'Policy Characteristics'!$C:$C,0))),"",INDEX('Policy Characteristics'!D:D,MATCH($C1846,'Policy Characteristics'!$C:$C,0)))</f>
        <v>Industry Energy Efficiency</v>
      </c>
      <c r="K1846" s="254" t="str">
        <f>IF(ISBLANK(INDEX('Policy Characteristics'!E:E,MATCH($C1846,'Policy Characteristics'!$C:$C,0))),"",INDEX('Policy Characteristics'!E:E,MATCH($C1846,'Policy Characteristics'!$C:$C,0)))</f>
        <v>indst elec efficiency stds</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0.25</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energy use</v>
      </c>
      <c r="P1846" s="254" t="str">
        <f>IF(ISBLANK(INDEX('Policy Characteristics'!J:J,MATCH($C1846,'Policy Characteristics'!$C:$C,0))),"",INDEX('Policy Characteristics'!J:J,MATCH($C1846,'Policy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4"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Energy Efficiency Standards for Electrical Eqpt</v>
      </c>
      <c r="C1847" s="254" t="str">
        <f t="shared" si="85"/>
        <v>Perc Improvement in Eqpt Efficiency Stds Above BAU for Electricity</v>
      </c>
      <c r="D1847" s="6" t="s">
        <v>3029</v>
      </c>
      <c r="E1847" s="1" t="s">
        <v>3570</v>
      </c>
      <c r="F1847" t="s">
        <v>2991</v>
      </c>
      <c r="G1847" s="45" t="s">
        <v>3471</v>
      </c>
      <c r="H1847" s="47">
        <f t="shared" si="84"/>
        <v>1846</v>
      </c>
      <c r="I1847" s="324" t="s">
        <v>40</v>
      </c>
      <c r="J1847" s="255" t="str">
        <f>IF(ISBLANK(INDEX('Policy Characteristics'!D:D,MATCH($C1847,'Policy Characteristics'!$C:$C,0))),"",INDEX('Policy Characteristics'!D:D,MATCH($C1847,'Policy Characteristics'!$C:$C,0)))</f>
        <v>Industry Energy Efficiency</v>
      </c>
      <c r="K1847" s="254" t="str">
        <f>IF(ISBLANK(INDEX('Policy Characteristics'!E:E,MATCH($C1847,'Policy Characteristics'!$C:$C,0))),"",INDEX('Policy Characteristics'!E:E,MATCH($C1847,'Policy Characteristics'!$C:$C,0)))</f>
        <v>indst elec efficiency stds</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0.25</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energy use</v>
      </c>
      <c r="P1847" s="254" t="str">
        <f>IF(ISBLANK(INDEX('Policy Characteristics'!J:J,MATCH($C1847,'Policy Characteristics'!$C:$C,0))),"",INDEX('Policy Characteristics'!J:J,MATCH($C1847,'Policy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4"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Energy Efficiency Standards for Electrical Eqpt</v>
      </c>
      <c r="C1848" s="254" t="str">
        <f t="shared" si="85"/>
        <v>Perc Improvement in Eqpt Efficiency Stds Above BAU for Electricity</v>
      </c>
      <c r="D1848" s="6" t="s">
        <v>3029</v>
      </c>
      <c r="E1848" s="1" t="s">
        <v>3912</v>
      </c>
      <c r="F1848" t="s">
        <v>2991</v>
      </c>
      <c r="G1848" s="45" t="s">
        <v>3888</v>
      </c>
      <c r="H1848" s="47">
        <f t="shared" si="84"/>
        <v>1847</v>
      </c>
      <c r="I1848" s="324" t="s">
        <v>40</v>
      </c>
      <c r="J1848" s="255" t="str">
        <f>IF(ISBLANK(INDEX('Policy Characteristics'!D:D,MATCH($C1848,'Policy Characteristics'!$C:$C,0))),"",INDEX('Policy Characteristics'!D:D,MATCH($C1848,'Policy Characteristics'!$C:$C,0)))</f>
        <v>Industry Energy Efficiency</v>
      </c>
      <c r="K1848" s="254" t="str">
        <f>IF(ISBLANK(INDEX('Policy Characteristics'!E:E,MATCH($C1848,'Policy Characteristics'!$C:$C,0))),"",INDEX('Policy Characteristics'!E:E,MATCH($C1848,'Policy Characteristics'!$C:$C,0)))</f>
        <v>indst elec efficiency stds</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0.25</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energy use</v>
      </c>
      <c r="P1848" s="254" t="str">
        <f>IF(ISBLANK(INDEX('Policy Characteristics'!J:J,MATCH($C1848,'Policy Characteristics'!$C:$C,0))),"",INDEX('Policy Characteristics'!J:J,MATCH($C1848,'Policy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4"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Energy Efficiency Standards for Electrical Eqpt</v>
      </c>
      <c r="C1849" s="254" t="str">
        <f t="shared" si="85"/>
        <v>Perc Improvement in Eqpt Efficiency Stds Above BAU for Electricity</v>
      </c>
      <c r="D1849" s="6" t="s">
        <v>3029</v>
      </c>
      <c r="E1849" s="1" t="s">
        <v>3913</v>
      </c>
      <c r="F1849" t="s">
        <v>2991</v>
      </c>
      <c r="G1849" s="45" t="s">
        <v>3887</v>
      </c>
      <c r="H1849" s="47">
        <f t="shared" si="84"/>
        <v>1848</v>
      </c>
      <c r="I1849" s="324" t="s">
        <v>40</v>
      </c>
      <c r="J1849" s="255" t="str">
        <f>IF(ISBLANK(INDEX('Policy Characteristics'!D:D,MATCH($C1849,'Policy Characteristics'!$C:$C,0))),"",INDEX('Policy Characteristics'!D:D,MATCH($C1849,'Policy Characteristics'!$C:$C,0)))</f>
        <v>Industry Energy Efficiency</v>
      </c>
      <c r="K1849" s="254" t="str">
        <f>IF(ISBLANK(INDEX('Policy Characteristics'!E:E,MATCH($C1849,'Policy Characteristics'!$C:$C,0))),"",INDEX('Policy Characteristics'!E:E,MATCH($C1849,'Policy Characteristics'!$C:$C,0)))</f>
        <v>indst elec efficiency stds</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0.25</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energy use</v>
      </c>
      <c r="P1849" s="254" t="str">
        <f>IF(ISBLANK(INDEX('Policy Characteristics'!J:J,MATCH($C1849,'Policy Characteristics'!$C:$C,0))),"",INDEX('Policy Characteristics'!J:J,MATCH($C1849,'Policy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4"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Energy Efficiency Standards for Electrical Eqpt</v>
      </c>
      <c r="C1850" s="254" t="str">
        <f t="shared" si="85"/>
        <v>Perc Improvement in Eqpt Efficiency Stds Above BAU for Electricity</v>
      </c>
      <c r="D1850" s="6" t="s">
        <v>3029</v>
      </c>
      <c r="E1850" s="1" t="s">
        <v>3914</v>
      </c>
      <c r="F1850" t="s">
        <v>2991</v>
      </c>
      <c r="G1850" s="45" t="s">
        <v>3889</v>
      </c>
      <c r="H1850" s="47">
        <f t="shared" si="84"/>
        <v>1849</v>
      </c>
      <c r="I1850" s="324" t="s">
        <v>40</v>
      </c>
      <c r="J1850" s="255" t="str">
        <f>IF(ISBLANK(INDEX('Policy Characteristics'!D:D,MATCH($C1850,'Policy Characteristics'!$C:$C,0))),"",INDEX('Policy Characteristics'!D:D,MATCH($C1850,'Policy Characteristics'!$C:$C,0)))</f>
        <v>Industry Energy Efficiency</v>
      </c>
      <c r="K1850" s="254" t="str">
        <f>IF(ISBLANK(INDEX('Policy Characteristics'!E:E,MATCH($C1850,'Policy Characteristics'!$C:$C,0))),"",INDEX('Policy Characteristics'!E:E,MATCH($C1850,'Policy Characteristics'!$C:$C,0)))</f>
        <v>indst elec efficiency stds</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0.25</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energy use</v>
      </c>
      <c r="P1850" s="254" t="str">
        <f>IF(ISBLANK(INDEX('Policy Characteristics'!J:J,MATCH($C1850,'Policy Characteristics'!$C:$C,0))),"",INDEX('Policy Characteristics'!J:J,MATCH($C1850,'Policy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4"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Energy Efficiency Standards for Electrical Eqpt</v>
      </c>
      <c r="C1851" s="254" t="str">
        <f t="shared" si="85"/>
        <v>Perc Improvement in Eqpt Efficiency Stds Above BAU for Electricity</v>
      </c>
      <c r="D1851" s="6" t="s">
        <v>3030</v>
      </c>
      <c r="E1851" s="1" t="s">
        <v>3459</v>
      </c>
      <c r="F1851" t="s">
        <v>2992</v>
      </c>
      <c r="G1851" s="45" t="s">
        <v>3465</v>
      </c>
      <c r="H1851" s="47">
        <f t="shared" si="84"/>
        <v>1850</v>
      </c>
      <c r="I1851" s="324" t="s">
        <v>40</v>
      </c>
      <c r="J1851" s="255" t="str">
        <f>IF(ISBLANK(INDEX('Policy Characteristics'!D:D,MATCH($C1851,'Policy Characteristics'!$C:$C,0))),"",INDEX('Policy Characteristics'!D:D,MATCH($C1851,'Policy Characteristics'!$C:$C,0)))</f>
        <v>Industry Energy Efficiency</v>
      </c>
      <c r="K1851" s="254" t="str">
        <f>IF(ISBLANK(INDEX('Policy Characteristics'!E:E,MATCH($C1851,'Policy Characteristics'!$C:$C,0))),"",INDEX('Policy Characteristics'!E:E,MATCH($C1851,'Policy Characteristics'!$C:$C,0)))</f>
        <v>indst elec efficiency stds</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0.25</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energy use</v>
      </c>
      <c r="P1851" s="254" t="str">
        <f>IF(ISBLANK(INDEX('Policy Characteristics'!J:J,MATCH($C1851,'Policy Characteristics'!$C:$C,0))),"",INDEX('Policy Characteristics'!J:J,MATCH($C1851,'Policy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4"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Energy Efficiency Standards for Electrical Eqpt</v>
      </c>
      <c r="C1852" s="254" t="str">
        <f t="shared" si="85"/>
        <v>Perc Improvement in Eqpt Efficiency Stds Above BAU for Electricity</v>
      </c>
      <c r="D1852" s="6" t="s">
        <v>3030</v>
      </c>
      <c r="E1852" s="1" t="s">
        <v>3460</v>
      </c>
      <c r="F1852" t="s">
        <v>2992</v>
      </c>
      <c r="G1852" s="45" t="s">
        <v>3466</v>
      </c>
      <c r="H1852" s="47">
        <f t="shared" si="84"/>
        <v>1851</v>
      </c>
      <c r="I1852" s="324" t="s">
        <v>40</v>
      </c>
      <c r="J1852" s="255" t="str">
        <f>IF(ISBLANK(INDEX('Policy Characteristics'!D:D,MATCH($C1852,'Policy Characteristics'!$C:$C,0))),"",INDEX('Policy Characteristics'!D:D,MATCH($C1852,'Policy Characteristics'!$C:$C,0)))</f>
        <v>Industry Energy Efficiency</v>
      </c>
      <c r="K1852" s="254" t="str">
        <f>IF(ISBLANK(INDEX('Policy Characteristics'!E:E,MATCH($C1852,'Policy Characteristics'!$C:$C,0))),"",INDEX('Policy Characteristics'!E:E,MATCH($C1852,'Policy Characteristics'!$C:$C,0)))</f>
        <v>indst elec efficiency stds</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0.25</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energy use</v>
      </c>
      <c r="P1852" s="254" t="str">
        <f>IF(ISBLANK(INDEX('Policy Characteristics'!J:J,MATCH($C1852,'Policy Characteristics'!$C:$C,0))),"",INDEX('Policy Characteristics'!J:J,MATCH($C1852,'Policy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4"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Energy Efficiency Standards for Electrical Eqpt</v>
      </c>
      <c r="C1853" s="254" t="str">
        <f t="shared" si="85"/>
        <v>Perc Improvement in Eqpt Efficiency Stds Above BAU for Electricity</v>
      </c>
      <c r="D1853" s="6" t="s">
        <v>3030</v>
      </c>
      <c r="E1853" s="1" t="s">
        <v>3461</v>
      </c>
      <c r="F1853" t="s">
        <v>2992</v>
      </c>
      <c r="G1853" s="45" t="s">
        <v>3467</v>
      </c>
      <c r="H1853" s="47">
        <f t="shared" si="84"/>
        <v>1852</v>
      </c>
      <c r="I1853" s="324" t="s">
        <v>40</v>
      </c>
      <c r="J1853" s="255" t="str">
        <f>IF(ISBLANK(INDEX('Policy Characteristics'!D:D,MATCH($C1853,'Policy Characteristics'!$C:$C,0))),"",INDEX('Policy Characteristics'!D:D,MATCH($C1853,'Policy Characteristics'!$C:$C,0)))</f>
        <v>Industry Energy Efficiency</v>
      </c>
      <c r="K1853" s="254" t="str">
        <f>IF(ISBLANK(INDEX('Policy Characteristics'!E:E,MATCH($C1853,'Policy Characteristics'!$C:$C,0))),"",INDEX('Policy Characteristics'!E:E,MATCH($C1853,'Policy Characteristics'!$C:$C,0)))</f>
        <v>indst elec efficiency stds</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0.25</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energy use</v>
      </c>
      <c r="P1853" s="254" t="str">
        <f>IF(ISBLANK(INDEX('Policy Characteristics'!J:J,MATCH($C1853,'Policy Characteristics'!$C:$C,0))),"",INDEX('Policy Characteristics'!J:J,MATCH($C1853,'Policy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4"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Energy Efficiency Standards for Electrical Eqpt</v>
      </c>
      <c r="C1854" s="254" t="str">
        <f t="shared" si="85"/>
        <v>Perc Improvement in Eqpt Efficiency Stds Above BAU for Electricity</v>
      </c>
      <c r="D1854" s="6" t="s">
        <v>3030</v>
      </c>
      <c r="E1854" s="1" t="s">
        <v>3462</v>
      </c>
      <c r="F1854" t="s">
        <v>2992</v>
      </c>
      <c r="G1854" s="45" t="s">
        <v>3468</v>
      </c>
      <c r="H1854" s="47">
        <f t="shared" si="84"/>
        <v>1853</v>
      </c>
      <c r="I1854" s="324" t="s">
        <v>40</v>
      </c>
      <c r="J1854" s="255" t="str">
        <f>IF(ISBLANK(INDEX('Policy Characteristics'!D:D,MATCH($C1854,'Policy Characteristics'!$C:$C,0))),"",INDEX('Policy Characteristics'!D:D,MATCH($C1854,'Policy Characteristics'!$C:$C,0)))</f>
        <v>Industry Energy Efficiency</v>
      </c>
      <c r="K1854" s="254" t="str">
        <f>IF(ISBLANK(INDEX('Policy Characteristics'!E:E,MATCH($C1854,'Policy Characteristics'!$C:$C,0))),"",INDEX('Policy Characteristics'!E:E,MATCH($C1854,'Policy Characteristics'!$C:$C,0)))</f>
        <v>indst elec efficiency stds</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0.25</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energy use</v>
      </c>
      <c r="P1854" s="254" t="str">
        <f>IF(ISBLANK(INDEX('Policy Characteristics'!J:J,MATCH($C1854,'Policy Characteristics'!$C:$C,0))),"",INDEX('Policy Characteristics'!J:J,MATCH($C1854,'Policy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4"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Energy Efficiency Standards for Electrical Eqpt</v>
      </c>
      <c r="C1855" s="254" t="str">
        <f t="shared" si="85"/>
        <v>Perc Improvement in Eqpt Efficiency Stds Above BAU for Electricity</v>
      </c>
      <c r="D1855" s="6" t="s">
        <v>3030</v>
      </c>
      <c r="E1855" s="1" t="s">
        <v>3463</v>
      </c>
      <c r="F1855" t="s">
        <v>2992</v>
      </c>
      <c r="G1855" s="45" t="s">
        <v>3469</v>
      </c>
      <c r="H1855" s="47">
        <f t="shared" si="84"/>
        <v>1854</v>
      </c>
      <c r="I1855" s="324" t="s">
        <v>40</v>
      </c>
      <c r="J1855" s="255" t="str">
        <f>IF(ISBLANK(INDEX('Policy Characteristics'!D:D,MATCH($C1855,'Policy Characteristics'!$C:$C,0))),"",INDEX('Policy Characteristics'!D:D,MATCH($C1855,'Policy Characteristics'!$C:$C,0)))</f>
        <v>Industry Energy Efficiency</v>
      </c>
      <c r="K1855" s="254" t="str">
        <f>IF(ISBLANK(INDEX('Policy Characteristics'!E:E,MATCH($C1855,'Policy Characteristics'!$C:$C,0))),"",INDEX('Policy Characteristics'!E:E,MATCH($C1855,'Policy Characteristics'!$C:$C,0)))</f>
        <v>indst elec efficiency stds</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0.25</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energy use</v>
      </c>
      <c r="P1855" s="254" t="str">
        <f>IF(ISBLANK(INDEX('Policy Characteristics'!J:J,MATCH($C1855,'Policy Characteristics'!$C:$C,0))),"",INDEX('Policy Characteristics'!J:J,MATCH($C1855,'Policy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4"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Energy Efficiency Standards for Electrical Eqpt</v>
      </c>
      <c r="C1856" s="254" t="str">
        <f t="shared" si="85"/>
        <v>Perc Improvement in Eqpt Efficiency Stds Above BAU for Electricity</v>
      </c>
      <c r="D1856" s="6" t="s">
        <v>3030</v>
      </c>
      <c r="E1856" s="1" t="s">
        <v>3464</v>
      </c>
      <c r="F1856" t="s">
        <v>2992</v>
      </c>
      <c r="G1856" s="45" t="s">
        <v>3470</v>
      </c>
      <c r="H1856" s="47">
        <f t="shared" si="84"/>
        <v>1855</v>
      </c>
      <c r="I1856" s="324" t="s">
        <v>40</v>
      </c>
      <c r="J1856" s="255" t="str">
        <f>IF(ISBLANK(INDEX('Policy Characteristics'!D:D,MATCH($C1856,'Policy Characteristics'!$C:$C,0))),"",INDEX('Policy Characteristics'!D:D,MATCH($C1856,'Policy Characteristics'!$C:$C,0)))</f>
        <v>Industry Energy Efficiency</v>
      </c>
      <c r="K1856" s="254" t="str">
        <f>IF(ISBLANK(INDEX('Policy Characteristics'!E:E,MATCH($C1856,'Policy Characteristics'!$C:$C,0))),"",INDEX('Policy Characteristics'!E:E,MATCH($C1856,'Policy Characteristics'!$C:$C,0)))</f>
        <v>indst elec efficiency stds</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0.25</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reduction in energy use</v>
      </c>
      <c r="P1856" s="254" t="str">
        <f>IF(ISBLANK(INDEX('Policy Characteristics'!J:J,MATCH($C1856,'Policy Characteristics'!$C:$C,0))),"",INDEX('Policy Characteristics'!J:J,MATCH($C1856,'Policy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4"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Energy Efficiency Standards for Electrical Eqpt</v>
      </c>
      <c r="C1857" s="254" t="str">
        <f t="shared" si="85"/>
        <v>Perc Improvement in Eqpt Efficiency Stds Above BAU for Electricity</v>
      </c>
      <c r="D1857" s="6" t="s">
        <v>3030</v>
      </c>
      <c r="E1857" s="1" t="s">
        <v>3570</v>
      </c>
      <c r="F1857" t="s">
        <v>2992</v>
      </c>
      <c r="G1857" s="45" t="s">
        <v>3471</v>
      </c>
      <c r="H1857" s="47">
        <f t="shared" si="84"/>
        <v>1856</v>
      </c>
      <c r="I1857" s="324" t="s">
        <v>40</v>
      </c>
      <c r="J1857" s="255" t="str">
        <f>IF(ISBLANK(INDEX('Policy Characteristics'!D:D,MATCH($C1857,'Policy Characteristics'!$C:$C,0))),"",INDEX('Policy Characteristics'!D:D,MATCH($C1857,'Policy Characteristics'!$C:$C,0)))</f>
        <v>Industry Energy Efficiency</v>
      </c>
      <c r="K1857" s="254" t="str">
        <f>IF(ISBLANK(INDEX('Policy Characteristics'!E:E,MATCH($C1857,'Policy Characteristics'!$C:$C,0))),"",INDEX('Policy Characteristics'!E:E,MATCH($C1857,'Policy Characteristics'!$C:$C,0)))</f>
        <v>indst elec efficiency stds</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0.25</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reduction in energy use</v>
      </c>
      <c r="P1857" s="254" t="str">
        <f>IF(ISBLANK(INDEX('Policy Characteristics'!J:J,MATCH($C1857,'Policy Characteristics'!$C:$C,0))),"",INDEX('Policy Characteristics'!J:J,MATCH($C1857,'Policy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4"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Energy Efficiency Standards for Electrical Eqpt</v>
      </c>
      <c r="C1858" s="254" t="str">
        <f t="shared" si="85"/>
        <v>Perc Improvement in Eqpt Efficiency Stds Above BAU for Electricity</v>
      </c>
      <c r="D1858" s="6" t="s">
        <v>3030</v>
      </c>
      <c r="E1858" s="1" t="s">
        <v>3912</v>
      </c>
      <c r="F1858" t="s">
        <v>2992</v>
      </c>
      <c r="G1858" s="45" t="s">
        <v>3888</v>
      </c>
      <c r="H1858" s="47">
        <f t="shared" si="84"/>
        <v>1857</v>
      </c>
      <c r="I1858" s="324" t="s">
        <v>40</v>
      </c>
      <c r="J1858" s="255" t="str">
        <f>IF(ISBLANK(INDEX('Policy Characteristics'!D:D,MATCH($C1858,'Policy Characteristics'!$C:$C,0))),"",INDEX('Policy Characteristics'!D:D,MATCH($C1858,'Policy Characteristics'!$C:$C,0)))</f>
        <v>Industry Energy Efficiency</v>
      </c>
      <c r="K1858" s="254" t="str">
        <f>IF(ISBLANK(INDEX('Policy Characteristics'!E:E,MATCH($C1858,'Policy Characteristics'!$C:$C,0))),"",INDEX('Policy Characteristics'!E:E,MATCH($C1858,'Policy Characteristics'!$C:$C,0)))</f>
        <v>indst elec efficiency stds</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0.25</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energy use</v>
      </c>
      <c r="P1858" s="254" t="str">
        <f>IF(ISBLANK(INDEX('Policy Characteristics'!J:J,MATCH($C1858,'Policy Characteristics'!$C:$C,0))),"",INDEX('Policy Characteristics'!J:J,MATCH($C1858,'Policy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4"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Energy Efficiency Standards for Electrical Eqpt</v>
      </c>
      <c r="C1859" s="254" t="str">
        <f t="shared" si="85"/>
        <v>Perc Improvement in Eqpt Efficiency Stds Above BAU for Electricity</v>
      </c>
      <c r="D1859" s="6" t="s">
        <v>3030</v>
      </c>
      <c r="E1859" s="1" t="s">
        <v>3913</v>
      </c>
      <c r="F1859" t="s">
        <v>2992</v>
      </c>
      <c r="G1859" s="45" t="s">
        <v>3887</v>
      </c>
      <c r="H1859" s="47">
        <f t="shared" si="84"/>
        <v>1858</v>
      </c>
      <c r="I1859" s="324" t="s">
        <v>40</v>
      </c>
      <c r="J1859" s="255" t="str">
        <f>IF(ISBLANK(INDEX('Policy Characteristics'!D:D,MATCH($C1859,'Policy Characteristics'!$C:$C,0))),"",INDEX('Policy Characteristics'!D:D,MATCH($C1859,'Policy Characteristics'!$C:$C,0)))</f>
        <v>Industry Energy Efficiency</v>
      </c>
      <c r="K1859" s="254" t="str">
        <f>IF(ISBLANK(INDEX('Policy Characteristics'!E:E,MATCH($C1859,'Policy Characteristics'!$C:$C,0))),"",INDEX('Policy Characteristics'!E:E,MATCH($C1859,'Policy Characteristics'!$C:$C,0)))</f>
        <v>indst elec efficiency stds</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0.25</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energy use</v>
      </c>
      <c r="P1859" s="254" t="str">
        <f>IF(ISBLANK(INDEX('Policy Characteristics'!J:J,MATCH($C1859,'Policy Characteristics'!$C:$C,0))),"",INDEX('Policy Characteristics'!J:J,MATCH($C1859,'Policy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4"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Energy Efficiency Standards for Electrical Eqpt</v>
      </c>
      <c r="C1860" s="254" t="str">
        <f t="shared" si="85"/>
        <v>Perc Improvement in Eqpt Efficiency Stds Above BAU for Electricity</v>
      </c>
      <c r="D1860" s="6" t="s">
        <v>3030</v>
      </c>
      <c r="E1860" s="1" t="s">
        <v>3914</v>
      </c>
      <c r="F1860" t="s">
        <v>2992</v>
      </c>
      <c r="G1860" s="45" t="s">
        <v>3889</v>
      </c>
      <c r="H1860" s="47">
        <f t="shared" si="84"/>
        <v>1859</v>
      </c>
      <c r="I1860" s="324" t="s">
        <v>40</v>
      </c>
      <c r="J1860" s="255" t="str">
        <f>IF(ISBLANK(INDEX('Policy Characteristics'!D:D,MATCH($C1860,'Policy Characteristics'!$C:$C,0))),"",INDEX('Policy Characteristics'!D:D,MATCH($C1860,'Policy Characteristics'!$C:$C,0)))</f>
        <v>Industry Energy Efficiency</v>
      </c>
      <c r="K1860" s="254" t="str">
        <f>IF(ISBLANK(INDEX('Policy Characteristics'!E:E,MATCH($C1860,'Policy Characteristics'!$C:$C,0))),"",INDEX('Policy Characteristics'!E:E,MATCH($C1860,'Policy Characteristics'!$C:$C,0)))</f>
        <v>indst elec efficiency stds</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0.25</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energy use</v>
      </c>
      <c r="P1860" s="254" t="str">
        <f>IF(ISBLANK(INDEX('Policy Characteristics'!J:J,MATCH($C1860,'Policy Characteristics'!$C:$C,0))),"",INDEX('Policy Characteristics'!J:J,MATCH($C1860,'Policy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4"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Energy Efficiency Standards for Electrical Eqpt</v>
      </c>
      <c r="C1861" s="254" t="str">
        <f t="shared" si="85"/>
        <v>Perc Improvement in Eqpt Efficiency Stds Above BAU for Electricity</v>
      </c>
      <c r="D1861" s="6" t="s">
        <v>3031</v>
      </c>
      <c r="E1861" s="1" t="s">
        <v>3459</v>
      </c>
      <c r="F1861" t="s">
        <v>2993</v>
      </c>
      <c r="G1861" s="45" t="s">
        <v>3465</v>
      </c>
      <c r="H1861" s="47">
        <f t="shared" si="84"/>
        <v>1860</v>
      </c>
      <c r="I1861" s="324" t="s">
        <v>40</v>
      </c>
      <c r="J1861" s="255" t="str">
        <f>IF(ISBLANK(INDEX('Policy Characteristics'!D:D,MATCH($C1861,'Policy Characteristics'!$C:$C,0))),"",INDEX('Policy Characteristics'!D:D,MATCH($C1861,'Policy Characteristics'!$C:$C,0)))</f>
        <v>Industry Energy Efficiency</v>
      </c>
      <c r="K1861" s="254" t="str">
        <f>IF(ISBLANK(INDEX('Policy Characteristics'!E:E,MATCH($C1861,'Policy Characteristics'!$C:$C,0))),"",INDEX('Policy Characteristics'!E:E,MATCH($C1861,'Policy Characteristics'!$C:$C,0)))</f>
        <v>indst elec efficiency stds</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0.25</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energy use</v>
      </c>
      <c r="P1861" s="254" t="str">
        <f>IF(ISBLANK(INDEX('Policy Characteristics'!J:J,MATCH($C1861,'Policy Characteristics'!$C:$C,0))),"",INDEX('Policy Characteristics'!J:J,MATCH($C1861,'Policy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4"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Energy Efficiency Standards for Electrical Eqpt</v>
      </c>
      <c r="C1862" s="254" t="str">
        <f t="shared" si="85"/>
        <v>Perc Improvement in Eqpt Efficiency Stds Above BAU for Electricity</v>
      </c>
      <c r="D1862" s="6" t="s">
        <v>3031</v>
      </c>
      <c r="E1862" s="1" t="s">
        <v>3460</v>
      </c>
      <c r="F1862" t="s">
        <v>2993</v>
      </c>
      <c r="G1862" s="45" t="s">
        <v>3466</v>
      </c>
      <c r="H1862" s="47">
        <f t="shared" si="84"/>
        <v>1861</v>
      </c>
      <c r="I1862" s="324" t="s">
        <v>40</v>
      </c>
      <c r="J1862" s="255" t="str">
        <f>IF(ISBLANK(INDEX('Policy Characteristics'!D:D,MATCH($C1862,'Policy Characteristics'!$C:$C,0))),"",INDEX('Policy Characteristics'!D:D,MATCH($C1862,'Policy Characteristics'!$C:$C,0)))</f>
        <v>Industry Energy Efficiency</v>
      </c>
      <c r="K1862" s="254" t="str">
        <f>IF(ISBLANK(INDEX('Policy Characteristics'!E:E,MATCH($C1862,'Policy Characteristics'!$C:$C,0))),"",INDEX('Policy Characteristics'!E:E,MATCH($C1862,'Policy Characteristics'!$C:$C,0)))</f>
        <v>indst elec efficiency stds</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0.25</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energy use</v>
      </c>
      <c r="P1862" s="254" t="str">
        <f>IF(ISBLANK(INDEX('Policy Characteristics'!J:J,MATCH($C1862,'Policy Characteristics'!$C:$C,0))),"",INDEX('Policy Characteristics'!J:J,MATCH($C1862,'Policy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4"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Energy Efficiency Standards for Electrical Eqpt</v>
      </c>
      <c r="C1863" s="254" t="str">
        <f t="shared" si="85"/>
        <v>Perc Improvement in Eqpt Efficiency Stds Above BAU for Electricity</v>
      </c>
      <c r="D1863" s="6" t="s">
        <v>3031</v>
      </c>
      <c r="E1863" s="1" t="s">
        <v>3461</v>
      </c>
      <c r="F1863" t="s">
        <v>2993</v>
      </c>
      <c r="G1863" s="45" t="s">
        <v>3467</v>
      </c>
      <c r="H1863" s="47">
        <f t="shared" si="84"/>
        <v>1862</v>
      </c>
      <c r="I1863" s="324" t="s">
        <v>40</v>
      </c>
      <c r="J1863" s="255" t="str">
        <f>IF(ISBLANK(INDEX('Policy Characteristics'!D:D,MATCH($C1863,'Policy Characteristics'!$C:$C,0))),"",INDEX('Policy Characteristics'!D:D,MATCH($C1863,'Policy Characteristics'!$C:$C,0)))</f>
        <v>Industry Energy Efficiency</v>
      </c>
      <c r="K1863" s="254" t="str">
        <f>IF(ISBLANK(INDEX('Policy Characteristics'!E:E,MATCH($C1863,'Policy Characteristics'!$C:$C,0))),"",INDEX('Policy Characteristics'!E:E,MATCH($C1863,'Policy Characteristics'!$C:$C,0)))</f>
        <v>indst elec efficiency stds</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0.25</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energy use</v>
      </c>
      <c r="P1863" s="254" t="str">
        <f>IF(ISBLANK(INDEX('Policy Characteristics'!J:J,MATCH($C1863,'Policy Characteristics'!$C:$C,0))),"",INDEX('Policy Characteristics'!J:J,MATCH($C1863,'Policy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4"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Energy Efficiency Standards for Electrical Eqpt</v>
      </c>
      <c r="C1864" s="254" t="str">
        <f t="shared" si="85"/>
        <v>Perc Improvement in Eqpt Efficiency Stds Above BAU for Electricity</v>
      </c>
      <c r="D1864" s="6" t="s">
        <v>3031</v>
      </c>
      <c r="E1864" s="1" t="s">
        <v>3462</v>
      </c>
      <c r="F1864" t="s">
        <v>2993</v>
      </c>
      <c r="G1864" s="45" t="s">
        <v>3468</v>
      </c>
      <c r="H1864" s="47">
        <f t="shared" si="84"/>
        <v>1863</v>
      </c>
      <c r="I1864" s="324" t="s">
        <v>40</v>
      </c>
      <c r="J1864" s="255" t="str">
        <f>IF(ISBLANK(INDEX('Policy Characteristics'!D:D,MATCH($C1864,'Policy Characteristics'!$C:$C,0))),"",INDEX('Policy Characteristics'!D:D,MATCH($C1864,'Policy Characteristics'!$C:$C,0)))</f>
        <v>Industry Energy Efficiency</v>
      </c>
      <c r="K1864" s="254" t="str">
        <f>IF(ISBLANK(INDEX('Policy Characteristics'!E:E,MATCH($C1864,'Policy Characteristics'!$C:$C,0))),"",INDEX('Policy Characteristics'!E:E,MATCH($C1864,'Policy Characteristics'!$C:$C,0)))</f>
        <v>indst elec efficiency stds</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0.25</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energy use</v>
      </c>
      <c r="P1864" s="254" t="str">
        <f>IF(ISBLANK(INDEX('Policy Characteristics'!J:J,MATCH($C1864,'Policy Characteristics'!$C:$C,0))),"",INDEX('Policy Characteristics'!J:J,MATCH($C1864,'Policy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4"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Energy Efficiency Standards for Electrical Eqpt</v>
      </c>
      <c r="C1865" s="254" t="str">
        <f t="shared" si="85"/>
        <v>Perc Improvement in Eqpt Efficiency Stds Above BAU for Electricity</v>
      </c>
      <c r="D1865" s="6" t="s">
        <v>3031</v>
      </c>
      <c r="E1865" s="1" t="s">
        <v>3463</v>
      </c>
      <c r="F1865" t="s">
        <v>2993</v>
      </c>
      <c r="G1865" s="45" t="s">
        <v>3469</v>
      </c>
      <c r="H1865" s="47">
        <f t="shared" si="84"/>
        <v>1864</v>
      </c>
      <c r="I1865" s="324" t="s">
        <v>40</v>
      </c>
      <c r="J1865" s="255" t="str">
        <f>IF(ISBLANK(INDEX('Policy Characteristics'!D:D,MATCH($C1865,'Policy Characteristics'!$C:$C,0))),"",INDEX('Policy Characteristics'!D:D,MATCH($C1865,'Policy Characteristics'!$C:$C,0)))</f>
        <v>Industry Energy Efficiency</v>
      </c>
      <c r="K1865" s="254" t="str">
        <f>IF(ISBLANK(INDEX('Policy Characteristics'!E:E,MATCH($C1865,'Policy Characteristics'!$C:$C,0))),"",INDEX('Policy Characteristics'!E:E,MATCH($C1865,'Policy Characteristics'!$C:$C,0)))</f>
        <v>indst elec efficiency stds</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0.25</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energy use</v>
      </c>
      <c r="P1865" s="254" t="str">
        <f>IF(ISBLANK(INDEX('Policy Characteristics'!J:J,MATCH($C1865,'Policy Characteristics'!$C:$C,0))),"",INDEX('Policy Characteristics'!J:J,MATCH($C1865,'Policy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4"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Energy Efficiency Standards for Electrical Eqpt</v>
      </c>
      <c r="C1866" s="254" t="str">
        <f t="shared" si="85"/>
        <v>Perc Improvement in Eqpt Efficiency Stds Above BAU for Electricity</v>
      </c>
      <c r="D1866" s="6" t="s">
        <v>3031</v>
      </c>
      <c r="E1866" s="1" t="s">
        <v>3464</v>
      </c>
      <c r="F1866" t="s">
        <v>2993</v>
      </c>
      <c r="G1866" s="45" t="s">
        <v>3470</v>
      </c>
      <c r="H1866" s="47">
        <f t="shared" si="84"/>
        <v>1865</v>
      </c>
      <c r="I1866" s="324" t="s">
        <v>40</v>
      </c>
      <c r="J1866" s="255" t="str">
        <f>IF(ISBLANK(INDEX('Policy Characteristics'!D:D,MATCH($C1866,'Policy Characteristics'!$C:$C,0))),"",INDEX('Policy Characteristics'!D:D,MATCH($C1866,'Policy Characteristics'!$C:$C,0)))</f>
        <v>Industry Energy Efficiency</v>
      </c>
      <c r="K1866" s="254" t="str">
        <f>IF(ISBLANK(INDEX('Policy Characteristics'!E:E,MATCH($C1866,'Policy Characteristics'!$C:$C,0))),"",INDEX('Policy Characteristics'!E:E,MATCH($C1866,'Policy Characteristics'!$C:$C,0)))</f>
        <v>indst elec efficiency stds</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0.25</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energy use</v>
      </c>
      <c r="P1866" s="254" t="str">
        <f>IF(ISBLANK(INDEX('Policy Characteristics'!J:J,MATCH($C1866,'Policy Characteristics'!$C:$C,0))),"",INDEX('Policy Characteristics'!J:J,MATCH($C1866,'Policy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4"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Energy Efficiency Standards for Electrical Eqpt</v>
      </c>
      <c r="C1867" s="254" t="str">
        <f t="shared" si="85"/>
        <v>Perc Improvement in Eqpt Efficiency Stds Above BAU for Electricity</v>
      </c>
      <c r="D1867" s="6" t="s">
        <v>3031</v>
      </c>
      <c r="E1867" s="1" t="s">
        <v>3570</v>
      </c>
      <c r="F1867" t="s">
        <v>2993</v>
      </c>
      <c r="G1867" s="45" t="s">
        <v>3471</v>
      </c>
      <c r="H1867" s="47">
        <f t="shared" ref="H1867:H1930" si="86">H1866+1</f>
        <v>1866</v>
      </c>
      <c r="I1867" s="324" t="s">
        <v>40</v>
      </c>
      <c r="J1867" s="255" t="str">
        <f>IF(ISBLANK(INDEX('Policy Characteristics'!D:D,MATCH($C1867,'Policy Characteristics'!$C:$C,0))),"",INDEX('Policy Characteristics'!D:D,MATCH($C1867,'Policy Characteristics'!$C:$C,0)))</f>
        <v>Industry Energy Efficiency</v>
      </c>
      <c r="K1867" s="254" t="str">
        <f>IF(ISBLANK(INDEX('Policy Characteristics'!E:E,MATCH($C1867,'Policy Characteristics'!$C:$C,0))),"",INDEX('Policy Characteristics'!E:E,MATCH($C1867,'Policy Characteristics'!$C:$C,0)))</f>
        <v>indst elec efficiency stds</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0.25</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energy use</v>
      </c>
      <c r="P1867" s="254" t="str">
        <f>IF(ISBLANK(INDEX('Policy Characteristics'!J:J,MATCH($C1867,'Policy Characteristics'!$C:$C,0))),"",INDEX('Policy Characteristics'!J:J,MATCH($C1867,'Policy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4"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Energy Efficiency Standards for Electrical Eqpt</v>
      </c>
      <c r="C1868" s="254" t="str">
        <f t="shared" si="85"/>
        <v>Perc Improvement in Eqpt Efficiency Stds Above BAU for Electricity</v>
      </c>
      <c r="D1868" s="6" t="s">
        <v>3031</v>
      </c>
      <c r="E1868" s="1" t="s">
        <v>3912</v>
      </c>
      <c r="F1868" t="s">
        <v>2993</v>
      </c>
      <c r="G1868" s="45" t="s">
        <v>3888</v>
      </c>
      <c r="H1868" s="47">
        <f t="shared" si="86"/>
        <v>1867</v>
      </c>
      <c r="I1868" s="324" t="s">
        <v>40</v>
      </c>
      <c r="J1868" s="255" t="str">
        <f>IF(ISBLANK(INDEX('Policy Characteristics'!D:D,MATCH($C1868,'Policy Characteristics'!$C:$C,0))),"",INDEX('Policy Characteristics'!D:D,MATCH($C1868,'Policy Characteristics'!$C:$C,0)))</f>
        <v>Industry Energy Efficiency</v>
      </c>
      <c r="K1868" s="254" t="str">
        <f>IF(ISBLANK(INDEX('Policy Characteristics'!E:E,MATCH($C1868,'Policy Characteristics'!$C:$C,0))),"",INDEX('Policy Characteristics'!E:E,MATCH($C1868,'Policy Characteristics'!$C:$C,0)))</f>
        <v>indst elec efficiency stds</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0.25</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energy use</v>
      </c>
      <c r="P1868" s="254" t="str">
        <f>IF(ISBLANK(INDEX('Policy Characteristics'!J:J,MATCH($C1868,'Policy Characteristics'!$C:$C,0))),"",INDEX('Policy Characteristics'!J:J,MATCH($C1868,'Policy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4"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Energy Efficiency Standards for Electrical Eqpt</v>
      </c>
      <c r="C1869" s="254" t="str">
        <f t="shared" si="85"/>
        <v>Perc Improvement in Eqpt Efficiency Stds Above BAU for Electricity</v>
      </c>
      <c r="D1869" s="6" t="s">
        <v>3031</v>
      </c>
      <c r="E1869" s="1" t="s">
        <v>3913</v>
      </c>
      <c r="F1869" t="s">
        <v>2993</v>
      </c>
      <c r="G1869" s="45" t="s">
        <v>3887</v>
      </c>
      <c r="H1869" s="47">
        <f t="shared" si="86"/>
        <v>1868</v>
      </c>
      <c r="I1869" s="324" t="s">
        <v>40</v>
      </c>
      <c r="J1869" s="255" t="str">
        <f>IF(ISBLANK(INDEX('Policy Characteristics'!D:D,MATCH($C1869,'Policy Characteristics'!$C:$C,0))),"",INDEX('Policy Characteristics'!D:D,MATCH($C1869,'Policy Characteristics'!$C:$C,0)))</f>
        <v>Industry Energy Efficiency</v>
      </c>
      <c r="K1869" s="254" t="str">
        <f>IF(ISBLANK(INDEX('Policy Characteristics'!E:E,MATCH($C1869,'Policy Characteristics'!$C:$C,0))),"",INDEX('Policy Characteristics'!E:E,MATCH($C1869,'Policy Characteristics'!$C:$C,0)))</f>
        <v>indst elec efficiency stds</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0.25</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energy use</v>
      </c>
      <c r="P1869" s="254" t="str">
        <f>IF(ISBLANK(INDEX('Policy Characteristics'!J:J,MATCH($C1869,'Policy Characteristics'!$C:$C,0))),"",INDEX('Policy Characteristics'!J:J,MATCH($C1869,'Policy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4"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Energy Efficiency Standards for Electrical Eqpt</v>
      </c>
      <c r="C1870" s="254" t="str">
        <f t="shared" si="85"/>
        <v>Perc Improvement in Eqpt Efficiency Stds Above BAU for Electricity</v>
      </c>
      <c r="D1870" s="6" t="s">
        <v>3031</v>
      </c>
      <c r="E1870" s="1" t="s">
        <v>3914</v>
      </c>
      <c r="F1870" t="s">
        <v>2993</v>
      </c>
      <c r="G1870" s="45" t="s">
        <v>3889</v>
      </c>
      <c r="H1870" s="47">
        <f t="shared" si="86"/>
        <v>1869</v>
      </c>
      <c r="I1870" s="324" t="s">
        <v>40</v>
      </c>
      <c r="J1870" s="255" t="str">
        <f>IF(ISBLANK(INDEX('Policy Characteristics'!D:D,MATCH($C1870,'Policy Characteristics'!$C:$C,0))),"",INDEX('Policy Characteristics'!D:D,MATCH($C1870,'Policy Characteristics'!$C:$C,0)))</f>
        <v>Industry Energy Efficiency</v>
      </c>
      <c r="K1870" s="254" t="str">
        <f>IF(ISBLANK(INDEX('Policy Characteristics'!E:E,MATCH($C1870,'Policy Characteristics'!$C:$C,0))),"",INDEX('Policy Characteristics'!E:E,MATCH($C1870,'Policy Characteristics'!$C:$C,0)))</f>
        <v>indst elec efficiency stds</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0.25</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energy use</v>
      </c>
      <c r="P1870" s="254" t="str">
        <f>IF(ISBLANK(INDEX('Policy Characteristics'!J:J,MATCH($C1870,'Policy Characteristics'!$C:$C,0))),"",INDEX('Policy Characteristics'!J:J,MATCH($C1870,'Policy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4"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Energy Efficiency Standards for Electrical Eqpt</v>
      </c>
      <c r="C1871" s="254" t="str">
        <f t="shared" si="85"/>
        <v>Perc Improvement in Eqpt Efficiency Stds Above BAU for Electricity</v>
      </c>
      <c r="D1871" s="6" t="s">
        <v>3032</v>
      </c>
      <c r="E1871" s="1" t="s">
        <v>3459</v>
      </c>
      <c r="F1871" t="s">
        <v>2994</v>
      </c>
      <c r="G1871" s="45" t="s">
        <v>3465</v>
      </c>
      <c r="H1871" s="47">
        <f t="shared" si="86"/>
        <v>1870</v>
      </c>
      <c r="I1871" s="324" t="s">
        <v>40</v>
      </c>
      <c r="J1871" s="255" t="str">
        <f>IF(ISBLANK(INDEX('Policy Characteristics'!D:D,MATCH($C1871,'Policy Characteristics'!$C:$C,0))),"",INDEX('Policy Characteristics'!D:D,MATCH($C1871,'Policy Characteristics'!$C:$C,0)))</f>
        <v>Industry Energy Efficiency</v>
      </c>
      <c r="K1871" s="254" t="str">
        <f>IF(ISBLANK(INDEX('Policy Characteristics'!E:E,MATCH($C1871,'Policy Characteristics'!$C:$C,0))),"",INDEX('Policy Characteristics'!E:E,MATCH($C1871,'Policy Characteristics'!$C:$C,0)))</f>
        <v>indst elec efficiency stds</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0.25</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energy use</v>
      </c>
      <c r="P1871" s="254" t="str">
        <f>IF(ISBLANK(INDEX('Policy Characteristics'!J:J,MATCH($C1871,'Policy Characteristics'!$C:$C,0))),"",INDEX('Policy Characteristics'!J:J,MATCH($C1871,'Policy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4"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Energy Efficiency Standards for Electrical Eqpt</v>
      </c>
      <c r="C1872" s="254" t="str">
        <f t="shared" si="85"/>
        <v>Perc Improvement in Eqpt Efficiency Stds Above BAU for Electricity</v>
      </c>
      <c r="D1872" s="6" t="s">
        <v>3032</v>
      </c>
      <c r="E1872" s="1" t="s">
        <v>3460</v>
      </c>
      <c r="F1872" t="s">
        <v>2994</v>
      </c>
      <c r="G1872" s="45" t="s">
        <v>3466</v>
      </c>
      <c r="H1872" s="47">
        <f t="shared" si="86"/>
        <v>1871</v>
      </c>
      <c r="I1872" s="324" t="s">
        <v>40</v>
      </c>
      <c r="J1872" s="255" t="str">
        <f>IF(ISBLANK(INDEX('Policy Characteristics'!D:D,MATCH($C1872,'Policy Characteristics'!$C:$C,0))),"",INDEX('Policy Characteristics'!D:D,MATCH($C1872,'Policy Characteristics'!$C:$C,0)))</f>
        <v>Industry Energy Efficiency</v>
      </c>
      <c r="K1872" s="254" t="str">
        <f>IF(ISBLANK(INDEX('Policy Characteristics'!E:E,MATCH($C1872,'Policy Characteristics'!$C:$C,0))),"",INDEX('Policy Characteristics'!E:E,MATCH($C1872,'Policy Characteristics'!$C:$C,0)))</f>
        <v>indst elec efficiency stds</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0.25</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energy use</v>
      </c>
      <c r="P1872" s="254" t="str">
        <f>IF(ISBLANK(INDEX('Policy Characteristics'!J:J,MATCH($C1872,'Policy Characteristics'!$C:$C,0))),"",INDEX('Policy Characteristics'!J:J,MATCH($C1872,'Policy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4"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Energy Efficiency Standards for Electrical Eqpt</v>
      </c>
      <c r="C1873" s="254" t="str">
        <f t="shared" si="85"/>
        <v>Perc Improvement in Eqpt Efficiency Stds Above BAU for Electricity</v>
      </c>
      <c r="D1873" s="6" t="s">
        <v>3032</v>
      </c>
      <c r="E1873" s="1" t="s">
        <v>3461</v>
      </c>
      <c r="F1873" t="s">
        <v>2994</v>
      </c>
      <c r="G1873" s="45" t="s">
        <v>3467</v>
      </c>
      <c r="H1873" s="47">
        <f t="shared" si="86"/>
        <v>1872</v>
      </c>
      <c r="I1873" s="324" t="s">
        <v>40</v>
      </c>
      <c r="J1873" s="255" t="str">
        <f>IF(ISBLANK(INDEX('Policy Characteristics'!D:D,MATCH($C1873,'Policy Characteristics'!$C:$C,0))),"",INDEX('Policy Characteristics'!D:D,MATCH($C1873,'Policy Characteristics'!$C:$C,0)))</f>
        <v>Industry Energy Efficiency</v>
      </c>
      <c r="K1873" s="254" t="str">
        <f>IF(ISBLANK(INDEX('Policy Characteristics'!E:E,MATCH($C1873,'Policy Characteristics'!$C:$C,0))),"",INDEX('Policy Characteristics'!E:E,MATCH($C1873,'Policy Characteristics'!$C:$C,0)))</f>
        <v>indst elec efficiency stds</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0.25</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energy use</v>
      </c>
      <c r="P1873" s="254" t="str">
        <f>IF(ISBLANK(INDEX('Policy Characteristics'!J:J,MATCH($C1873,'Policy Characteristics'!$C:$C,0))),"",INDEX('Policy Characteristics'!J:J,MATCH($C1873,'Policy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4"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Energy Efficiency Standards for Electrical Eqpt</v>
      </c>
      <c r="C1874" s="254" t="str">
        <f t="shared" si="85"/>
        <v>Perc Improvement in Eqpt Efficiency Stds Above BAU for Electricity</v>
      </c>
      <c r="D1874" s="6" t="s">
        <v>3032</v>
      </c>
      <c r="E1874" s="1" t="s">
        <v>3462</v>
      </c>
      <c r="F1874" t="s">
        <v>2994</v>
      </c>
      <c r="G1874" s="45" t="s">
        <v>3468</v>
      </c>
      <c r="H1874" s="47">
        <f t="shared" si="86"/>
        <v>1873</v>
      </c>
      <c r="I1874" s="324" t="s">
        <v>40</v>
      </c>
      <c r="J1874" s="255" t="str">
        <f>IF(ISBLANK(INDEX('Policy Characteristics'!D:D,MATCH($C1874,'Policy Characteristics'!$C:$C,0))),"",INDEX('Policy Characteristics'!D:D,MATCH($C1874,'Policy Characteristics'!$C:$C,0)))</f>
        <v>Industry Energy Efficiency</v>
      </c>
      <c r="K1874" s="254" t="str">
        <f>IF(ISBLANK(INDEX('Policy Characteristics'!E:E,MATCH($C1874,'Policy Characteristics'!$C:$C,0))),"",INDEX('Policy Characteristics'!E:E,MATCH($C1874,'Policy Characteristics'!$C:$C,0)))</f>
        <v>indst elec efficiency stds</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0.25</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energy use</v>
      </c>
      <c r="P1874" s="254" t="str">
        <f>IF(ISBLANK(INDEX('Policy Characteristics'!J:J,MATCH($C1874,'Policy Characteristics'!$C:$C,0))),"",INDEX('Policy Characteristics'!J:J,MATCH($C1874,'Policy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4"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Energy Efficiency Standards for Electrical Eqpt</v>
      </c>
      <c r="C1875" s="254" t="str">
        <f t="shared" si="85"/>
        <v>Perc Improvement in Eqpt Efficiency Stds Above BAU for Electricity</v>
      </c>
      <c r="D1875" s="6" t="s">
        <v>3032</v>
      </c>
      <c r="E1875" s="1" t="s">
        <v>3463</v>
      </c>
      <c r="F1875" t="s">
        <v>2994</v>
      </c>
      <c r="G1875" s="45" t="s">
        <v>3469</v>
      </c>
      <c r="H1875" s="47">
        <f t="shared" si="86"/>
        <v>1874</v>
      </c>
      <c r="I1875" s="324" t="s">
        <v>40</v>
      </c>
      <c r="J1875" s="255" t="str">
        <f>IF(ISBLANK(INDEX('Policy Characteristics'!D:D,MATCH($C1875,'Policy Characteristics'!$C:$C,0))),"",INDEX('Policy Characteristics'!D:D,MATCH($C1875,'Policy Characteristics'!$C:$C,0)))</f>
        <v>Industry Energy Efficiency</v>
      </c>
      <c r="K1875" s="254" t="str">
        <f>IF(ISBLANK(INDEX('Policy Characteristics'!E:E,MATCH($C1875,'Policy Characteristics'!$C:$C,0))),"",INDEX('Policy Characteristics'!E:E,MATCH($C1875,'Policy Characteristics'!$C:$C,0)))</f>
        <v>indst elec efficiency stds</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0.25</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energy use</v>
      </c>
      <c r="P1875" s="254" t="str">
        <f>IF(ISBLANK(INDEX('Policy Characteristics'!J:J,MATCH($C1875,'Policy Characteristics'!$C:$C,0))),"",INDEX('Policy Characteristics'!J:J,MATCH($C1875,'Policy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4"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Energy Efficiency Standards for Electrical Eqpt</v>
      </c>
      <c r="C1876" s="254" t="str">
        <f t="shared" si="85"/>
        <v>Perc Improvement in Eqpt Efficiency Stds Above BAU for Electricity</v>
      </c>
      <c r="D1876" s="6" t="s">
        <v>3032</v>
      </c>
      <c r="E1876" s="1" t="s">
        <v>3464</v>
      </c>
      <c r="F1876" t="s">
        <v>2994</v>
      </c>
      <c r="G1876" s="45" t="s">
        <v>3470</v>
      </c>
      <c r="H1876" s="47">
        <f t="shared" si="86"/>
        <v>1875</v>
      </c>
      <c r="I1876" s="324" t="s">
        <v>40</v>
      </c>
      <c r="J1876" s="255" t="str">
        <f>IF(ISBLANK(INDEX('Policy Characteristics'!D:D,MATCH($C1876,'Policy Characteristics'!$C:$C,0))),"",INDEX('Policy Characteristics'!D:D,MATCH($C1876,'Policy Characteristics'!$C:$C,0)))</f>
        <v>Industry Energy Efficiency</v>
      </c>
      <c r="K1876" s="254" t="str">
        <f>IF(ISBLANK(INDEX('Policy Characteristics'!E:E,MATCH($C1876,'Policy Characteristics'!$C:$C,0))),"",INDEX('Policy Characteristics'!E:E,MATCH($C1876,'Policy Characteristics'!$C:$C,0)))</f>
        <v>indst elec efficiency stds</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0.25</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energy use</v>
      </c>
      <c r="P1876" s="254" t="str">
        <f>IF(ISBLANK(INDEX('Policy Characteristics'!J:J,MATCH($C1876,'Policy Characteristics'!$C:$C,0))),"",INDEX('Policy Characteristics'!J:J,MATCH($C1876,'Policy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4"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Energy Efficiency Standards for Electrical Eqpt</v>
      </c>
      <c r="C1877" s="254" t="str">
        <f t="shared" si="85"/>
        <v>Perc Improvement in Eqpt Efficiency Stds Above BAU for Electricity</v>
      </c>
      <c r="D1877" s="6" t="s">
        <v>3032</v>
      </c>
      <c r="E1877" s="1" t="s">
        <v>3570</v>
      </c>
      <c r="F1877" t="s">
        <v>2994</v>
      </c>
      <c r="G1877" s="45" t="s">
        <v>3471</v>
      </c>
      <c r="H1877" s="47">
        <f t="shared" si="86"/>
        <v>1876</v>
      </c>
      <c r="I1877" s="324" t="s">
        <v>40</v>
      </c>
      <c r="J1877" s="255" t="str">
        <f>IF(ISBLANK(INDEX('Policy Characteristics'!D:D,MATCH($C1877,'Policy Characteristics'!$C:$C,0))),"",INDEX('Policy Characteristics'!D:D,MATCH($C1877,'Policy Characteristics'!$C:$C,0)))</f>
        <v>Industry Energy Efficiency</v>
      </c>
      <c r="K1877" s="254" t="str">
        <f>IF(ISBLANK(INDEX('Policy Characteristics'!E:E,MATCH($C1877,'Policy Characteristics'!$C:$C,0))),"",INDEX('Policy Characteristics'!E:E,MATCH($C1877,'Policy Characteristics'!$C:$C,0)))</f>
        <v>indst elec efficiency stds</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0.25</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energy use</v>
      </c>
      <c r="P1877" s="254" t="str">
        <f>IF(ISBLANK(INDEX('Policy Characteristics'!J:J,MATCH($C1877,'Policy Characteristics'!$C:$C,0))),"",INDEX('Policy Characteristics'!J:J,MATCH($C1877,'Policy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4"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Energy Efficiency Standards for Electrical Eqpt</v>
      </c>
      <c r="C1878" s="254" t="str">
        <f t="shared" si="85"/>
        <v>Perc Improvement in Eqpt Efficiency Stds Above BAU for Electricity</v>
      </c>
      <c r="D1878" s="6" t="s">
        <v>3032</v>
      </c>
      <c r="E1878" s="1" t="s">
        <v>3912</v>
      </c>
      <c r="F1878" t="s">
        <v>2994</v>
      </c>
      <c r="G1878" s="45" t="s">
        <v>3888</v>
      </c>
      <c r="H1878" s="47">
        <f t="shared" si="86"/>
        <v>1877</v>
      </c>
      <c r="I1878" s="324" t="s">
        <v>40</v>
      </c>
      <c r="J1878" s="255" t="str">
        <f>IF(ISBLANK(INDEX('Policy Characteristics'!D:D,MATCH($C1878,'Policy Characteristics'!$C:$C,0))),"",INDEX('Policy Characteristics'!D:D,MATCH($C1878,'Policy Characteristics'!$C:$C,0)))</f>
        <v>Industry Energy Efficiency</v>
      </c>
      <c r="K1878" s="254" t="str">
        <f>IF(ISBLANK(INDEX('Policy Characteristics'!E:E,MATCH($C1878,'Policy Characteristics'!$C:$C,0))),"",INDEX('Policy Characteristics'!E:E,MATCH($C1878,'Policy Characteristics'!$C:$C,0)))</f>
        <v>indst elec efficiency stds</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0.25</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energy use</v>
      </c>
      <c r="P1878" s="254" t="str">
        <f>IF(ISBLANK(INDEX('Policy Characteristics'!J:J,MATCH($C1878,'Policy Characteristics'!$C:$C,0))),"",INDEX('Policy Characteristics'!J:J,MATCH($C1878,'Policy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4"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Energy Efficiency Standards for Electrical Eqpt</v>
      </c>
      <c r="C1879" s="254" t="str">
        <f t="shared" si="85"/>
        <v>Perc Improvement in Eqpt Efficiency Stds Above BAU for Electricity</v>
      </c>
      <c r="D1879" s="6" t="s">
        <v>3032</v>
      </c>
      <c r="E1879" s="1" t="s">
        <v>3913</v>
      </c>
      <c r="F1879" t="s">
        <v>2994</v>
      </c>
      <c r="G1879" s="45" t="s">
        <v>3887</v>
      </c>
      <c r="H1879" s="47">
        <f t="shared" si="86"/>
        <v>1878</v>
      </c>
      <c r="I1879" s="324" t="s">
        <v>40</v>
      </c>
      <c r="J1879" s="255" t="str">
        <f>IF(ISBLANK(INDEX('Policy Characteristics'!D:D,MATCH($C1879,'Policy Characteristics'!$C:$C,0))),"",INDEX('Policy Characteristics'!D:D,MATCH($C1879,'Policy Characteristics'!$C:$C,0)))</f>
        <v>Industry Energy Efficiency</v>
      </c>
      <c r="K1879" s="254" t="str">
        <f>IF(ISBLANK(INDEX('Policy Characteristics'!E:E,MATCH($C1879,'Policy Characteristics'!$C:$C,0))),"",INDEX('Policy Characteristics'!E:E,MATCH($C1879,'Policy Characteristics'!$C:$C,0)))</f>
        <v>indst elec efficiency stds</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0.25</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energy use</v>
      </c>
      <c r="P1879" s="254" t="str">
        <f>IF(ISBLANK(INDEX('Policy Characteristics'!J:J,MATCH($C1879,'Policy Characteristics'!$C:$C,0))),"",INDEX('Policy Characteristics'!J:J,MATCH($C1879,'Policy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4"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Energy Efficiency Standards for Electrical Eqpt</v>
      </c>
      <c r="C1880" s="254" t="str">
        <f t="shared" si="85"/>
        <v>Perc Improvement in Eqpt Efficiency Stds Above BAU for Electricity</v>
      </c>
      <c r="D1880" s="6" t="s">
        <v>3032</v>
      </c>
      <c r="E1880" s="1" t="s">
        <v>3914</v>
      </c>
      <c r="F1880" t="s">
        <v>2994</v>
      </c>
      <c r="G1880" s="45" t="s">
        <v>3889</v>
      </c>
      <c r="H1880" s="47">
        <f t="shared" si="86"/>
        <v>1879</v>
      </c>
      <c r="I1880" s="324" t="s">
        <v>40</v>
      </c>
      <c r="J1880" s="255" t="str">
        <f>IF(ISBLANK(INDEX('Policy Characteristics'!D:D,MATCH($C1880,'Policy Characteristics'!$C:$C,0))),"",INDEX('Policy Characteristics'!D:D,MATCH($C1880,'Policy Characteristics'!$C:$C,0)))</f>
        <v>Industry Energy Efficiency</v>
      </c>
      <c r="K1880" s="254" t="str">
        <f>IF(ISBLANK(INDEX('Policy Characteristics'!E:E,MATCH($C1880,'Policy Characteristics'!$C:$C,0))),"",INDEX('Policy Characteristics'!E:E,MATCH($C1880,'Policy Characteristics'!$C:$C,0)))</f>
        <v>indst elec efficiency stds</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0.25</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energy use</v>
      </c>
      <c r="P1880" s="254" t="str">
        <f>IF(ISBLANK(INDEX('Policy Characteristics'!J:J,MATCH($C1880,'Policy Characteristics'!$C:$C,0))),"",INDEX('Policy Characteristics'!J:J,MATCH($C1880,'Policy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4"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Energy Efficiency Standards for Electrical Eqpt</v>
      </c>
      <c r="C1881" s="254" t="str">
        <f t="shared" si="85"/>
        <v>Perc Improvement in Eqpt Efficiency Stds Above BAU for Electricity</v>
      </c>
      <c r="D1881" s="6" t="s">
        <v>3033</v>
      </c>
      <c r="E1881" s="1" t="s">
        <v>3459</v>
      </c>
      <c r="F1881" t="s">
        <v>2995</v>
      </c>
      <c r="G1881" s="45" t="s">
        <v>3465</v>
      </c>
      <c r="H1881" s="47">
        <f t="shared" si="86"/>
        <v>1880</v>
      </c>
      <c r="I1881" s="324" t="s">
        <v>40</v>
      </c>
      <c r="J1881" s="255" t="str">
        <f>IF(ISBLANK(INDEX('Policy Characteristics'!D:D,MATCH($C1881,'Policy Characteristics'!$C:$C,0))),"",INDEX('Policy Characteristics'!D:D,MATCH($C1881,'Policy Characteristics'!$C:$C,0)))</f>
        <v>Industry Energy Efficiency</v>
      </c>
      <c r="K1881" s="254" t="str">
        <f>IF(ISBLANK(INDEX('Policy Characteristics'!E:E,MATCH($C1881,'Policy Characteristics'!$C:$C,0))),"",INDEX('Policy Characteristics'!E:E,MATCH($C1881,'Policy Characteristics'!$C:$C,0)))</f>
        <v>indst elec efficiency stds</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0.25</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energy use</v>
      </c>
      <c r="P1881" s="254" t="str">
        <f>IF(ISBLANK(INDEX('Policy Characteristics'!J:J,MATCH($C1881,'Policy Characteristics'!$C:$C,0))),"",INDEX('Policy Characteristics'!J:J,MATCH($C1881,'Policy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4"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Energy Efficiency Standards for Electrical Eqpt</v>
      </c>
      <c r="C1882" s="254" t="str">
        <f t="shared" si="85"/>
        <v>Perc Improvement in Eqpt Efficiency Stds Above BAU for Electricity</v>
      </c>
      <c r="D1882" s="6" t="s">
        <v>3033</v>
      </c>
      <c r="E1882" s="1" t="s">
        <v>3460</v>
      </c>
      <c r="F1882" t="s">
        <v>2995</v>
      </c>
      <c r="G1882" s="45" t="s">
        <v>3466</v>
      </c>
      <c r="H1882" s="47">
        <f t="shared" si="86"/>
        <v>1881</v>
      </c>
      <c r="I1882" s="324" t="s">
        <v>40</v>
      </c>
      <c r="J1882" s="255" t="str">
        <f>IF(ISBLANK(INDEX('Policy Characteristics'!D:D,MATCH($C1882,'Policy Characteristics'!$C:$C,0))),"",INDEX('Policy Characteristics'!D:D,MATCH($C1882,'Policy Characteristics'!$C:$C,0)))</f>
        <v>Industry Energy Efficiency</v>
      </c>
      <c r="K1882" s="254" t="str">
        <f>IF(ISBLANK(INDEX('Policy Characteristics'!E:E,MATCH($C1882,'Policy Characteristics'!$C:$C,0))),"",INDEX('Policy Characteristics'!E:E,MATCH($C1882,'Policy Characteristics'!$C:$C,0)))</f>
        <v>indst elec efficiency stds</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0.25</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energy use</v>
      </c>
      <c r="P1882" s="254" t="str">
        <f>IF(ISBLANK(INDEX('Policy Characteristics'!J:J,MATCH($C1882,'Policy Characteristics'!$C:$C,0))),"",INDEX('Policy Characteristics'!J:J,MATCH($C1882,'Policy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4"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Energy Efficiency Standards for Electrical Eqpt</v>
      </c>
      <c r="C1883" s="254" t="str">
        <f t="shared" si="85"/>
        <v>Perc Improvement in Eqpt Efficiency Stds Above BAU for Electricity</v>
      </c>
      <c r="D1883" s="6" t="s">
        <v>3033</v>
      </c>
      <c r="E1883" s="1" t="s">
        <v>3461</v>
      </c>
      <c r="F1883" t="s">
        <v>2995</v>
      </c>
      <c r="G1883" s="45" t="s">
        <v>3467</v>
      </c>
      <c r="H1883" s="47">
        <f t="shared" si="86"/>
        <v>1882</v>
      </c>
      <c r="I1883" s="324" t="s">
        <v>40</v>
      </c>
      <c r="J1883" s="255" t="str">
        <f>IF(ISBLANK(INDEX('Policy Characteristics'!D:D,MATCH($C1883,'Policy Characteristics'!$C:$C,0))),"",INDEX('Policy Characteristics'!D:D,MATCH($C1883,'Policy Characteristics'!$C:$C,0)))</f>
        <v>Industry Energy Efficiency</v>
      </c>
      <c r="K1883" s="254" t="str">
        <f>IF(ISBLANK(INDEX('Policy Characteristics'!E:E,MATCH($C1883,'Policy Characteristics'!$C:$C,0))),"",INDEX('Policy Characteristics'!E:E,MATCH($C1883,'Policy Characteristics'!$C:$C,0)))</f>
        <v>indst elec efficiency stds</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0.25</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energy use</v>
      </c>
      <c r="P1883" s="254" t="str">
        <f>IF(ISBLANK(INDEX('Policy Characteristics'!J:J,MATCH($C1883,'Policy Characteristics'!$C:$C,0))),"",INDEX('Policy Characteristics'!J:J,MATCH($C1883,'Policy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4"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Energy Efficiency Standards for Electrical Eqpt</v>
      </c>
      <c r="C1884" s="254" t="str">
        <f t="shared" si="85"/>
        <v>Perc Improvement in Eqpt Efficiency Stds Above BAU for Electricity</v>
      </c>
      <c r="D1884" s="6" t="s">
        <v>3033</v>
      </c>
      <c r="E1884" s="1" t="s">
        <v>3462</v>
      </c>
      <c r="F1884" t="s">
        <v>2995</v>
      </c>
      <c r="G1884" s="45" t="s">
        <v>3468</v>
      </c>
      <c r="H1884" s="47">
        <f t="shared" si="86"/>
        <v>1883</v>
      </c>
      <c r="I1884" s="324" t="s">
        <v>40</v>
      </c>
      <c r="J1884" s="255" t="str">
        <f>IF(ISBLANK(INDEX('Policy Characteristics'!D:D,MATCH($C1884,'Policy Characteristics'!$C:$C,0))),"",INDEX('Policy Characteristics'!D:D,MATCH($C1884,'Policy Characteristics'!$C:$C,0)))</f>
        <v>Industry Energy Efficiency</v>
      </c>
      <c r="K1884" s="254" t="str">
        <f>IF(ISBLANK(INDEX('Policy Characteristics'!E:E,MATCH($C1884,'Policy Characteristics'!$C:$C,0))),"",INDEX('Policy Characteristics'!E:E,MATCH($C1884,'Policy Characteristics'!$C:$C,0)))</f>
        <v>indst elec efficiency stds</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0.25</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energy use</v>
      </c>
      <c r="P1884" s="254" t="str">
        <f>IF(ISBLANK(INDEX('Policy Characteristics'!J:J,MATCH($C1884,'Policy Characteristics'!$C:$C,0))),"",INDEX('Policy Characteristics'!J:J,MATCH($C1884,'Policy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4"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Energy Efficiency Standards for Electrical Eqpt</v>
      </c>
      <c r="C1885" s="254" t="str">
        <f t="shared" si="85"/>
        <v>Perc Improvement in Eqpt Efficiency Stds Above BAU for Electricity</v>
      </c>
      <c r="D1885" s="6" t="s">
        <v>3033</v>
      </c>
      <c r="E1885" s="1" t="s">
        <v>3463</v>
      </c>
      <c r="F1885" t="s">
        <v>2995</v>
      </c>
      <c r="G1885" s="45" t="s">
        <v>3469</v>
      </c>
      <c r="H1885" s="47">
        <f t="shared" si="86"/>
        <v>1884</v>
      </c>
      <c r="I1885" s="324" t="s">
        <v>40</v>
      </c>
      <c r="J1885" s="255" t="str">
        <f>IF(ISBLANK(INDEX('Policy Characteristics'!D:D,MATCH($C1885,'Policy Characteristics'!$C:$C,0))),"",INDEX('Policy Characteristics'!D:D,MATCH($C1885,'Policy Characteristics'!$C:$C,0)))</f>
        <v>Industry Energy Efficiency</v>
      </c>
      <c r="K1885" s="254" t="str">
        <f>IF(ISBLANK(INDEX('Policy Characteristics'!E:E,MATCH($C1885,'Policy Characteristics'!$C:$C,0))),"",INDEX('Policy Characteristics'!E:E,MATCH($C1885,'Policy Characteristics'!$C:$C,0)))</f>
        <v>indst elec efficiency stds</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0.25</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energy use</v>
      </c>
      <c r="P1885" s="254" t="str">
        <f>IF(ISBLANK(INDEX('Policy Characteristics'!J:J,MATCH($C1885,'Policy Characteristics'!$C:$C,0))),"",INDEX('Policy Characteristics'!J:J,MATCH($C1885,'Policy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4"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Energy Efficiency Standards for Electrical Eqpt</v>
      </c>
      <c r="C1886" s="254" t="str">
        <f t="shared" si="85"/>
        <v>Perc Improvement in Eqpt Efficiency Stds Above BAU for Electricity</v>
      </c>
      <c r="D1886" s="6" t="s">
        <v>3033</v>
      </c>
      <c r="E1886" s="1" t="s">
        <v>3464</v>
      </c>
      <c r="F1886" t="s">
        <v>2995</v>
      </c>
      <c r="G1886" s="45" t="s">
        <v>3470</v>
      </c>
      <c r="H1886" s="47">
        <f t="shared" si="86"/>
        <v>1885</v>
      </c>
      <c r="I1886" s="324" t="s">
        <v>40</v>
      </c>
      <c r="J1886" s="255" t="str">
        <f>IF(ISBLANK(INDEX('Policy Characteristics'!D:D,MATCH($C1886,'Policy Characteristics'!$C:$C,0))),"",INDEX('Policy Characteristics'!D:D,MATCH($C1886,'Policy Characteristics'!$C:$C,0)))</f>
        <v>Industry Energy Efficiency</v>
      </c>
      <c r="K1886" s="254" t="str">
        <f>IF(ISBLANK(INDEX('Policy Characteristics'!E:E,MATCH($C1886,'Policy Characteristics'!$C:$C,0))),"",INDEX('Policy Characteristics'!E:E,MATCH($C1886,'Policy Characteristics'!$C:$C,0)))</f>
        <v>indst elec efficiency stds</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0.25</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energy use</v>
      </c>
      <c r="P1886" s="254" t="str">
        <f>IF(ISBLANK(INDEX('Policy Characteristics'!J:J,MATCH($C1886,'Policy Characteristics'!$C:$C,0))),"",INDEX('Policy Characteristics'!J:J,MATCH($C1886,'Policy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4"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Energy Efficiency Standards for Electrical Eqpt</v>
      </c>
      <c r="C1887" s="254" t="str">
        <f t="shared" si="85"/>
        <v>Perc Improvement in Eqpt Efficiency Stds Above BAU for Electricity</v>
      </c>
      <c r="D1887" s="6" t="s">
        <v>3033</v>
      </c>
      <c r="E1887" s="1" t="s">
        <v>3570</v>
      </c>
      <c r="F1887" t="s">
        <v>2995</v>
      </c>
      <c r="G1887" s="45" t="s">
        <v>3471</v>
      </c>
      <c r="H1887" s="47">
        <f t="shared" si="86"/>
        <v>1886</v>
      </c>
      <c r="I1887" s="324" t="s">
        <v>40</v>
      </c>
      <c r="J1887" s="255" t="str">
        <f>IF(ISBLANK(INDEX('Policy Characteristics'!D:D,MATCH($C1887,'Policy Characteristics'!$C:$C,0))),"",INDEX('Policy Characteristics'!D:D,MATCH($C1887,'Policy Characteristics'!$C:$C,0)))</f>
        <v>Industry Energy Efficiency</v>
      </c>
      <c r="K1887" s="254" t="str">
        <f>IF(ISBLANK(INDEX('Policy Characteristics'!E:E,MATCH($C1887,'Policy Characteristics'!$C:$C,0))),"",INDEX('Policy Characteristics'!E:E,MATCH($C1887,'Policy Characteristics'!$C:$C,0)))</f>
        <v>indst elec efficiency stds</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0.25</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energy use</v>
      </c>
      <c r="P1887" s="254" t="str">
        <f>IF(ISBLANK(INDEX('Policy Characteristics'!J:J,MATCH($C1887,'Policy Characteristics'!$C:$C,0))),"",INDEX('Policy Characteristics'!J:J,MATCH($C1887,'Policy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4"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Energy Efficiency Standards for Electrical Eqpt</v>
      </c>
      <c r="C1888" s="254" t="str">
        <f t="shared" si="85"/>
        <v>Perc Improvement in Eqpt Efficiency Stds Above BAU for Electricity</v>
      </c>
      <c r="D1888" s="6" t="s">
        <v>3033</v>
      </c>
      <c r="E1888" s="1" t="s">
        <v>3912</v>
      </c>
      <c r="F1888" t="s">
        <v>2995</v>
      </c>
      <c r="G1888" s="45" t="s">
        <v>3888</v>
      </c>
      <c r="H1888" s="47">
        <f t="shared" si="86"/>
        <v>1887</v>
      </c>
      <c r="I1888" s="324" t="s">
        <v>40</v>
      </c>
      <c r="J1888" s="255" t="str">
        <f>IF(ISBLANK(INDEX('Policy Characteristics'!D:D,MATCH($C1888,'Policy Characteristics'!$C:$C,0))),"",INDEX('Policy Characteristics'!D:D,MATCH($C1888,'Policy Characteristics'!$C:$C,0)))</f>
        <v>Industry Energy Efficiency</v>
      </c>
      <c r="K1888" s="254" t="str">
        <f>IF(ISBLANK(INDEX('Policy Characteristics'!E:E,MATCH($C1888,'Policy Characteristics'!$C:$C,0))),"",INDEX('Policy Characteristics'!E:E,MATCH($C1888,'Policy Characteristics'!$C:$C,0)))</f>
        <v>indst elec efficiency stds</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0.25</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energy use</v>
      </c>
      <c r="P1888" s="254" t="str">
        <f>IF(ISBLANK(INDEX('Policy Characteristics'!J:J,MATCH($C1888,'Policy Characteristics'!$C:$C,0))),"",INDEX('Policy Characteristics'!J:J,MATCH($C1888,'Policy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4"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Energy Efficiency Standards for Electrical Eqpt</v>
      </c>
      <c r="C1889" s="254" t="str">
        <f t="shared" si="85"/>
        <v>Perc Improvement in Eqpt Efficiency Stds Above BAU for Electricity</v>
      </c>
      <c r="D1889" s="6" t="s">
        <v>3033</v>
      </c>
      <c r="E1889" s="1" t="s">
        <v>3913</v>
      </c>
      <c r="F1889" t="s">
        <v>2995</v>
      </c>
      <c r="G1889" s="45" t="s">
        <v>3887</v>
      </c>
      <c r="H1889" s="47">
        <f t="shared" si="86"/>
        <v>1888</v>
      </c>
      <c r="I1889" s="324" t="s">
        <v>40</v>
      </c>
      <c r="J1889" s="255" t="str">
        <f>IF(ISBLANK(INDEX('Policy Characteristics'!D:D,MATCH($C1889,'Policy Characteristics'!$C:$C,0))),"",INDEX('Policy Characteristics'!D:D,MATCH($C1889,'Policy Characteristics'!$C:$C,0)))</f>
        <v>Industry Energy Efficiency</v>
      </c>
      <c r="K1889" s="254" t="str">
        <f>IF(ISBLANK(INDEX('Policy Characteristics'!E:E,MATCH($C1889,'Policy Characteristics'!$C:$C,0))),"",INDEX('Policy Characteristics'!E:E,MATCH($C1889,'Policy Characteristics'!$C:$C,0)))</f>
        <v>indst elec efficiency stds</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0.25</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energy use</v>
      </c>
      <c r="P1889" s="254" t="str">
        <f>IF(ISBLANK(INDEX('Policy Characteristics'!J:J,MATCH($C1889,'Policy Characteristics'!$C:$C,0))),"",INDEX('Policy Characteristics'!J:J,MATCH($C1889,'Policy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4"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Energy Efficiency Standards for Electrical Eqpt</v>
      </c>
      <c r="C1890" s="254" t="str">
        <f t="shared" si="85"/>
        <v>Perc Improvement in Eqpt Efficiency Stds Above BAU for Electricity</v>
      </c>
      <c r="D1890" s="6" t="s">
        <v>3033</v>
      </c>
      <c r="E1890" s="1" t="s">
        <v>3914</v>
      </c>
      <c r="F1890" t="s">
        <v>2995</v>
      </c>
      <c r="G1890" s="45" t="s">
        <v>3889</v>
      </c>
      <c r="H1890" s="47">
        <f t="shared" si="86"/>
        <v>1889</v>
      </c>
      <c r="I1890" s="324" t="s">
        <v>40</v>
      </c>
      <c r="J1890" s="255" t="str">
        <f>IF(ISBLANK(INDEX('Policy Characteristics'!D:D,MATCH($C1890,'Policy Characteristics'!$C:$C,0))),"",INDEX('Policy Characteristics'!D:D,MATCH($C1890,'Policy Characteristics'!$C:$C,0)))</f>
        <v>Industry Energy Efficiency</v>
      </c>
      <c r="K1890" s="254" t="str">
        <f>IF(ISBLANK(INDEX('Policy Characteristics'!E:E,MATCH($C1890,'Policy Characteristics'!$C:$C,0))),"",INDEX('Policy Characteristics'!E:E,MATCH($C1890,'Policy Characteristics'!$C:$C,0)))</f>
        <v>indst elec efficiency stds</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0.25</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energy use</v>
      </c>
      <c r="P1890" s="254" t="str">
        <f>IF(ISBLANK(INDEX('Policy Characteristics'!J:J,MATCH($C1890,'Policy Characteristics'!$C:$C,0))),"",INDEX('Policy Characteristics'!J:J,MATCH($C1890,'Policy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4"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Energy Efficiency Standards for Electrical Eqpt</v>
      </c>
      <c r="C1891" s="254" t="str">
        <f t="shared" si="85"/>
        <v>Perc Improvement in Eqpt Efficiency Stds Above BAU for Electricity</v>
      </c>
      <c r="D1891" s="6" t="s">
        <v>3034</v>
      </c>
      <c r="E1891" s="1" t="s">
        <v>3459</v>
      </c>
      <c r="F1891" t="s">
        <v>2996</v>
      </c>
      <c r="G1891" s="45" t="s">
        <v>3465</v>
      </c>
      <c r="H1891" s="47">
        <f t="shared" si="86"/>
        <v>1890</v>
      </c>
      <c r="I1891" s="324" t="s">
        <v>40</v>
      </c>
      <c r="J1891" s="255" t="str">
        <f>IF(ISBLANK(INDEX('Policy Characteristics'!D:D,MATCH($C1891,'Policy Characteristics'!$C:$C,0))),"",INDEX('Policy Characteristics'!D:D,MATCH($C1891,'Policy Characteristics'!$C:$C,0)))</f>
        <v>Industry Energy Efficiency</v>
      </c>
      <c r="K1891" s="254" t="str">
        <f>IF(ISBLANK(INDEX('Policy Characteristics'!E:E,MATCH($C1891,'Policy Characteristics'!$C:$C,0))),"",INDEX('Policy Characteristics'!E:E,MATCH($C1891,'Policy Characteristics'!$C:$C,0)))</f>
        <v>indst elec efficiency stds</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0.25</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energy use</v>
      </c>
      <c r="P1891" s="254" t="str">
        <f>IF(ISBLANK(INDEX('Policy Characteristics'!J:J,MATCH($C1891,'Policy Characteristics'!$C:$C,0))),"",INDEX('Policy Characteristics'!J:J,MATCH($C1891,'Policy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4"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Energy Efficiency Standards for Electrical Eqpt</v>
      </c>
      <c r="C1892" s="254" t="str">
        <f t="shared" si="85"/>
        <v>Perc Improvement in Eqpt Efficiency Stds Above BAU for Electricity</v>
      </c>
      <c r="D1892" s="6" t="s">
        <v>3034</v>
      </c>
      <c r="E1892" s="1" t="s">
        <v>3460</v>
      </c>
      <c r="F1892" t="s">
        <v>2996</v>
      </c>
      <c r="G1892" s="45" t="s">
        <v>3466</v>
      </c>
      <c r="H1892" s="47">
        <f t="shared" si="86"/>
        <v>1891</v>
      </c>
      <c r="I1892" s="324" t="s">
        <v>40</v>
      </c>
      <c r="J1892" s="255" t="str">
        <f>IF(ISBLANK(INDEX('Policy Characteristics'!D:D,MATCH($C1892,'Policy Characteristics'!$C:$C,0))),"",INDEX('Policy Characteristics'!D:D,MATCH($C1892,'Policy Characteristics'!$C:$C,0)))</f>
        <v>Industry Energy Efficiency</v>
      </c>
      <c r="K1892" s="254" t="str">
        <f>IF(ISBLANK(INDEX('Policy Characteristics'!E:E,MATCH($C1892,'Policy Characteristics'!$C:$C,0))),"",INDEX('Policy Characteristics'!E:E,MATCH($C1892,'Policy Characteristics'!$C:$C,0)))</f>
        <v>indst elec efficiency stds</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0.25</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energy use</v>
      </c>
      <c r="P1892" s="254" t="str">
        <f>IF(ISBLANK(INDEX('Policy Characteristics'!J:J,MATCH($C1892,'Policy Characteristics'!$C:$C,0))),"",INDEX('Policy Characteristics'!J:J,MATCH($C1892,'Policy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4"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Energy Efficiency Standards for Electrical Eqpt</v>
      </c>
      <c r="C1893" s="254" t="str">
        <f t="shared" si="85"/>
        <v>Perc Improvement in Eqpt Efficiency Stds Above BAU for Electricity</v>
      </c>
      <c r="D1893" s="6" t="s">
        <v>3034</v>
      </c>
      <c r="E1893" s="1" t="s">
        <v>3461</v>
      </c>
      <c r="F1893" t="s">
        <v>2996</v>
      </c>
      <c r="G1893" s="45" t="s">
        <v>3467</v>
      </c>
      <c r="H1893" s="47">
        <f t="shared" si="86"/>
        <v>1892</v>
      </c>
      <c r="I1893" s="324" t="s">
        <v>40</v>
      </c>
      <c r="J1893" s="255" t="str">
        <f>IF(ISBLANK(INDEX('Policy Characteristics'!D:D,MATCH($C1893,'Policy Characteristics'!$C:$C,0))),"",INDEX('Policy Characteristics'!D:D,MATCH($C1893,'Policy Characteristics'!$C:$C,0)))</f>
        <v>Industry Energy Efficiency</v>
      </c>
      <c r="K1893" s="254" t="str">
        <f>IF(ISBLANK(INDEX('Policy Characteristics'!E:E,MATCH($C1893,'Policy Characteristics'!$C:$C,0))),"",INDEX('Policy Characteristics'!E:E,MATCH($C1893,'Policy Characteristics'!$C:$C,0)))</f>
        <v>indst elec efficiency stds</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0.25</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energy use</v>
      </c>
      <c r="P1893" s="254" t="str">
        <f>IF(ISBLANK(INDEX('Policy Characteristics'!J:J,MATCH($C1893,'Policy Characteristics'!$C:$C,0))),"",INDEX('Policy Characteristics'!J:J,MATCH($C1893,'Policy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4"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Energy Efficiency Standards for Electrical Eqpt</v>
      </c>
      <c r="C1894" s="254" t="str">
        <f t="shared" ref="C1894:C1950" si="87">C$1701</f>
        <v>Perc Improvement in Eqpt Efficiency Stds Above BAU for Electricity</v>
      </c>
      <c r="D1894" s="6" t="s">
        <v>3034</v>
      </c>
      <c r="E1894" s="1" t="s">
        <v>3462</v>
      </c>
      <c r="F1894" t="s">
        <v>2996</v>
      </c>
      <c r="G1894" s="45" t="s">
        <v>3468</v>
      </c>
      <c r="H1894" s="47">
        <f t="shared" si="86"/>
        <v>1893</v>
      </c>
      <c r="I1894" s="324" t="s">
        <v>40</v>
      </c>
      <c r="J1894" s="255" t="str">
        <f>IF(ISBLANK(INDEX('Policy Characteristics'!D:D,MATCH($C1894,'Policy Characteristics'!$C:$C,0))),"",INDEX('Policy Characteristics'!D:D,MATCH($C1894,'Policy Characteristics'!$C:$C,0)))</f>
        <v>Industry Energy Efficiency</v>
      </c>
      <c r="K1894" s="254" t="str">
        <f>IF(ISBLANK(INDEX('Policy Characteristics'!E:E,MATCH($C1894,'Policy Characteristics'!$C:$C,0))),"",INDEX('Policy Characteristics'!E:E,MATCH($C1894,'Policy Characteristics'!$C:$C,0)))</f>
        <v>indst elec efficiency stds</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0.25</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energy use</v>
      </c>
      <c r="P1894" s="254" t="str">
        <f>IF(ISBLANK(INDEX('Policy Characteristics'!J:J,MATCH($C1894,'Policy Characteristics'!$C:$C,0))),"",INDEX('Policy Characteristics'!J:J,MATCH($C1894,'Policy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4"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Energy Efficiency Standards for Electrical Eqpt</v>
      </c>
      <c r="C1895" s="254" t="str">
        <f t="shared" si="87"/>
        <v>Perc Improvement in Eqpt Efficiency Stds Above BAU for Electricity</v>
      </c>
      <c r="D1895" s="6" t="s">
        <v>3034</v>
      </c>
      <c r="E1895" s="1" t="s">
        <v>3463</v>
      </c>
      <c r="F1895" t="s">
        <v>2996</v>
      </c>
      <c r="G1895" s="45" t="s">
        <v>3469</v>
      </c>
      <c r="H1895" s="47">
        <f t="shared" si="86"/>
        <v>1894</v>
      </c>
      <c r="I1895" s="324" t="s">
        <v>40</v>
      </c>
      <c r="J1895" s="255" t="str">
        <f>IF(ISBLANK(INDEX('Policy Characteristics'!D:D,MATCH($C1895,'Policy Characteristics'!$C:$C,0))),"",INDEX('Policy Characteristics'!D:D,MATCH($C1895,'Policy Characteristics'!$C:$C,0)))</f>
        <v>Industry Energy Efficiency</v>
      </c>
      <c r="K1895" s="254" t="str">
        <f>IF(ISBLANK(INDEX('Policy Characteristics'!E:E,MATCH($C1895,'Policy Characteristics'!$C:$C,0))),"",INDEX('Policy Characteristics'!E:E,MATCH($C1895,'Policy Characteristics'!$C:$C,0)))</f>
        <v>indst elec efficiency stds</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0.25</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energy use</v>
      </c>
      <c r="P1895" s="254" t="str">
        <f>IF(ISBLANK(INDEX('Policy Characteristics'!J:J,MATCH($C1895,'Policy Characteristics'!$C:$C,0))),"",INDEX('Policy Characteristics'!J:J,MATCH($C1895,'Policy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4"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Energy Efficiency Standards for Electrical Eqpt</v>
      </c>
      <c r="C1896" s="254" t="str">
        <f t="shared" si="87"/>
        <v>Perc Improvement in Eqpt Efficiency Stds Above BAU for Electricity</v>
      </c>
      <c r="D1896" s="6" t="s">
        <v>3034</v>
      </c>
      <c r="E1896" s="1" t="s">
        <v>3464</v>
      </c>
      <c r="F1896" t="s">
        <v>2996</v>
      </c>
      <c r="G1896" s="45" t="s">
        <v>3470</v>
      </c>
      <c r="H1896" s="47">
        <f t="shared" si="86"/>
        <v>1895</v>
      </c>
      <c r="I1896" s="324" t="s">
        <v>40</v>
      </c>
      <c r="J1896" s="255" t="str">
        <f>IF(ISBLANK(INDEX('Policy Characteristics'!D:D,MATCH($C1896,'Policy Characteristics'!$C:$C,0))),"",INDEX('Policy Characteristics'!D:D,MATCH($C1896,'Policy Characteristics'!$C:$C,0)))</f>
        <v>Industry Energy Efficiency</v>
      </c>
      <c r="K1896" s="254" t="str">
        <f>IF(ISBLANK(INDEX('Policy Characteristics'!E:E,MATCH($C1896,'Policy Characteristics'!$C:$C,0))),"",INDEX('Policy Characteristics'!E:E,MATCH($C1896,'Policy Characteristics'!$C:$C,0)))</f>
        <v>indst elec efficiency stds</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0.25</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energy use</v>
      </c>
      <c r="P1896" s="254" t="str">
        <f>IF(ISBLANK(INDEX('Policy Characteristics'!J:J,MATCH($C1896,'Policy Characteristics'!$C:$C,0))),"",INDEX('Policy Characteristics'!J:J,MATCH($C1896,'Policy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4"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Energy Efficiency Standards for Electrical Eqpt</v>
      </c>
      <c r="C1897" s="254" t="str">
        <f t="shared" si="87"/>
        <v>Perc Improvement in Eqpt Efficiency Stds Above BAU for Electricity</v>
      </c>
      <c r="D1897" s="6" t="s">
        <v>3034</v>
      </c>
      <c r="E1897" s="1" t="s">
        <v>3570</v>
      </c>
      <c r="F1897" t="s">
        <v>2996</v>
      </c>
      <c r="G1897" s="45" t="s">
        <v>3471</v>
      </c>
      <c r="H1897" s="47">
        <f t="shared" si="86"/>
        <v>1896</v>
      </c>
      <c r="I1897" s="324" t="s">
        <v>40</v>
      </c>
      <c r="J1897" s="255" t="str">
        <f>IF(ISBLANK(INDEX('Policy Characteristics'!D:D,MATCH($C1897,'Policy Characteristics'!$C:$C,0))),"",INDEX('Policy Characteristics'!D:D,MATCH($C1897,'Policy Characteristics'!$C:$C,0)))</f>
        <v>Industry Energy Efficiency</v>
      </c>
      <c r="K1897" s="254" t="str">
        <f>IF(ISBLANK(INDEX('Policy Characteristics'!E:E,MATCH($C1897,'Policy Characteristics'!$C:$C,0))),"",INDEX('Policy Characteristics'!E:E,MATCH($C1897,'Policy Characteristics'!$C:$C,0)))</f>
        <v>indst elec efficiency stds</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0.25</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energy use</v>
      </c>
      <c r="P1897" s="254" t="str">
        <f>IF(ISBLANK(INDEX('Policy Characteristics'!J:J,MATCH($C1897,'Policy Characteristics'!$C:$C,0))),"",INDEX('Policy Characteristics'!J:J,MATCH($C1897,'Policy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4"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Energy Efficiency Standards for Electrical Eqpt</v>
      </c>
      <c r="C1898" s="254" t="str">
        <f t="shared" si="87"/>
        <v>Perc Improvement in Eqpt Efficiency Stds Above BAU for Electricity</v>
      </c>
      <c r="D1898" s="6" t="s">
        <v>3034</v>
      </c>
      <c r="E1898" s="1" t="s">
        <v>3912</v>
      </c>
      <c r="F1898" t="s">
        <v>2996</v>
      </c>
      <c r="G1898" s="45" t="s">
        <v>3888</v>
      </c>
      <c r="H1898" s="47">
        <f t="shared" si="86"/>
        <v>1897</v>
      </c>
      <c r="I1898" s="324" t="s">
        <v>40</v>
      </c>
      <c r="J1898" s="255" t="str">
        <f>IF(ISBLANK(INDEX('Policy Characteristics'!D:D,MATCH($C1898,'Policy Characteristics'!$C:$C,0))),"",INDEX('Policy Characteristics'!D:D,MATCH($C1898,'Policy Characteristics'!$C:$C,0)))</f>
        <v>Industry Energy Efficiency</v>
      </c>
      <c r="K1898" s="254" t="str">
        <f>IF(ISBLANK(INDEX('Policy Characteristics'!E:E,MATCH($C1898,'Policy Characteristics'!$C:$C,0))),"",INDEX('Policy Characteristics'!E:E,MATCH($C1898,'Policy Characteristics'!$C:$C,0)))</f>
        <v>indst elec efficiency stds</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0.25</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energy use</v>
      </c>
      <c r="P1898" s="254" t="str">
        <f>IF(ISBLANK(INDEX('Policy Characteristics'!J:J,MATCH($C1898,'Policy Characteristics'!$C:$C,0))),"",INDEX('Policy Characteristics'!J:J,MATCH($C1898,'Policy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4"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Energy Efficiency Standards for Electrical Eqpt</v>
      </c>
      <c r="C1899" s="254" t="str">
        <f t="shared" si="87"/>
        <v>Perc Improvement in Eqpt Efficiency Stds Above BAU for Electricity</v>
      </c>
      <c r="D1899" s="6" t="s">
        <v>3034</v>
      </c>
      <c r="E1899" s="1" t="s">
        <v>3913</v>
      </c>
      <c r="F1899" t="s">
        <v>2996</v>
      </c>
      <c r="G1899" s="45" t="s">
        <v>3887</v>
      </c>
      <c r="H1899" s="47">
        <f t="shared" si="86"/>
        <v>1898</v>
      </c>
      <c r="I1899" s="324" t="s">
        <v>40</v>
      </c>
      <c r="J1899" s="255" t="str">
        <f>IF(ISBLANK(INDEX('Policy Characteristics'!D:D,MATCH($C1899,'Policy Characteristics'!$C:$C,0))),"",INDEX('Policy Characteristics'!D:D,MATCH($C1899,'Policy Characteristics'!$C:$C,0)))</f>
        <v>Industry Energy Efficiency</v>
      </c>
      <c r="K1899" s="254" t="str">
        <f>IF(ISBLANK(INDEX('Policy Characteristics'!E:E,MATCH($C1899,'Policy Characteristics'!$C:$C,0))),"",INDEX('Policy Characteristics'!E:E,MATCH($C1899,'Policy Characteristics'!$C:$C,0)))</f>
        <v>indst elec efficiency stds</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0.25</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energy use</v>
      </c>
      <c r="P1899" s="254" t="str">
        <f>IF(ISBLANK(INDEX('Policy Characteristics'!J:J,MATCH($C1899,'Policy Characteristics'!$C:$C,0))),"",INDEX('Policy Characteristics'!J:J,MATCH($C1899,'Policy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4"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Energy Efficiency Standards for Electrical Eqpt</v>
      </c>
      <c r="C1900" s="254" t="str">
        <f t="shared" si="87"/>
        <v>Perc Improvement in Eqpt Efficiency Stds Above BAU for Electricity</v>
      </c>
      <c r="D1900" s="6" t="s">
        <v>3034</v>
      </c>
      <c r="E1900" s="1" t="s">
        <v>3914</v>
      </c>
      <c r="F1900" t="s">
        <v>2996</v>
      </c>
      <c r="G1900" s="45" t="s">
        <v>3889</v>
      </c>
      <c r="H1900" s="47">
        <f t="shared" si="86"/>
        <v>1899</v>
      </c>
      <c r="I1900" s="324" t="s">
        <v>40</v>
      </c>
      <c r="J1900" s="255" t="str">
        <f>IF(ISBLANK(INDEX('Policy Characteristics'!D:D,MATCH($C1900,'Policy Characteristics'!$C:$C,0))),"",INDEX('Policy Characteristics'!D:D,MATCH($C1900,'Policy Characteristics'!$C:$C,0)))</f>
        <v>Industry Energy Efficiency</v>
      </c>
      <c r="K1900" s="254" t="str">
        <f>IF(ISBLANK(INDEX('Policy Characteristics'!E:E,MATCH($C1900,'Policy Characteristics'!$C:$C,0))),"",INDEX('Policy Characteristics'!E:E,MATCH($C1900,'Policy Characteristics'!$C:$C,0)))</f>
        <v>indst elec efficiency stds</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0.25</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energy use</v>
      </c>
      <c r="P1900" s="254" t="str">
        <f>IF(ISBLANK(INDEX('Policy Characteristics'!J:J,MATCH($C1900,'Policy Characteristics'!$C:$C,0))),"",INDEX('Policy Characteristics'!J:J,MATCH($C1900,'Policy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4"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Energy Efficiency Standards for Electrical Eqpt</v>
      </c>
      <c r="C1901" s="254" t="str">
        <f t="shared" si="87"/>
        <v>Perc Improvement in Eqpt Efficiency Stds Above BAU for Electricity</v>
      </c>
      <c r="D1901" s="6" t="s">
        <v>3035</v>
      </c>
      <c r="E1901" s="1" t="s">
        <v>3459</v>
      </c>
      <c r="F1901" t="s">
        <v>2997</v>
      </c>
      <c r="G1901" s="45" t="s">
        <v>3465</v>
      </c>
      <c r="H1901" s="47">
        <f t="shared" si="86"/>
        <v>1900</v>
      </c>
      <c r="I1901" s="324" t="s">
        <v>40</v>
      </c>
      <c r="J1901" s="255" t="str">
        <f>IF(ISBLANK(INDEX('Policy Characteristics'!D:D,MATCH($C1901,'Policy Characteristics'!$C:$C,0))),"",INDEX('Policy Characteristics'!D:D,MATCH($C1901,'Policy Characteristics'!$C:$C,0)))</f>
        <v>Industry Energy Efficiency</v>
      </c>
      <c r="K1901" s="254" t="str">
        <f>IF(ISBLANK(INDEX('Policy Characteristics'!E:E,MATCH($C1901,'Policy Characteristics'!$C:$C,0))),"",INDEX('Policy Characteristics'!E:E,MATCH($C1901,'Policy Characteristics'!$C:$C,0)))</f>
        <v>indst elec efficiency stds</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0.25</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energy use</v>
      </c>
      <c r="P1901" s="254" t="str">
        <f>IF(ISBLANK(INDEX('Policy Characteristics'!J:J,MATCH($C1901,'Policy Characteristics'!$C:$C,0))),"",INDEX('Policy Characteristics'!J:J,MATCH($C1901,'Policy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4"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Energy Efficiency Standards for Electrical Eqpt</v>
      </c>
      <c r="C1902" s="254" t="str">
        <f t="shared" si="87"/>
        <v>Perc Improvement in Eqpt Efficiency Stds Above BAU for Electricity</v>
      </c>
      <c r="D1902" s="6" t="s">
        <v>3035</v>
      </c>
      <c r="E1902" s="1" t="s">
        <v>3460</v>
      </c>
      <c r="F1902" t="s">
        <v>2997</v>
      </c>
      <c r="G1902" s="45" t="s">
        <v>3466</v>
      </c>
      <c r="H1902" s="47">
        <f t="shared" si="86"/>
        <v>1901</v>
      </c>
      <c r="I1902" s="324" t="s">
        <v>40</v>
      </c>
      <c r="J1902" s="255" t="str">
        <f>IF(ISBLANK(INDEX('Policy Characteristics'!D:D,MATCH($C1902,'Policy Characteristics'!$C:$C,0))),"",INDEX('Policy Characteristics'!D:D,MATCH($C1902,'Policy Characteristics'!$C:$C,0)))</f>
        <v>Industry Energy Efficiency</v>
      </c>
      <c r="K1902" s="254" t="str">
        <f>IF(ISBLANK(INDEX('Policy Characteristics'!E:E,MATCH($C1902,'Policy Characteristics'!$C:$C,0))),"",INDEX('Policy Characteristics'!E:E,MATCH($C1902,'Policy Characteristics'!$C:$C,0)))</f>
        <v>indst elec efficiency stds</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0.25</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energy use</v>
      </c>
      <c r="P1902" s="254" t="str">
        <f>IF(ISBLANK(INDEX('Policy Characteristics'!J:J,MATCH($C1902,'Policy Characteristics'!$C:$C,0))),"",INDEX('Policy Characteristics'!J:J,MATCH($C1902,'Policy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4"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Energy Efficiency Standards for Electrical Eqpt</v>
      </c>
      <c r="C1903" s="254" t="str">
        <f t="shared" si="87"/>
        <v>Perc Improvement in Eqpt Efficiency Stds Above BAU for Electricity</v>
      </c>
      <c r="D1903" s="6" t="s">
        <v>3035</v>
      </c>
      <c r="E1903" s="1" t="s">
        <v>3461</v>
      </c>
      <c r="F1903" t="s">
        <v>2997</v>
      </c>
      <c r="G1903" s="45" t="s">
        <v>3467</v>
      </c>
      <c r="H1903" s="47">
        <f t="shared" si="86"/>
        <v>1902</v>
      </c>
      <c r="I1903" s="324" t="s">
        <v>40</v>
      </c>
      <c r="J1903" s="255" t="str">
        <f>IF(ISBLANK(INDEX('Policy Characteristics'!D:D,MATCH($C1903,'Policy Characteristics'!$C:$C,0))),"",INDEX('Policy Characteristics'!D:D,MATCH($C1903,'Policy Characteristics'!$C:$C,0)))</f>
        <v>Industry Energy Efficiency</v>
      </c>
      <c r="K1903" s="254" t="str">
        <f>IF(ISBLANK(INDEX('Policy Characteristics'!E:E,MATCH($C1903,'Policy Characteristics'!$C:$C,0))),"",INDEX('Policy Characteristics'!E:E,MATCH($C1903,'Policy Characteristics'!$C:$C,0)))</f>
        <v>indst elec efficiency stds</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0.25</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energy use</v>
      </c>
      <c r="P1903" s="254" t="str">
        <f>IF(ISBLANK(INDEX('Policy Characteristics'!J:J,MATCH($C1903,'Policy Characteristics'!$C:$C,0))),"",INDEX('Policy Characteristics'!J:J,MATCH($C1903,'Policy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4"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Energy Efficiency Standards for Electrical Eqpt</v>
      </c>
      <c r="C1904" s="254" t="str">
        <f t="shared" si="87"/>
        <v>Perc Improvement in Eqpt Efficiency Stds Above BAU for Electricity</v>
      </c>
      <c r="D1904" s="6" t="s">
        <v>3035</v>
      </c>
      <c r="E1904" s="1" t="s">
        <v>3462</v>
      </c>
      <c r="F1904" t="s">
        <v>2997</v>
      </c>
      <c r="G1904" s="45" t="s">
        <v>3468</v>
      </c>
      <c r="H1904" s="47">
        <f t="shared" si="86"/>
        <v>1903</v>
      </c>
      <c r="I1904" s="324" t="s">
        <v>40</v>
      </c>
      <c r="J1904" s="255" t="str">
        <f>IF(ISBLANK(INDEX('Policy Characteristics'!D:D,MATCH($C1904,'Policy Characteristics'!$C:$C,0))),"",INDEX('Policy Characteristics'!D:D,MATCH($C1904,'Policy Characteristics'!$C:$C,0)))</f>
        <v>Industry Energy Efficiency</v>
      </c>
      <c r="K1904" s="254" t="str">
        <f>IF(ISBLANK(INDEX('Policy Characteristics'!E:E,MATCH($C1904,'Policy Characteristics'!$C:$C,0))),"",INDEX('Policy Characteristics'!E:E,MATCH($C1904,'Policy Characteristics'!$C:$C,0)))</f>
        <v>indst elec efficiency stds</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0.25</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energy use</v>
      </c>
      <c r="P1904" s="254" t="str">
        <f>IF(ISBLANK(INDEX('Policy Characteristics'!J:J,MATCH($C1904,'Policy Characteristics'!$C:$C,0))),"",INDEX('Policy Characteristics'!J:J,MATCH($C1904,'Policy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4"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Energy Efficiency Standards for Electrical Eqpt</v>
      </c>
      <c r="C1905" s="254" t="str">
        <f t="shared" si="87"/>
        <v>Perc Improvement in Eqpt Efficiency Stds Above BAU for Electricity</v>
      </c>
      <c r="D1905" s="6" t="s">
        <v>3035</v>
      </c>
      <c r="E1905" s="1" t="s">
        <v>3463</v>
      </c>
      <c r="F1905" t="s">
        <v>2997</v>
      </c>
      <c r="G1905" s="45" t="s">
        <v>3469</v>
      </c>
      <c r="H1905" s="47">
        <f t="shared" si="86"/>
        <v>1904</v>
      </c>
      <c r="I1905" s="324" t="s">
        <v>40</v>
      </c>
      <c r="J1905" s="255" t="str">
        <f>IF(ISBLANK(INDEX('Policy Characteristics'!D:D,MATCH($C1905,'Policy Characteristics'!$C:$C,0))),"",INDEX('Policy Characteristics'!D:D,MATCH($C1905,'Policy Characteristics'!$C:$C,0)))</f>
        <v>Industry Energy Efficiency</v>
      </c>
      <c r="K1905" s="254" t="str">
        <f>IF(ISBLANK(INDEX('Policy Characteristics'!E:E,MATCH($C1905,'Policy Characteristics'!$C:$C,0))),"",INDEX('Policy Characteristics'!E:E,MATCH($C1905,'Policy Characteristics'!$C:$C,0)))</f>
        <v>indst elec efficiency stds</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0.25</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energy use</v>
      </c>
      <c r="P1905" s="254" t="str">
        <f>IF(ISBLANK(INDEX('Policy Characteristics'!J:J,MATCH($C1905,'Policy Characteristics'!$C:$C,0))),"",INDEX('Policy Characteristics'!J:J,MATCH($C1905,'Policy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4"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Energy Efficiency Standards for Electrical Eqpt</v>
      </c>
      <c r="C1906" s="254" t="str">
        <f t="shared" si="87"/>
        <v>Perc Improvement in Eqpt Efficiency Stds Above BAU for Electricity</v>
      </c>
      <c r="D1906" s="6" t="s">
        <v>3035</v>
      </c>
      <c r="E1906" s="1" t="s">
        <v>3464</v>
      </c>
      <c r="F1906" t="s">
        <v>2997</v>
      </c>
      <c r="G1906" s="45" t="s">
        <v>3470</v>
      </c>
      <c r="H1906" s="47">
        <f t="shared" si="86"/>
        <v>1905</v>
      </c>
      <c r="I1906" s="324" t="s">
        <v>40</v>
      </c>
      <c r="J1906" s="255" t="str">
        <f>IF(ISBLANK(INDEX('Policy Characteristics'!D:D,MATCH($C1906,'Policy Characteristics'!$C:$C,0))),"",INDEX('Policy Characteristics'!D:D,MATCH($C1906,'Policy Characteristics'!$C:$C,0)))</f>
        <v>Industry Energy Efficiency</v>
      </c>
      <c r="K1906" s="254" t="str">
        <f>IF(ISBLANK(INDEX('Policy Characteristics'!E:E,MATCH($C1906,'Policy Characteristics'!$C:$C,0))),"",INDEX('Policy Characteristics'!E:E,MATCH($C1906,'Policy Characteristics'!$C:$C,0)))</f>
        <v>indst elec efficiency stds</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0.25</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energy use</v>
      </c>
      <c r="P1906" s="254" t="str">
        <f>IF(ISBLANK(INDEX('Policy Characteristics'!J:J,MATCH($C1906,'Policy Characteristics'!$C:$C,0))),"",INDEX('Policy Characteristics'!J:J,MATCH($C1906,'Policy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4"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Energy Efficiency Standards for Electrical Eqpt</v>
      </c>
      <c r="C1907" s="254" t="str">
        <f t="shared" si="87"/>
        <v>Perc Improvement in Eqpt Efficiency Stds Above BAU for Electricity</v>
      </c>
      <c r="D1907" s="6" t="s">
        <v>3035</v>
      </c>
      <c r="E1907" s="1" t="s">
        <v>3570</v>
      </c>
      <c r="F1907" t="s">
        <v>2997</v>
      </c>
      <c r="G1907" s="45" t="s">
        <v>3471</v>
      </c>
      <c r="H1907" s="47">
        <f t="shared" si="86"/>
        <v>1906</v>
      </c>
      <c r="I1907" s="324" t="s">
        <v>40</v>
      </c>
      <c r="J1907" s="255" t="str">
        <f>IF(ISBLANK(INDEX('Policy Characteristics'!D:D,MATCH($C1907,'Policy Characteristics'!$C:$C,0))),"",INDEX('Policy Characteristics'!D:D,MATCH($C1907,'Policy Characteristics'!$C:$C,0)))</f>
        <v>Industry Energy Efficiency</v>
      </c>
      <c r="K1907" s="254" t="str">
        <f>IF(ISBLANK(INDEX('Policy Characteristics'!E:E,MATCH($C1907,'Policy Characteristics'!$C:$C,0))),"",INDEX('Policy Characteristics'!E:E,MATCH($C1907,'Policy Characteristics'!$C:$C,0)))</f>
        <v>indst elec efficiency stds</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0.25</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energy use</v>
      </c>
      <c r="P1907" s="254" t="str">
        <f>IF(ISBLANK(INDEX('Policy Characteristics'!J:J,MATCH($C1907,'Policy Characteristics'!$C:$C,0))),"",INDEX('Policy Characteristics'!J:J,MATCH($C1907,'Policy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4"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Energy Efficiency Standards for Electrical Eqpt</v>
      </c>
      <c r="C1908" s="254" t="str">
        <f t="shared" si="87"/>
        <v>Perc Improvement in Eqpt Efficiency Stds Above BAU for Electricity</v>
      </c>
      <c r="D1908" s="6" t="s">
        <v>3035</v>
      </c>
      <c r="E1908" s="1" t="s">
        <v>3912</v>
      </c>
      <c r="F1908" t="s">
        <v>2997</v>
      </c>
      <c r="G1908" s="45" t="s">
        <v>3888</v>
      </c>
      <c r="H1908" s="47">
        <f t="shared" si="86"/>
        <v>1907</v>
      </c>
      <c r="I1908" s="324" t="s">
        <v>40</v>
      </c>
      <c r="J1908" s="255" t="str">
        <f>IF(ISBLANK(INDEX('Policy Characteristics'!D:D,MATCH($C1908,'Policy Characteristics'!$C:$C,0))),"",INDEX('Policy Characteristics'!D:D,MATCH($C1908,'Policy Characteristics'!$C:$C,0)))</f>
        <v>Industry Energy Efficiency</v>
      </c>
      <c r="K1908" s="254" t="str">
        <f>IF(ISBLANK(INDEX('Policy Characteristics'!E:E,MATCH($C1908,'Policy Characteristics'!$C:$C,0))),"",INDEX('Policy Characteristics'!E:E,MATCH($C1908,'Policy Characteristics'!$C:$C,0)))</f>
        <v>indst elec efficiency stds</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0.25</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energy use</v>
      </c>
      <c r="P1908" s="254" t="str">
        <f>IF(ISBLANK(INDEX('Policy Characteristics'!J:J,MATCH($C1908,'Policy Characteristics'!$C:$C,0))),"",INDEX('Policy Characteristics'!J:J,MATCH($C1908,'Policy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4"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Energy Efficiency Standards for Electrical Eqpt</v>
      </c>
      <c r="C1909" s="254" t="str">
        <f t="shared" si="87"/>
        <v>Perc Improvement in Eqpt Efficiency Stds Above BAU for Electricity</v>
      </c>
      <c r="D1909" s="6" t="s">
        <v>3035</v>
      </c>
      <c r="E1909" s="1" t="s">
        <v>3913</v>
      </c>
      <c r="F1909" t="s">
        <v>2997</v>
      </c>
      <c r="G1909" s="45" t="s">
        <v>3887</v>
      </c>
      <c r="H1909" s="47">
        <f t="shared" si="86"/>
        <v>1908</v>
      </c>
      <c r="I1909" s="324" t="s">
        <v>40</v>
      </c>
      <c r="J1909" s="255" t="str">
        <f>IF(ISBLANK(INDEX('Policy Characteristics'!D:D,MATCH($C1909,'Policy Characteristics'!$C:$C,0))),"",INDEX('Policy Characteristics'!D:D,MATCH($C1909,'Policy Characteristics'!$C:$C,0)))</f>
        <v>Industry Energy Efficiency</v>
      </c>
      <c r="K1909" s="254" t="str">
        <f>IF(ISBLANK(INDEX('Policy Characteristics'!E:E,MATCH($C1909,'Policy Characteristics'!$C:$C,0))),"",INDEX('Policy Characteristics'!E:E,MATCH($C1909,'Policy Characteristics'!$C:$C,0)))</f>
        <v>indst elec efficiency stds</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0.25</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energy use</v>
      </c>
      <c r="P1909" s="254" t="str">
        <f>IF(ISBLANK(INDEX('Policy Characteristics'!J:J,MATCH($C1909,'Policy Characteristics'!$C:$C,0))),"",INDEX('Policy Characteristics'!J:J,MATCH($C1909,'Policy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4"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Energy Efficiency Standards for Electrical Eqpt</v>
      </c>
      <c r="C1910" s="254" t="str">
        <f t="shared" si="87"/>
        <v>Perc Improvement in Eqpt Efficiency Stds Above BAU for Electricity</v>
      </c>
      <c r="D1910" s="6" t="s">
        <v>3035</v>
      </c>
      <c r="E1910" s="1" t="s">
        <v>3914</v>
      </c>
      <c r="F1910" t="s">
        <v>2997</v>
      </c>
      <c r="G1910" s="45" t="s">
        <v>3889</v>
      </c>
      <c r="H1910" s="47">
        <f t="shared" si="86"/>
        <v>1909</v>
      </c>
      <c r="I1910" s="324" t="s">
        <v>40</v>
      </c>
      <c r="J1910" s="255" t="str">
        <f>IF(ISBLANK(INDEX('Policy Characteristics'!D:D,MATCH($C1910,'Policy Characteristics'!$C:$C,0))),"",INDEX('Policy Characteristics'!D:D,MATCH($C1910,'Policy Characteristics'!$C:$C,0)))</f>
        <v>Industry Energy Efficiency</v>
      </c>
      <c r="K1910" s="254" t="str">
        <f>IF(ISBLANK(INDEX('Policy Characteristics'!E:E,MATCH($C1910,'Policy Characteristics'!$C:$C,0))),"",INDEX('Policy Characteristics'!E:E,MATCH($C1910,'Policy Characteristics'!$C:$C,0)))</f>
        <v>indst elec efficiency stds</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0.25</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energy use</v>
      </c>
      <c r="P1910" s="254" t="str">
        <f>IF(ISBLANK(INDEX('Policy Characteristics'!J:J,MATCH($C1910,'Policy Characteristics'!$C:$C,0))),"",INDEX('Policy Characteristics'!J:J,MATCH($C1910,'Policy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4"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Energy Efficiency Standards for Electrical Eqpt</v>
      </c>
      <c r="C1911" s="254" t="str">
        <f t="shared" si="87"/>
        <v>Perc Improvement in Eqpt Efficiency Stds Above BAU for Electricity</v>
      </c>
      <c r="D1911" s="6" t="s">
        <v>3036</v>
      </c>
      <c r="E1911" s="1" t="s">
        <v>3459</v>
      </c>
      <c r="F1911" t="s">
        <v>2998</v>
      </c>
      <c r="G1911" s="45" t="s">
        <v>3465</v>
      </c>
      <c r="H1911" s="47">
        <f t="shared" si="86"/>
        <v>1910</v>
      </c>
      <c r="I1911" s="324" t="s">
        <v>40</v>
      </c>
      <c r="J1911" s="255" t="str">
        <f>IF(ISBLANK(INDEX('Policy Characteristics'!D:D,MATCH($C1911,'Policy Characteristics'!$C:$C,0))),"",INDEX('Policy Characteristics'!D:D,MATCH($C1911,'Policy Characteristics'!$C:$C,0)))</f>
        <v>Industry Energy Efficiency</v>
      </c>
      <c r="K1911" s="254" t="str">
        <f>IF(ISBLANK(INDEX('Policy Characteristics'!E:E,MATCH($C1911,'Policy Characteristics'!$C:$C,0))),"",INDEX('Policy Characteristics'!E:E,MATCH($C1911,'Policy Characteristics'!$C:$C,0)))</f>
        <v>indst elec efficiency stds</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0.25</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energy use</v>
      </c>
      <c r="P1911" s="254" t="str">
        <f>IF(ISBLANK(INDEX('Policy Characteristics'!J:J,MATCH($C1911,'Policy Characteristics'!$C:$C,0))),"",INDEX('Policy Characteristics'!J:J,MATCH($C1911,'Policy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4"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Energy Efficiency Standards for Electrical Eqpt</v>
      </c>
      <c r="C1912" s="254" t="str">
        <f t="shared" si="87"/>
        <v>Perc Improvement in Eqpt Efficiency Stds Above BAU for Electricity</v>
      </c>
      <c r="D1912" s="6" t="s">
        <v>3036</v>
      </c>
      <c r="E1912" s="1" t="s">
        <v>3460</v>
      </c>
      <c r="F1912" t="s">
        <v>2998</v>
      </c>
      <c r="G1912" s="45" t="s">
        <v>3466</v>
      </c>
      <c r="H1912" s="47">
        <f t="shared" si="86"/>
        <v>1911</v>
      </c>
      <c r="I1912" s="324" t="s">
        <v>40</v>
      </c>
      <c r="J1912" s="255" t="str">
        <f>IF(ISBLANK(INDEX('Policy Characteristics'!D:D,MATCH($C1912,'Policy Characteristics'!$C:$C,0))),"",INDEX('Policy Characteristics'!D:D,MATCH($C1912,'Policy Characteristics'!$C:$C,0)))</f>
        <v>Industry Energy Efficiency</v>
      </c>
      <c r="K1912" s="254" t="str">
        <f>IF(ISBLANK(INDEX('Policy Characteristics'!E:E,MATCH($C1912,'Policy Characteristics'!$C:$C,0))),"",INDEX('Policy Characteristics'!E:E,MATCH($C1912,'Policy Characteristics'!$C:$C,0)))</f>
        <v>indst elec efficiency stds</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0.25</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energy use</v>
      </c>
      <c r="P1912" s="254" t="str">
        <f>IF(ISBLANK(INDEX('Policy Characteristics'!J:J,MATCH($C1912,'Policy Characteristics'!$C:$C,0))),"",INDEX('Policy Characteristics'!J:J,MATCH($C1912,'Policy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4"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Energy Efficiency Standards for Electrical Eqpt</v>
      </c>
      <c r="C1913" s="254" t="str">
        <f t="shared" si="87"/>
        <v>Perc Improvement in Eqpt Efficiency Stds Above BAU for Electricity</v>
      </c>
      <c r="D1913" s="6" t="s">
        <v>3036</v>
      </c>
      <c r="E1913" s="1" t="s">
        <v>3461</v>
      </c>
      <c r="F1913" t="s">
        <v>2998</v>
      </c>
      <c r="G1913" s="45" t="s">
        <v>3467</v>
      </c>
      <c r="H1913" s="47">
        <f t="shared" si="86"/>
        <v>1912</v>
      </c>
      <c r="I1913" s="324" t="s">
        <v>40</v>
      </c>
      <c r="J1913" s="255" t="str">
        <f>IF(ISBLANK(INDEX('Policy Characteristics'!D:D,MATCH($C1913,'Policy Characteristics'!$C:$C,0))),"",INDEX('Policy Characteristics'!D:D,MATCH($C1913,'Policy Characteristics'!$C:$C,0)))</f>
        <v>Industry Energy Efficiency</v>
      </c>
      <c r="K1913" s="254" t="str">
        <f>IF(ISBLANK(INDEX('Policy Characteristics'!E:E,MATCH($C1913,'Policy Characteristics'!$C:$C,0))),"",INDEX('Policy Characteristics'!E:E,MATCH($C1913,'Policy Characteristics'!$C:$C,0)))</f>
        <v>indst elec efficiency stds</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0.25</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energy use</v>
      </c>
      <c r="P1913" s="254" t="str">
        <f>IF(ISBLANK(INDEX('Policy Characteristics'!J:J,MATCH($C1913,'Policy Characteristics'!$C:$C,0))),"",INDEX('Policy Characteristics'!J:J,MATCH($C1913,'Policy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4"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Energy Efficiency Standards for Electrical Eqpt</v>
      </c>
      <c r="C1914" s="254" t="str">
        <f t="shared" si="87"/>
        <v>Perc Improvement in Eqpt Efficiency Stds Above BAU for Electricity</v>
      </c>
      <c r="D1914" s="6" t="s">
        <v>3036</v>
      </c>
      <c r="E1914" s="1" t="s">
        <v>3462</v>
      </c>
      <c r="F1914" t="s">
        <v>2998</v>
      </c>
      <c r="G1914" s="45" t="s">
        <v>3468</v>
      </c>
      <c r="H1914" s="47">
        <f t="shared" si="86"/>
        <v>1913</v>
      </c>
      <c r="I1914" s="324" t="s">
        <v>40</v>
      </c>
      <c r="J1914" s="255" t="str">
        <f>IF(ISBLANK(INDEX('Policy Characteristics'!D:D,MATCH($C1914,'Policy Characteristics'!$C:$C,0))),"",INDEX('Policy Characteristics'!D:D,MATCH($C1914,'Policy Characteristics'!$C:$C,0)))</f>
        <v>Industry Energy Efficiency</v>
      </c>
      <c r="K1914" s="254" t="str">
        <f>IF(ISBLANK(INDEX('Policy Characteristics'!E:E,MATCH($C1914,'Policy Characteristics'!$C:$C,0))),"",INDEX('Policy Characteristics'!E:E,MATCH($C1914,'Policy Characteristics'!$C:$C,0)))</f>
        <v>indst elec efficiency stds</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0.25</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energy use</v>
      </c>
      <c r="P1914" s="254" t="str">
        <f>IF(ISBLANK(INDEX('Policy Characteristics'!J:J,MATCH($C1914,'Policy Characteristics'!$C:$C,0))),"",INDEX('Policy Characteristics'!J:J,MATCH($C1914,'Policy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4"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Energy Efficiency Standards for Electrical Eqpt</v>
      </c>
      <c r="C1915" s="254" t="str">
        <f t="shared" si="87"/>
        <v>Perc Improvement in Eqpt Efficiency Stds Above BAU for Electricity</v>
      </c>
      <c r="D1915" s="6" t="s">
        <v>3036</v>
      </c>
      <c r="E1915" s="1" t="s">
        <v>3463</v>
      </c>
      <c r="F1915" t="s">
        <v>2998</v>
      </c>
      <c r="G1915" s="45" t="s">
        <v>3469</v>
      </c>
      <c r="H1915" s="47">
        <f t="shared" si="86"/>
        <v>1914</v>
      </c>
      <c r="I1915" s="324" t="s">
        <v>40</v>
      </c>
      <c r="J1915" s="255" t="str">
        <f>IF(ISBLANK(INDEX('Policy Characteristics'!D:D,MATCH($C1915,'Policy Characteristics'!$C:$C,0))),"",INDEX('Policy Characteristics'!D:D,MATCH($C1915,'Policy Characteristics'!$C:$C,0)))</f>
        <v>Industry Energy Efficiency</v>
      </c>
      <c r="K1915" s="254" t="str">
        <f>IF(ISBLANK(INDEX('Policy Characteristics'!E:E,MATCH($C1915,'Policy Characteristics'!$C:$C,0))),"",INDEX('Policy Characteristics'!E:E,MATCH($C1915,'Policy Characteristics'!$C:$C,0)))</f>
        <v>indst elec efficiency stds</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0.25</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energy use</v>
      </c>
      <c r="P1915" s="254" t="str">
        <f>IF(ISBLANK(INDEX('Policy Characteristics'!J:J,MATCH($C1915,'Policy Characteristics'!$C:$C,0))),"",INDEX('Policy Characteristics'!J:J,MATCH($C1915,'Policy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4"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Energy Efficiency Standards for Electrical Eqpt</v>
      </c>
      <c r="C1916" s="254" t="str">
        <f t="shared" si="87"/>
        <v>Perc Improvement in Eqpt Efficiency Stds Above BAU for Electricity</v>
      </c>
      <c r="D1916" s="6" t="s">
        <v>3036</v>
      </c>
      <c r="E1916" s="1" t="s">
        <v>3464</v>
      </c>
      <c r="F1916" t="s">
        <v>2998</v>
      </c>
      <c r="G1916" s="45" t="s">
        <v>3470</v>
      </c>
      <c r="H1916" s="47">
        <f t="shared" si="86"/>
        <v>1915</v>
      </c>
      <c r="I1916" s="324" t="s">
        <v>40</v>
      </c>
      <c r="J1916" s="255" t="str">
        <f>IF(ISBLANK(INDEX('Policy Characteristics'!D:D,MATCH($C1916,'Policy Characteristics'!$C:$C,0))),"",INDEX('Policy Characteristics'!D:D,MATCH($C1916,'Policy Characteristics'!$C:$C,0)))</f>
        <v>Industry Energy Efficiency</v>
      </c>
      <c r="K1916" s="254" t="str">
        <f>IF(ISBLANK(INDEX('Policy Characteristics'!E:E,MATCH($C1916,'Policy Characteristics'!$C:$C,0))),"",INDEX('Policy Characteristics'!E:E,MATCH($C1916,'Policy Characteristics'!$C:$C,0)))</f>
        <v>indst elec efficiency stds</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0.25</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energy use</v>
      </c>
      <c r="P1916" s="254" t="str">
        <f>IF(ISBLANK(INDEX('Policy Characteristics'!J:J,MATCH($C1916,'Policy Characteristics'!$C:$C,0))),"",INDEX('Policy Characteristics'!J:J,MATCH($C1916,'Policy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4"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Energy Efficiency Standards for Electrical Eqpt</v>
      </c>
      <c r="C1917" s="254" t="str">
        <f t="shared" si="87"/>
        <v>Perc Improvement in Eqpt Efficiency Stds Above BAU for Electricity</v>
      </c>
      <c r="D1917" s="6" t="s">
        <v>3036</v>
      </c>
      <c r="E1917" s="1" t="s">
        <v>3570</v>
      </c>
      <c r="F1917" t="s">
        <v>2998</v>
      </c>
      <c r="G1917" s="45" t="s">
        <v>3471</v>
      </c>
      <c r="H1917" s="47">
        <f t="shared" si="86"/>
        <v>1916</v>
      </c>
      <c r="I1917" s="324" t="s">
        <v>40</v>
      </c>
      <c r="J1917" s="255" t="str">
        <f>IF(ISBLANK(INDEX('Policy Characteristics'!D:D,MATCH($C1917,'Policy Characteristics'!$C:$C,0))),"",INDEX('Policy Characteristics'!D:D,MATCH($C1917,'Policy Characteristics'!$C:$C,0)))</f>
        <v>Industry Energy Efficiency</v>
      </c>
      <c r="K1917" s="254" t="str">
        <f>IF(ISBLANK(INDEX('Policy Characteristics'!E:E,MATCH($C1917,'Policy Characteristics'!$C:$C,0))),"",INDEX('Policy Characteristics'!E:E,MATCH($C1917,'Policy Characteristics'!$C:$C,0)))</f>
        <v>indst elec efficiency stds</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0.25</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energy use</v>
      </c>
      <c r="P1917" s="254" t="str">
        <f>IF(ISBLANK(INDEX('Policy Characteristics'!J:J,MATCH($C1917,'Policy Characteristics'!$C:$C,0))),"",INDEX('Policy Characteristics'!J:J,MATCH($C1917,'Policy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4"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Energy Efficiency Standards for Electrical Eqpt</v>
      </c>
      <c r="C1918" s="254" t="str">
        <f t="shared" si="87"/>
        <v>Perc Improvement in Eqpt Efficiency Stds Above BAU for Electricity</v>
      </c>
      <c r="D1918" s="6" t="s">
        <v>3036</v>
      </c>
      <c r="E1918" s="1" t="s">
        <v>3912</v>
      </c>
      <c r="F1918" t="s">
        <v>2998</v>
      </c>
      <c r="G1918" s="45" t="s">
        <v>3888</v>
      </c>
      <c r="H1918" s="47">
        <f t="shared" si="86"/>
        <v>1917</v>
      </c>
      <c r="I1918" s="324" t="s">
        <v>40</v>
      </c>
      <c r="J1918" s="255" t="str">
        <f>IF(ISBLANK(INDEX('Policy Characteristics'!D:D,MATCH($C1918,'Policy Characteristics'!$C:$C,0))),"",INDEX('Policy Characteristics'!D:D,MATCH($C1918,'Policy Characteristics'!$C:$C,0)))</f>
        <v>Industry Energy Efficiency</v>
      </c>
      <c r="K1918" s="254" t="str">
        <f>IF(ISBLANK(INDEX('Policy Characteristics'!E:E,MATCH($C1918,'Policy Characteristics'!$C:$C,0))),"",INDEX('Policy Characteristics'!E:E,MATCH($C1918,'Policy Characteristics'!$C:$C,0)))</f>
        <v>indst elec efficiency stds</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0.25</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energy use</v>
      </c>
      <c r="P1918" s="254" t="str">
        <f>IF(ISBLANK(INDEX('Policy Characteristics'!J:J,MATCH($C1918,'Policy Characteristics'!$C:$C,0))),"",INDEX('Policy Characteristics'!J:J,MATCH($C1918,'Policy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4"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Energy Efficiency Standards for Electrical Eqpt</v>
      </c>
      <c r="C1919" s="254" t="str">
        <f t="shared" si="87"/>
        <v>Perc Improvement in Eqpt Efficiency Stds Above BAU for Electricity</v>
      </c>
      <c r="D1919" s="6" t="s">
        <v>3036</v>
      </c>
      <c r="E1919" s="1" t="s">
        <v>3913</v>
      </c>
      <c r="F1919" t="s">
        <v>2998</v>
      </c>
      <c r="G1919" s="45" t="s">
        <v>3887</v>
      </c>
      <c r="H1919" s="47">
        <f t="shared" si="86"/>
        <v>1918</v>
      </c>
      <c r="I1919" s="324" t="s">
        <v>40</v>
      </c>
      <c r="J1919" s="255" t="str">
        <f>IF(ISBLANK(INDEX('Policy Characteristics'!D:D,MATCH($C1919,'Policy Characteristics'!$C:$C,0))),"",INDEX('Policy Characteristics'!D:D,MATCH($C1919,'Policy Characteristics'!$C:$C,0)))</f>
        <v>Industry Energy Efficiency</v>
      </c>
      <c r="K1919" s="254" t="str">
        <f>IF(ISBLANK(INDEX('Policy Characteristics'!E:E,MATCH($C1919,'Policy Characteristics'!$C:$C,0))),"",INDEX('Policy Characteristics'!E:E,MATCH($C1919,'Policy Characteristics'!$C:$C,0)))</f>
        <v>indst elec efficiency stds</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0.25</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energy use</v>
      </c>
      <c r="P1919" s="254" t="str">
        <f>IF(ISBLANK(INDEX('Policy Characteristics'!J:J,MATCH($C1919,'Policy Characteristics'!$C:$C,0))),"",INDEX('Policy Characteristics'!J:J,MATCH($C1919,'Policy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4"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Energy Efficiency Standards for Electrical Eqpt</v>
      </c>
      <c r="C1920" s="254" t="str">
        <f t="shared" si="87"/>
        <v>Perc Improvement in Eqpt Efficiency Stds Above BAU for Electricity</v>
      </c>
      <c r="D1920" s="6" t="s">
        <v>3036</v>
      </c>
      <c r="E1920" s="1" t="s">
        <v>3914</v>
      </c>
      <c r="F1920" t="s">
        <v>2998</v>
      </c>
      <c r="G1920" s="45" t="s">
        <v>3889</v>
      </c>
      <c r="H1920" s="47">
        <f t="shared" si="86"/>
        <v>1919</v>
      </c>
      <c r="I1920" s="324" t="s">
        <v>40</v>
      </c>
      <c r="J1920" s="255" t="str">
        <f>IF(ISBLANK(INDEX('Policy Characteristics'!D:D,MATCH($C1920,'Policy Characteristics'!$C:$C,0))),"",INDEX('Policy Characteristics'!D:D,MATCH($C1920,'Policy Characteristics'!$C:$C,0)))</f>
        <v>Industry Energy Efficiency</v>
      </c>
      <c r="K1920" s="254" t="str">
        <f>IF(ISBLANK(INDEX('Policy Characteristics'!E:E,MATCH($C1920,'Policy Characteristics'!$C:$C,0))),"",INDEX('Policy Characteristics'!E:E,MATCH($C1920,'Policy Characteristics'!$C:$C,0)))</f>
        <v>indst elec efficiency stds</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0.25</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energy use</v>
      </c>
      <c r="P1920" s="254" t="str">
        <f>IF(ISBLANK(INDEX('Policy Characteristics'!J:J,MATCH($C1920,'Policy Characteristics'!$C:$C,0))),"",INDEX('Policy Characteristics'!J:J,MATCH($C1920,'Policy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4"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Energy Efficiency Standards for Electrical Eqpt</v>
      </c>
      <c r="C1921" s="254" t="str">
        <f t="shared" si="87"/>
        <v>Perc Improvement in Eqpt Efficiency Stds Above BAU for Electricity</v>
      </c>
      <c r="D1921" s="6" t="s">
        <v>3037</v>
      </c>
      <c r="E1921" s="1" t="s">
        <v>3459</v>
      </c>
      <c r="F1921" t="s">
        <v>2999</v>
      </c>
      <c r="G1921" s="45" t="s">
        <v>3465</v>
      </c>
      <c r="H1921" s="47">
        <f t="shared" si="86"/>
        <v>1920</v>
      </c>
      <c r="I1921" s="324" t="s">
        <v>40</v>
      </c>
      <c r="J1921" s="255" t="str">
        <f>IF(ISBLANK(INDEX('Policy Characteristics'!D:D,MATCH($C1921,'Policy Characteristics'!$C:$C,0))),"",INDEX('Policy Characteristics'!D:D,MATCH($C1921,'Policy Characteristics'!$C:$C,0)))</f>
        <v>Industry Energy Efficiency</v>
      </c>
      <c r="K1921" s="254" t="str">
        <f>IF(ISBLANK(INDEX('Policy Characteristics'!E:E,MATCH($C1921,'Policy Characteristics'!$C:$C,0))),"",INDEX('Policy Characteristics'!E:E,MATCH($C1921,'Policy Characteristics'!$C:$C,0)))</f>
        <v>indst elec efficiency stds</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0.25</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reduction in energy use</v>
      </c>
      <c r="P1921" s="254" t="str">
        <f>IF(ISBLANK(INDEX('Policy Characteristics'!J:J,MATCH($C1921,'Policy Characteristics'!$C:$C,0))),"",INDEX('Policy Characteristics'!J:J,MATCH($C1921,'Policy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4"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Energy Efficiency Standards for Electrical Eqpt</v>
      </c>
      <c r="C1922" s="254" t="str">
        <f t="shared" si="87"/>
        <v>Perc Improvement in Eqpt Efficiency Stds Above BAU for Electricity</v>
      </c>
      <c r="D1922" s="6" t="s">
        <v>3037</v>
      </c>
      <c r="E1922" s="1" t="s">
        <v>3460</v>
      </c>
      <c r="F1922" t="s">
        <v>2999</v>
      </c>
      <c r="G1922" s="45" t="s">
        <v>3466</v>
      </c>
      <c r="H1922" s="47">
        <f t="shared" si="86"/>
        <v>1921</v>
      </c>
      <c r="I1922" s="324" t="s">
        <v>40</v>
      </c>
      <c r="J1922" s="255" t="str">
        <f>IF(ISBLANK(INDEX('Policy Characteristics'!D:D,MATCH($C1922,'Policy Characteristics'!$C:$C,0))),"",INDEX('Policy Characteristics'!D:D,MATCH($C1922,'Policy Characteristics'!$C:$C,0)))</f>
        <v>Industry Energy Efficiency</v>
      </c>
      <c r="K1922" s="254" t="str">
        <f>IF(ISBLANK(INDEX('Policy Characteristics'!E:E,MATCH($C1922,'Policy Characteristics'!$C:$C,0))),"",INDEX('Policy Characteristics'!E:E,MATCH($C1922,'Policy Characteristics'!$C:$C,0)))</f>
        <v>indst elec efficiency stds</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0.25</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reduction in energy use</v>
      </c>
      <c r="P1922" s="254" t="str">
        <f>IF(ISBLANK(INDEX('Policy Characteristics'!J:J,MATCH($C1922,'Policy Characteristics'!$C:$C,0))),"",INDEX('Policy Characteristics'!J:J,MATCH($C1922,'Policy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4"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Energy Efficiency Standards for Electrical Eqpt</v>
      </c>
      <c r="C1923" s="254" t="str">
        <f t="shared" si="87"/>
        <v>Perc Improvement in Eqpt Efficiency Stds Above BAU for Electricity</v>
      </c>
      <c r="D1923" s="6" t="s">
        <v>3037</v>
      </c>
      <c r="E1923" s="1" t="s">
        <v>3461</v>
      </c>
      <c r="F1923" t="s">
        <v>2999</v>
      </c>
      <c r="G1923" s="45" t="s">
        <v>3467</v>
      </c>
      <c r="H1923" s="47">
        <f t="shared" si="86"/>
        <v>1922</v>
      </c>
      <c r="I1923" s="324" t="s">
        <v>40</v>
      </c>
      <c r="J1923" s="255" t="str">
        <f>IF(ISBLANK(INDEX('Policy Characteristics'!D:D,MATCH($C1923,'Policy Characteristics'!$C:$C,0))),"",INDEX('Policy Characteristics'!D:D,MATCH($C1923,'Policy Characteristics'!$C:$C,0)))</f>
        <v>Industry Energy Efficiency</v>
      </c>
      <c r="K1923" s="254" t="str">
        <f>IF(ISBLANK(INDEX('Policy Characteristics'!E:E,MATCH($C1923,'Policy Characteristics'!$C:$C,0))),"",INDEX('Policy Characteristics'!E:E,MATCH($C1923,'Policy Characteristics'!$C:$C,0)))</f>
        <v>indst elec efficiency stds</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0.25</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reduction in energy use</v>
      </c>
      <c r="P1923" s="254" t="str">
        <f>IF(ISBLANK(INDEX('Policy Characteristics'!J:J,MATCH($C1923,'Policy Characteristics'!$C:$C,0))),"",INDEX('Policy Characteristics'!J:J,MATCH($C1923,'Policy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s="254" t="str">
        <f t="shared" si="87"/>
        <v>Perc Improvement in Eqpt Efficiency Stds Above BAU for Electricity</v>
      </c>
      <c r="D1924" s="6" t="s">
        <v>3037</v>
      </c>
      <c r="E1924" s="1" t="s">
        <v>3462</v>
      </c>
      <c r="F1924" t="s">
        <v>2999</v>
      </c>
      <c r="G1924" s="45" t="s">
        <v>3468</v>
      </c>
      <c r="H1924" s="47">
        <f t="shared" si="86"/>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si="87"/>
        <v>Perc Improvement in Eqpt Efficiency Stds Above BAU for Electricity</v>
      </c>
      <c r="D1925" s="6" t="s">
        <v>3037</v>
      </c>
      <c r="E1925" s="1" t="s">
        <v>3463</v>
      </c>
      <c r="F1925" t="s">
        <v>2999</v>
      </c>
      <c r="G1925" s="45" t="s">
        <v>3469</v>
      </c>
      <c r="H1925" s="47">
        <f t="shared" si="86"/>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87"/>
        <v>Perc Improvement in Eqpt Efficiency Stds Above BAU for Electricity</v>
      </c>
      <c r="D1926" s="6" t="s">
        <v>3037</v>
      </c>
      <c r="E1926" s="1" t="s">
        <v>3464</v>
      </c>
      <c r="F1926" t="s">
        <v>2999</v>
      </c>
      <c r="G1926" s="45" t="s">
        <v>3470</v>
      </c>
      <c r="H1926" s="47">
        <f t="shared" si="86"/>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87"/>
        <v>Perc Improvement in Eqpt Efficiency Stds Above BAU for Electricity</v>
      </c>
      <c r="D1927" s="6" t="s">
        <v>3037</v>
      </c>
      <c r="E1927" s="1" t="s">
        <v>3570</v>
      </c>
      <c r="F1927" t="s">
        <v>2999</v>
      </c>
      <c r="G1927" s="45" t="s">
        <v>3471</v>
      </c>
      <c r="H1927" s="47">
        <f t="shared" si="86"/>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87"/>
        <v>Perc Improvement in Eqpt Efficiency Stds Above BAU for Electricity</v>
      </c>
      <c r="D1928" s="6" t="s">
        <v>3037</v>
      </c>
      <c r="E1928" s="1" t="s">
        <v>3912</v>
      </c>
      <c r="F1928" t="s">
        <v>2999</v>
      </c>
      <c r="G1928" s="45" t="s">
        <v>3888</v>
      </c>
      <c r="H1928" s="47">
        <f t="shared" si="86"/>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87"/>
        <v>Perc Improvement in Eqpt Efficiency Stds Above BAU for Electricity</v>
      </c>
      <c r="D1929" s="6" t="s">
        <v>3037</v>
      </c>
      <c r="E1929" s="1" t="s">
        <v>3913</v>
      </c>
      <c r="F1929" t="s">
        <v>2999</v>
      </c>
      <c r="G1929" s="45" t="s">
        <v>3887</v>
      </c>
      <c r="H1929" s="47">
        <f t="shared" si="86"/>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s="4" customFormat="1"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87"/>
        <v>Perc Improvement in Eqpt Efficiency Stds Above BAU for Electricity</v>
      </c>
      <c r="D1930" s="6" t="s">
        <v>3037</v>
      </c>
      <c r="E1930" s="1" t="s">
        <v>3914</v>
      </c>
      <c r="F1930" t="s">
        <v>2999</v>
      </c>
      <c r="G1930" s="45" t="s">
        <v>3889</v>
      </c>
      <c r="H1930" s="47">
        <f t="shared" si="86"/>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87"/>
        <v>Perc Improvement in Eqpt Efficiency Stds Above BAU for Electricity</v>
      </c>
      <c r="D1931" s="6" t="s">
        <v>3038</v>
      </c>
      <c r="E1931" s="1" t="s">
        <v>3459</v>
      </c>
      <c r="F1931" t="s">
        <v>3041</v>
      </c>
      <c r="G1931" s="45" t="s">
        <v>3465</v>
      </c>
      <c r="H1931" s="47">
        <f t="shared" ref="H1931:H1994" si="88">H1930+1</f>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87"/>
        <v>Perc Improvement in Eqpt Efficiency Stds Above BAU for Electricity</v>
      </c>
      <c r="D1932" s="6" t="s">
        <v>3038</v>
      </c>
      <c r="E1932" s="1" t="s">
        <v>3460</v>
      </c>
      <c r="F1932" t="s">
        <v>3041</v>
      </c>
      <c r="G1932" s="45" t="s">
        <v>3466</v>
      </c>
      <c r="H1932" s="47">
        <f t="shared" si="88"/>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87"/>
        <v>Perc Improvement in Eqpt Efficiency Stds Above BAU for Electricity</v>
      </c>
      <c r="D1933" s="6" t="s">
        <v>3038</v>
      </c>
      <c r="E1933" s="1" t="s">
        <v>3461</v>
      </c>
      <c r="F1933" t="s">
        <v>3041</v>
      </c>
      <c r="G1933" s="45" t="s">
        <v>3467</v>
      </c>
      <c r="H1933" s="47">
        <f t="shared" si="88"/>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87"/>
        <v>Perc Improvement in Eqpt Efficiency Stds Above BAU for Electricity</v>
      </c>
      <c r="D1934" s="6" t="s">
        <v>3038</v>
      </c>
      <c r="E1934" s="1" t="s">
        <v>3462</v>
      </c>
      <c r="F1934" t="s">
        <v>3041</v>
      </c>
      <c r="G1934" s="45" t="s">
        <v>3468</v>
      </c>
      <c r="H1934" s="47">
        <f t="shared" si="88"/>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87"/>
        <v>Perc Improvement in Eqpt Efficiency Stds Above BAU for Electricity</v>
      </c>
      <c r="D1935" s="6" t="s">
        <v>3038</v>
      </c>
      <c r="E1935" s="1" t="s">
        <v>3463</v>
      </c>
      <c r="F1935" t="s">
        <v>3041</v>
      </c>
      <c r="G1935" s="45" t="s">
        <v>3469</v>
      </c>
      <c r="H1935" s="47">
        <f t="shared" si="88"/>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87"/>
        <v>Perc Improvement in Eqpt Efficiency Stds Above BAU for Electricity</v>
      </c>
      <c r="D1936" s="6" t="s">
        <v>3038</v>
      </c>
      <c r="E1936" s="1" t="s">
        <v>3464</v>
      </c>
      <c r="F1936" t="s">
        <v>3041</v>
      </c>
      <c r="G1936" s="45" t="s">
        <v>3470</v>
      </c>
      <c r="H1936" s="47">
        <f t="shared" si="88"/>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87"/>
        <v>Perc Improvement in Eqpt Efficiency Stds Above BAU for Electricity</v>
      </c>
      <c r="D1937" s="6" t="s">
        <v>3038</v>
      </c>
      <c r="E1937" s="1" t="s">
        <v>3570</v>
      </c>
      <c r="F1937" t="s">
        <v>3041</v>
      </c>
      <c r="G1937" s="45" t="s">
        <v>3471</v>
      </c>
      <c r="H1937" s="47">
        <f t="shared" si="88"/>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87"/>
        <v>Perc Improvement in Eqpt Efficiency Stds Above BAU for Electricity</v>
      </c>
      <c r="D1938" s="6" t="s">
        <v>3038</v>
      </c>
      <c r="E1938" s="1" t="s">
        <v>3912</v>
      </c>
      <c r="F1938" t="s">
        <v>3041</v>
      </c>
      <c r="G1938" s="45" t="s">
        <v>3888</v>
      </c>
      <c r="H1938" s="47">
        <f t="shared" si="88"/>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87"/>
        <v>Perc Improvement in Eqpt Efficiency Stds Above BAU for Electricity</v>
      </c>
      <c r="D1939" s="6" t="s">
        <v>3038</v>
      </c>
      <c r="E1939" s="1" t="s">
        <v>3913</v>
      </c>
      <c r="F1939" t="s">
        <v>3041</v>
      </c>
      <c r="G1939" s="45" t="s">
        <v>3887</v>
      </c>
      <c r="H1939" s="47">
        <f t="shared" si="88"/>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87"/>
        <v>Perc Improvement in Eqpt Efficiency Stds Above BAU for Electricity</v>
      </c>
      <c r="D1940" s="6" t="s">
        <v>3038</v>
      </c>
      <c r="E1940" s="1" t="s">
        <v>3914</v>
      </c>
      <c r="F1940" t="s">
        <v>3041</v>
      </c>
      <c r="G1940" s="45" t="s">
        <v>3889</v>
      </c>
      <c r="H1940" s="47">
        <f t="shared" si="88"/>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87"/>
        <v>Perc Improvement in Eqpt Efficiency Stds Above BAU for Electricity</v>
      </c>
      <c r="D1941" s="6" t="s">
        <v>3039</v>
      </c>
      <c r="E1941" s="1" t="s">
        <v>3459</v>
      </c>
      <c r="F1941" t="s">
        <v>3000</v>
      </c>
      <c r="G1941" s="45" t="s">
        <v>3465</v>
      </c>
      <c r="H1941" s="47">
        <f t="shared" si="88"/>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87"/>
        <v>Perc Improvement in Eqpt Efficiency Stds Above BAU for Electricity</v>
      </c>
      <c r="D1942" s="6" t="s">
        <v>3039</v>
      </c>
      <c r="E1942" s="1" t="s">
        <v>3460</v>
      </c>
      <c r="F1942" t="s">
        <v>3000</v>
      </c>
      <c r="G1942" s="45" t="s">
        <v>3466</v>
      </c>
      <c r="H1942" s="47">
        <f t="shared" si="88"/>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87"/>
        <v>Perc Improvement in Eqpt Efficiency Stds Above BAU for Electricity</v>
      </c>
      <c r="D1943" s="6" t="s">
        <v>3039</v>
      </c>
      <c r="E1943" s="1" t="s">
        <v>3461</v>
      </c>
      <c r="F1943" t="s">
        <v>3000</v>
      </c>
      <c r="G1943" s="45" t="s">
        <v>3467</v>
      </c>
      <c r="H1943" s="47">
        <f t="shared" si="88"/>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87"/>
        <v>Perc Improvement in Eqpt Efficiency Stds Above BAU for Electricity</v>
      </c>
      <c r="D1944" s="6" t="s">
        <v>3039</v>
      </c>
      <c r="E1944" s="1" t="s">
        <v>3462</v>
      </c>
      <c r="F1944" t="s">
        <v>3000</v>
      </c>
      <c r="G1944" s="45" t="s">
        <v>3468</v>
      </c>
      <c r="H1944" s="47">
        <f t="shared" si="88"/>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87"/>
        <v>Perc Improvement in Eqpt Efficiency Stds Above BAU for Electricity</v>
      </c>
      <c r="D1945" s="6" t="s">
        <v>3039</v>
      </c>
      <c r="E1945" s="1" t="s">
        <v>3463</v>
      </c>
      <c r="F1945" t="s">
        <v>3000</v>
      </c>
      <c r="G1945" s="45" t="s">
        <v>3469</v>
      </c>
      <c r="H1945" s="47">
        <f t="shared" si="88"/>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87"/>
        <v>Perc Improvement in Eqpt Efficiency Stds Above BAU for Electricity</v>
      </c>
      <c r="D1946" s="6" t="s">
        <v>3039</v>
      </c>
      <c r="E1946" s="1" t="s">
        <v>3464</v>
      </c>
      <c r="F1946" t="s">
        <v>3000</v>
      </c>
      <c r="G1946" s="45" t="s">
        <v>3470</v>
      </c>
      <c r="H1946" s="47">
        <f t="shared" si="88"/>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87"/>
        <v>Perc Improvement in Eqpt Efficiency Stds Above BAU for Electricity</v>
      </c>
      <c r="D1947" s="6" t="s">
        <v>3039</v>
      </c>
      <c r="E1947" s="1" t="s">
        <v>3570</v>
      </c>
      <c r="F1947" t="s">
        <v>3000</v>
      </c>
      <c r="G1947" s="45" t="s">
        <v>3471</v>
      </c>
      <c r="H1947" s="47">
        <f t="shared" si="88"/>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87"/>
        <v>Perc Improvement in Eqpt Efficiency Stds Above BAU for Electricity</v>
      </c>
      <c r="D1948" s="6" t="s">
        <v>3039</v>
      </c>
      <c r="E1948" s="1" t="s">
        <v>3912</v>
      </c>
      <c r="F1948" t="s">
        <v>3000</v>
      </c>
      <c r="G1948" s="45" t="s">
        <v>3888</v>
      </c>
      <c r="H1948" s="47">
        <f t="shared" si="88"/>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87"/>
        <v>Perc Improvement in Eqpt Efficiency Stds Above BAU for Electricity</v>
      </c>
      <c r="D1949" s="6" t="s">
        <v>3039</v>
      </c>
      <c r="E1949" s="1" t="s">
        <v>3913</v>
      </c>
      <c r="F1949" t="s">
        <v>3000</v>
      </c>
      <c r="G1949" s="45" t="s">
        <v>3887</v>
      </c>
      <c r="H1949" s="47">
        <f t="shared" si="88"/>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87"/>
        <v>Perc Improvement in Eqpt Efficiency Stds Above BAU for Electricity</v>
      </c>
      <c r="D1950" s="6" t="s">
        <v>3039</v>
      </c>
      <c r="E1950" s="1" t="s">
        <v>3914</v>
      </c>
      <c r="F1950" t="s">
        <v>3000</v>
      </c>
      <c r="G1950" s="45" t="s">
        <v>3889</v>
      </c>
      <c r="H1950" s="47">
        <f t="shared" si="88"/>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Other Eqpt</v>
      </c>
      <c r="C1951" t="s">
        <v>3845</v>
      </c>
      <c r="D1951" s="45" t="s">
        <v>3015</v>
      </c>
      <c r="E1951" s="1" t="s">
        <v>3459</v>
      </c>
      <c r="F1951" t="s">
        <v>3040</v>
      </c>
      <c r="G1951" s="45" t="s">
        <v>3465</v>
      </c>
      <c r="H1951" s="47">
        <f t="shared" si="88"/>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fuel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Other Eqpt</v>
      </c>
      <c r="C1952" s="254" t="str">
        <f>C$1951</f>
        <v>Perc Improvement in Eqpt Efficiency Stds Above BAU for Combustible Fuels</v>
      </c>
      <c r="D1952" s="45" t="s">
        <v>3015</v>
      </c>
      <c r="E1952" s="1" t="s">
        <v>3460</v>
      </c>
      <c r="F1952" t="s">
        <v>3040</v>
      </c>
      <c r="G1952" s="45" t="s">
        <v>3466</v>
      </c>
      <c r="H1952" s="47">
        <f t="shared" si="88"/>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fuel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Other Eqpt</v>
      </c>
      <c r="C1953" s="254" t="str">
        <f t="shared" ref="C1953:C2016" si="89">C$1951</f>
        <v>Perc Improvement in Eqpt Efficiency Stds Above BAU for Combustible Fuels</v>
      </c>
      <c r="D1953" s="45" t="s">
        <v>3015</v>
      </c>
      <c r="E1953" s="1" t="s">
        <v>3461</v>
      </c>
      <c r="F1953" t="s">
        <v>3040</v>
      </c>
      <c r="G1953" s="45" t="s">
        <v>3467</v>
      </c>
      <c r="H1953" s="47">
        <f t="shared" si="88"/>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fuel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Other Eqpt</v>
      </c>
      <c r="C1954" s="254" t="str">
        <f t="shared" si="89"/>
        <v>Perc Improvement in Eqpt Efficiency Stds Above BAU for Combustible Fuels</v>
      </c>
      <c r="D1954" s="45" t="s">
        <v>3015</v>
      </c>
      <c r="E1954" s="1" t="s">
        <v>3462</v>
      </c>
      <c r="F1954" t="s">
        <v>3040</v>
      </c>
      <c r="G1954" s="45" t="s">
        <v>3468</v>
      </c>
      <c r="H1954" s="47">
        <f t="shared" si="88"/>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fuel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Other Eqpt</v>
      </c>
      <c r="C1955" s="254" t="str">
        <f t="shared" si="89"/>
        <v>Perc Improvement in Eqpt Efficiency Stds Above BAU for Combustible Fuels</v>
      </c>
      <c r="D1955" s="45" t="s">
        <v>3015</v>
      </c>
      <c r="E1955" s="1" t="s">
        <v>3463</v>
      </c>
      <c r="F1955" t="s">
        <v>3040</v>
      </c>
      <c r="G1955" s="45" t="s">
        <v>3469</v>
      </c>
      <c r="H1955" s="47">
        <f t="shared" si="88"/>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fuel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Other Eqpt</v>
      </c>
      <c r="C1956" s="254" t="str">
        <f t="shared" si="89"/>
        <v>Perc Improvement in Eqpt Efficiency Stds Above BAU for Combustible Fuels</v>
      </c>
      <c r="D1956" s="45" t="s">
        <v>3015</v>
      </c>
      <c r="E1956" s="1" t="s">
        <v>3464</v>
      </c>
      <c r="F1956" t="s">
        <v>3040</v>
      </c>
      <c r="G1956" s="45" t="s">
        <v>3470</v>
      </c>
      <c r="H1956" s="47">
        <f t="shared" si="88"/>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fuel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Other Eqpt</v>
      </c>
      <c r="C1957" s="254" t="str">
        <f t="shared" si="89"/>
        <v>Perc Improvement in Eqpt Efficiency Stds Above BAU for Combustible Fuels</v>
      </c>
      <c r="D1957" s="45" t="s">
        <v>3015</v>
      </c>
      <c r="E1957" s="1" t="s">
        <v>3570</v>
      </c>
      <c r="F1957" t="s">
        <v>3040</v>
      </c>
      <c r="G1957" s="45" t="s">
        <v>3471</v>
      </c>
      <c r="H1957" s="47">
        <f t="shared" si="88"/>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fuel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Other Eqpt</v>
      </c>
      <c r="C1958" s="254" t="str">
        <f t="shared" si="89"/>
        <v>Perc Improvement in Eqpt Efficiency Stds Above BAU for Combustible Fuels</v>
      </c>
      <c r="D1958" s="45" t="s">
        <v>3015</v>
      </c>
      <c r="E1958" s="1" t="s">
        <v>3912</v>
      </c>
      <c r="F1958" t="s">
        <v>3040</v>
      </c>
      <c r="G1958" s="45" t="s">
        <v>3888</v>
      </c>
      <c r="H1958" s="47">
        <f t="shared" si="88"/>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fuel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Other Eqpt</v>
      </c>
      <c r="C1959" s="254" t="str">
        <f t="shared" si="89"/>
        <v>Perc Improvement in Eqpt Efficiency Stds Above BAU for Combustible Fuels</v>
      </c>
      <c r="D1959" s="45" t="s">
        <v>3015</v>
      </c>
      <c r="E1959" s="1" t="s">
        <v>3913</v>
      </c>
      <c r="F1959" t="s">
        <v>3040</v>
      </c>
      <c r="G1959" s="45" t="s">
        <v>3887</v>
      </c>
      <c r="H1959" s="47">
        <f t="shared" si="88"/>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fuel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Other Eqpt</v>
      </c>
      <c r="C1960" s="254" t="str">
        <f t="shared" si="89"/>
        <v>Perc Improvement in Eqpt Efficiency Stds Above BAU for Combustible Fuels</v>
      </c>
      <c r="D1960" s="45" t="s">
        <v>3015</v>
      </c>
      <c r="E1960" s="1" t="s">
        <v>3914</v>
      </c>
      <c r="F1960" t="s">
        <v>3040</v>
      </c>
      <c r="G1960" s="45" t="s">
        <v>3889</v>
      </c>
      <c r="H1960" s="47">
        <f t="shared" si="88"/>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fuel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Other Eqpt</v>
      </c>
      <c r="C1961" s="254" t="str">
        <f t="shared" si="89"/>
        <v>Perc Improvement in Eqpt Efficiency Stds Above BAU for Combustible Fuels</v>
      </c>
      <c r="D1961" s="6" t="s">
        <v>3016</v>
      </c>
      <c r="E1961" s="1" t="s">
        <v>3459</v>
      </c>
      <c r="F1961" t="s">
        <v>2725</v>
      </c>
      <c r="G1961" s="45" t="s">
        <v>3465</v>
      </c>
      <c r="H1961" s="47">
        <f t="shared" si="88"/>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fuel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Other Eqpt</v>
      </c>
      <c r="C1962" s="254" t="str">
        <f t="shared" si="89"/>
        <v>Perc Improvement in Eqpt Efficiency Stds Above BAU for Combustible Fuels</v>
      </c>
      <c r="D1962" s="6" t="s">
        <v>3016</v>
      </c>
      <c r="E1962" s="1" t="s">
        <v>3460</v>
      </c>
      <c r="F1962" t="s">
        <v>2725</v>
      </c>
      <c r="G1962" s="45" t="s">
        <v>3466</v>
      </c>
      <c r="H1962" s="47">
        <f t="shared" si="88"/>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fuel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Other Eqpt</v>
      </c>
      <c r="C1963" s="254" t="str">
        <f t="shared" si="89"/>
        <v>Perc Improvement in Eqpt Efficiency Stds Above BAU for Combustible Fuels</v>
      </c>
      <c r="D1963" s="6" t="s">
        <v>3016</v>
      </c>
      <c r="E1963" s="1" t="s">
        <v>3461</v>
      </c>
      <c r="F1963" t="s">
        <v>2725</v>
      </c>
      <c r="G1963" s="45" t="s">
        <v>3467</v>
      </c>
      <c r="H1963" s="47">
        <f t="shared" si="88"/>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fuel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Other Eqpt</v>
      </c>
      <c r="C1964" s="254" t="str">
        <f t="shared" si="89"/>
        <v>Perc Improvement in Eqpt Efficiency Stds Above BAU for Combustible Fuels</v>
      </c>
      <c r="D1964" s="6" t="s">
        <v>3016</v>
      </c>
      <c r="E1964" s="1" t="s">
        <v>3462</v>
      </c>
      <c r="F1964" t="s">
        <v>2725</v>
      </c>
      <c r="G1964" s="45" t="s">
        <v>3468</v>
      </c>
      <c r="H1964" s="47">
        <f t="shared" si="88"/>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fuel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Other Eqpt</v>
      </c>
      <c r="C1965" s="254" t="str">
        <f t="shared" si="89"/>
        <v>Perc Improvement in Eqpt Efficiency Stds Above BAU for Combustible Fuels</v>
      </c>
      <c r="D1965" s="6" t="s">
        <v>3016</v>
      </c>
      <c r="E1965" s="1" t="s">
        <v>3463</v>
      </c>
      <c r="F1965" t="s">
        <v>2725</v>
      </c>
      <c r="G1965" s="45" t="s">
        <v>3469</v>
      </c>
      <c r="H1965" s="47">
        <f t="shared" si="88"/>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fuel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Other Eqpt</v>
      </c>
      <c r="C1966" s="254" t="str">
        <f t="shared" si="89"/>
        <v>Perc Improvement in Eqpt Efficiency Stds Above BAU for Combustible Fuels</v>
      </c>
      <c r="D1966" s="6" t="s">
        <v>3016</v>
      </c>
      <c r="E1966" s="1" t="s">
        <v>3464</v>
      </c>
      <c r="F1966" t="s">
        <v>2725</v>
      </c>
      <c r="G1966" s="45" t="s">
        <v>3470</v>
      </c>
      <c r="H1966" s="47">
        <f t="shared" si="88"/>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fuel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Other Eqpt</v>
      </c>
      <c r="C1967" s="254" t="str">
        <f t="shared" si="89"/>
        <v>Perc Improvement in Eqpt Efficiency Stds Above BAU for Combustible Fuels</v>
      </c>
      <c r="D1967" s="6" t="s">
        <v>3016</v>
      </c>
      <c r="E1967" s="1" t="s">
        <v>3570</v>
      </c>
      <c r="F1967" t="s">
        <v>2725</v>
      </c>
      <c r="G1967" s="45" t="s">
        <v>3471</v>
      </c>
      <c r="H1967" s="47">
        <f t="shared" si="88"/>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fuel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Other Eqpt</v>
      </c>
      <c r="C1968" s="254" t="str">
        <f t="shared" si="89"/>
        <v>Perc Improvement in Eqpt Efficiency Stds Above BAU for Combustible Fuels</v>
      </c>
      <c r="D1968" s="6" t="s">
        <v>3016</v>
      </c>
      <c r="E1968" s="1" t="s">
        <v>3912</v>
      </c>
      <c r="F1968" t="s">
        <v>2725</v>
      </c>
      <c r="G1968" s="45" t="s">
        <v>3888</v>
      </c>
      <c r="H1968" s="47">
        <f t="shared" si="88"/>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fuel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Other Eqpt</v>
      </c>
      <c r="C1969" s="254" t="str">
        <f t="shared" si="89"/>
        <v>Perc Improvement in Eqpt Efficiency Stds Above BAU for Combustible Fuels</v>
      </c>
      <c r="D1969" s="6" t="s">
        <v>3016</v>
      </c>
      <c r="E1969" s="1" t="s">
        <v>3913</v>
      </c>
      <c r="F1969" t="s">
        <v>2725</v>
      </c>
      <c r="G1969" s="45" t="s">
        <v>3887</v>
      </c>
      <c r="H1969" s="47">
        <f t="shared" si="88"/>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fuel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Other Eqpt</v>
      </c>
      <c r="C1970" s="254" t="str">
        <f t="shared" si="89"/>
        <v>Perc Improvement in Eqpt Efficiency Stds Above BAU for Combustible Fuels</v>
      </c>
      <c r="D1970" s="6" t="s">
        <v>3016</v>
      </c>
      <c r="E1970" s="1" t="s">
        <v>3914</v>
      </c>
      <c r="F1970" t="s">
        <v>2725</v>
      </c>
      <c r="G1970" s="45" t="s">
        <v>3889</v>
      </c>
      <c r="H1970" s="47">
        <f t="shared" si="88"/>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fuel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Other Eqpt</v>
      </c>
      <c r="C1971" s="254" t="str">
        <f t="shared" si="89"/>
        <v>Perc Improvement in Eqpt Efficiency Stds Above BAU for Combustible Fuels</v>
      </c>
      <c r="D1971" s="6" t="s">
        <v>3017</v>
      </c>
      <c r="E1971" s="1" t="s">
        <v>3459</v>
      </c>
      <c r="F1971" t="s">
        <v>2981</v>
      </c>
      <c r="G1971" s="45" t="s">
        <v>3465</v>
      </c>
      <c r="H1971" s="47">
        <f t="shared" si="88"/>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fuel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Other Eqpt</v>
      </c>
      <c r="C1972" s="254" t="str">
        <f t="shared" si="89"/>
        <v>Perc Improvement in Eqpt Efficiency Stds Above BAU for Combustible Fuels</v>
      </c>
      <c r="D1972" s="6" t="s">
        <v>3017</v>
      </c>
      <c r="E1972" s="1" t="s">
        <v>3460</v>
      </c>
      <c r="F1972" t="s">
        <v>2981</v>
      </c>
      <c r="G1972" s="45" t="s">
        <v>3466</v>
      </c>
      <c r="H1972" s="47">
        <f t="shared" si="88"/>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fuel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Other Eqpt</v>
      </c>
      <c r="C1973" s="254" t="str">
        <f t="shared" si="89"/>
        <v>Perc Improvement in Eqpt Efficiency Stds Above BAU for Combustible Fuels</v>
      </c>
      <c r="D1973" s="6" t="s">
        <v>3017</v>
      </c>
      <c r="E1973" s="1" t="s">
        <v>3461</v>
      </c>
      <c r="F1973" t="s">
        <v>2981</v>
      </c>
      <c r="G1973" s="45" t="s">
        <v>3467</v>
      </c>
      <c r="H1973" s="47">
        <f t="shared" si="88"/>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fuel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Other Eqpt</v>
      </c>
      <c r="C1974" s="254" t="str">
        <f t="shared" si="89"/>
        <v>Perc Improvement in Eqpt Efficiency Stds Above BAU for Combustible Fuels</v>
      </c>
      <c r="D1974" s="6" t="s">
        <v>3017</v>
      </c>
      <c r="E1974" s="1" t="s">
        <v>3462</v>
      </c>
      <c r="F1974" t="s">
        <v>2981</v>
      </c>
      <c r="G1974" s="45" t="s">
        <v>3468</v>
      </c>
      <c r="H1974" s="47">
        <f t="shared" si="88"/>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fuel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Other Eqpt</v>
      </c>
      <c r="C1975" s="254" t="str">
        <f t="shared" si="89"/>
        <v>Perc Improvement in Eqpt Efficiency Stds Above BAU for Combustible Fuels</v>
      </c>
      <c r="D1975" s="6" t="s">
        <v>3017</v>
      </c>
      <c r="E1975" s="1" t="s">
        <v>3463</v>
      </c>
      <c r="F1975" t="s">
        <v>2981</v>
      </c>
      <c r="G1975" s="45" t="s">
        <v>3469</v>
      </c>
      <c r="H1975" s="47">
        <f t="shared" si="88"/>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fuel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Other Eqpt</v>
      </c>
      <c r="C1976" s="254" t="str">
        <f t="shared" si="89"/>
        <v>Perc Improvement in Eqpt Efficiency Stds Above BAU for Combustible Fuels</v>
      </c>
      <c r="D1976" s="6" t="s">
        <v>3017</v>
      </c>
      <c r="E1976" s="1" t="s">
        <v>3464</v>
      </c>
      <c r="F1976" t="s">
        <v>2981</v>
      </c>
      <c r="G1976" s="45" t="s">
        <v>3470</v>
      </c>
      <c r="H1976" s="47">
        <f t="shared" si="88"/>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fuel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Other Eqpt</v>
      </c>
      <c r="C1977" s="254" t="str">
        <f t="shared" si="89"/>
        <v>Perc Improvement in Eqpt Efficiency Stds Above BAU for Combustible Fuels</v>
      </c>
      <c r="D1977" s="6" t="s">
        <v>3017</v>
      </c>
      <c r="E1977" s="1" t="s">
        <v>3570</v>
      </c>
      <c r="F1977" t="s">
        <v>2981</v>
      </c>
      <c r="G1977" s="45" t="s">
        <v>3471</v>
      </c>
      <c r="H1977" s="47">
        <f t="shared" si="88"/>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fuel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Other Eqpt</v>
      </c>
      <c r="C1978" s="254" t="str">
        <f t="shared" si="89"/>
        <v>Perc Improvement in Eqpt Efficiency Stds Above BAU for Combustible Fuels</v>
      </c>
      <c r="D1978" s="6" t="s">
        <v>3017</v>
      </c>
      <c r="E1978" s="1" t="s">
        <v>3912</v>
      </c>
      <c r="F1978" t="s">
        <v>2981</v>
      </c>
      <c r="G1978" s="45" t="s">
        <v>3888</v>
      </c>
      <c r="H1978" s="47">
        <f t="shared" si="88"/>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fuel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Other Eqpt</v>
      </c>
      <c r="C1979" s="254" t="str">
        <f t="shared" si="89"/>
        <v>Perc Improvement in Eqpt Efficiency Stds Above BAU for Combustible Fuels</v>
      </c>
      <c r="D1979" s="6" t="s">
        <v>3017</v>
      </c>
      <c r="E1979" s="1" t="s">
        <v>3913</v>
      </c>
      <c r="F1979" t="s">
        <v>2981</v>
      </c>
      <c r="G1979" s="45" t="s">
        <v>3887</v>
      </c>
      <c r="H1979" s="47">
        <f t="shared" si="88"/>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fuel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Other Eqpt</v>
      </c>
      <c r="C1980" s="254" t="str">
        <f t="shared" si="89"/>
        <v>Perc Improvement in Eqpt Efficiency Stds Above BAU for Combustible Fuels</v>
      </c>
      <c r="D1980" s="6" t="s">
        <v>3017</v>
      </c>
      <c r="E1980" s="1" t="s">
        <v>3914</v>
      </c>
      <c r="F1980" t="s">
        <v>2981</v>
      </c>
      <c r="G1980" s="45" t="s">
        <v>3889</v>
      </c>
      <c r="H1980" s="47">
        <f t="shared" si="88"/>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fuel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Other Eqpt</v>
      </c>
      <c r="C1981" s="254" t="str">
        <f t="shared" si="89"/>
        <v>Perc Improvement in Eqpt Efficiency Stds Above BAU for Combustible Fuels</v>
      </c>
      <c r="D1981" s="6" t="s">
        <v>3018</v>
      </c>
      <c r="E1981" s="1" t="s">
        <v>3459</v>
      </c>
      <c r="F1981" t="s">
        <v>2982</v>
      </c>
      <c r="G1981" s="45" t="s">
        <v>3465</v>
      </c>
      <c r="H1981" s="47">
        <f t="shared" si="88"/>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fuel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Other Eqpt</v>
      </c>
      <c r="C1982" s="254" t="str">
        <f t="shared" si="89"/>
        <v>Perc Improvement in Eqpt Efficiency Stds Above BAU for Combustible Fuels</v>
      </c>
      <c r="D1982" s="6" t="s">
        <v>3018</v>
      </c>
      <c r="E1982" s="1" t="s">
        <v>3460</v>
      </c>
      <c r="F1982" t="s">
        <v>2982</v>
      </c>
      <c r="G1982" s="45" t="s">
        <v>3466</v>
      </c>
      <c r="H1982" s="47">
        <f t="shared" si="88"/>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fuel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Other Eqpt</v>
      </c>
      <c r="C1983" s="254" t="str">
        <f t="shared" si="89"/>
        <v>Perc Improvement in Eqpt Efficiency Stds Above BAU for Combustible Fuels</v>
      </c>
      <c r="D1983" s="6" t="s">
        <v>3018</v>
      </c>
      <c r="E1983" s="1" t="s">
        <v>3461</v>
      </c>
      <c r="F1983" t="s">
        <v>2982</v>
      </c>
      <c r="G1983" s="45" t="s">
        <v>3467</v>
      </c>
      <c r="H1983" s="47">
        <f t="shared" si="88"/>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fuel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Other Eqpt</v>
      </c>
      <c r="C1984" s="254" t="str">
        <f t="shared" si="89"/>
        <v>Perc Improvement in Eqpt Efficiency Stds Above BAU for Combustible Fuels</v>
      </c>
      <c r="D1984" s="6" t="s">
        <v>3018</v>
      </c>
      <c r="E1984" s="1" t="s">
        <v>3462</v>
      </c>
      <c r="F1984" t="s">
        <v>2982</v>
      </c>
      <c r="G1984" s="45" t="s">
        <v>3468</v>
      </c>
      <c r="H1984" s="47">
        <f t="shared" si="88"/>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fuel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Other Eqpt</v>
      </c>
      <c r="C1985" s="254" t="str">
        <f t="shared" si="89"/>
        <v>Perc Improvement in Eqpt Efficiency Stds Above BAU for Combustible Fuels</v>
      </c>
      <c r="D1985" s="6" t="s">
        <v>3018</v>
      </c>
      <c r="E1985" s="1" t="s">
        <v>3463</v>
      </c>
      <c r="F1985" t="s">
        <v>2982</v>
      </c>
      <c r="G1985" s="45" t="s">
        <v>3469</v>
      </c>
      <c r="H1985" s="47">
        <f t="shared" si="88"/>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fuel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Other Eqpt</v>
      </c>
      <c r="C1986" s="254" t="str">
        <f t="shared" si="89"/>
        <v>Perc Improvement in Eqpt Efficiency Stds Above BAU for Combustible Fuels</v>
      </c>
      <c r="D1986" s="6" t="s">
        <v>3018</v>
      </c>
      <c r="E1986" s="1" t="s">
        <v>3464</v>
      </c>
      <c r="F1986" t="s">
        <v>2982</v>
      </c>
      <c r="G1986" s="45" t="s">
        <v>3470</v>
      </c>
      <c r="H1986" s="47">
        <f t="shared" si="88"/>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fuel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Other Eqpt</v>
      </c>
      <c r="C1987" s="254" t="str">
        <f t="shared" si="89"/>
        <v>Perc Improvement in Eqpt Efficiency Stds Above BAU for Combustible Fuels</v>
      </c>
      <c r="D1987" s="6" t="s">
        <v>3018</v>
      </c>
      <c r="E1987" s="1" t="s">
        <v>3570</v>
      </c>
      <c r="F1987" t="s">
        <v>2982</v>
      </c>
      <c r="G1987" s="45" t="s">
        <v>3471</v>
      </c>
      <c r="H1987" s="47">
        <f t="shared" si="88"/>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fuel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Other Eqpt</v>
      </c>
      <c r="C1988" s="254" t="str">
        <f t="shared" si="89"/>
        <v>Perc Improvement in Eqpt Efficiency Stds Above BAU for Combustible Fuels</v>
      </c>
      <c r="D1988" s="6" t="s">
        <v>3018</v>
      </c>
      <c r="E1988" s="1" t="s">
        <v>3912</v>
      </c>
      <c r="F1988" t="s">
        <v>2982</v>
      </c>
      <c r="G1988" s="45" t="s">
        <v>3888</v>
      </c>
      <c r="H1988" s="47">
        <f t="shared" si="88"/>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fuel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Other Eqpt</v>
      </c>
      <c r="C1989" s="254" t="str">
        <f t="shared" si="89"/>
        <v>Perc Improvement in Eqpt Efficiency Stds Above BAU for Combustible Fuels</v>
      </c>
      <c r="D1989" s="6" t="s">
        <v>3018</v>
      </c>
      <c r="E1989" s="1" t="s">
        <v>3913</v>
      </c>
      <c r="F1989" t="s">
        <v>2982</v>
      </c>
      <c r="G1989" s="45" t="s">
        <v>3887</v>
      </c>
      <c r="H1989" s="47">
        <f t="shared" si="88"/>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fuel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Other Eqpt</v>
      </c>
      <c r="C1990" s="254" t="str">
        <f t="shared" si="89"/>
        <v>Perc Improvement in Eqpt Efficiency Stds Above BAU for Combustible Fuels</v>
      </c>
      <c r="D1990" s="6" t="s">
        <v>3018</v>
      </c>
      <c r="E1990" s="1" t="s">
        <v>3914</v>
      </c>
      <c r="F1990" t="s">
        <v>2982</v>
      </c>
      <c r="G1990" s="45" t="s">
        <v>3889</v>
      </c>
      <c r="H1990" s="47">
        <f t="shared" si="88"/>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fuel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Other Eqpt</v>
      </c>
      <c r="C1991" s="254" t="str">
        <f t="shared" si="89"/>
        <v>Perc Improvement in Eqpt Efficiency Stds Above BAU for Combustible Fuels</v>
      </c>
      <c r="D1991" s="6" t="s">
        <v>3019</v>
      </c>
      <c r="E1991" s="1" t="s">
        <v>3459</v>
      </c>
      <c r="F1991" t="s">
        <v>2983</v>
      </c>
      <c r="G1991" s="45" t="s">
        <v>3465</v>
      </c>
      <c r="H1991" s="47">
        <f t="shared" si="88"/>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fuel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Other Eqpt</v>
      </c>
      <c r="C1992" s="254" t="str">
        <f t="shared" si="89"/>
        <v>Perc Improvement in Eqpt Efficiency Stds Above BAU for Combustible Fuels</v>
      </c>
      <c r="D1992" s="6" t="s">
        <v>3019</v>
      </c>
      <c r="E1992" s="1" t="s">
        <v>3460</v>
      </c>
      <c r="F1992" t="s">
        <v>2983</v>
      </c>
      <c r="G1992" s="45" t="s">
        <v>3466</v>
      </c>
      <c r="H1992" s="47">
        <f t="shared" si="88"/>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fuel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Other Eqpt</v>
      </c>
      <c r="C1993" s="254" t="str">
        <f t="shared" si="89"/>
        <v>Perc Improvement in Eqpt Efficiency Stds Above BAU for Combustible Fuels</v>
      </c>
      <c r="D1993" s="6" t="s">
        <v>3019</v>
      </c>
      <c r="E1993" s="1" t="s">
        <v>3461</v>
      </c>
      <c r="F1993" t="s">
        <v>2983</v>
      </c>
      <c r="G1993" s="45" t="s">
        <v>3467</v>
      </c>
      <c r="H1993" s="47">
        <f t="shared" si="88"/>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fuel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Other Eqpt</v>
      </c>
      <c r="C1994" s="254" t="str">
        <f t="shared" si="89"/>
        <v>Perc Improvement in Eqpt Efficiency Stds Above BAU for Combustible Fuels</v>
      </c>
      <c r="D1994" s="6" t="s">
        <v>3019</v>
      </c>
      <c r="E1994" s="1" t="s">
        <v>3462</v>
      </c>
      <c r="F1994" t="s">
        <v>2983</v>
      </c>
      <c r="G1994" s="45" t="s">
        <v>3468</v>
      </c>
      <c r="H1994" s="47">
        <f t="shared" si="88"/>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fuel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Other Eqpt</v>
      </c>
      <c r="C1995" s="254" t="str">
        <f t="shared" si="89"/>
        <v>Perc Improvement in Eqpt Efficiency Stds Above BAU for Combustible Fuels</v>
      </c>
      <c r="D1995" s="6" t="s">
        <v>3019</v>
      </c>
      <c r="E1995" s="1" t="s">
        <v>3463</v>
      </c>
      <c r="F1995" t="s">
        <v>2983</v>
      </c>
      <c r="G1995" s="45" t="s">
        <v>3469</v>
      </c>
      <c r="H1995" s="47">
        <f t="shared" ref="H1995:H2058" si="90">H1994+1</f>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fuel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Other Eqpt</v>
      </c>
      <c r="C1996" s="254" t="str">
        <f t="shared" si="89"/>
        <v>Perc Improvement in Eqpt Efficiency Stds Above BAU for Combustible Fuels</v>
      </c>
      <c r="D1996" s="6" t="s">
        <v>3019</v>
      </c>
      <c r="E1996" s="1" t="s">
        <v>3464</v>
      </c>
      <c r="F1996" t="s">
        <v>2983</v>
      </c>
      <c r="G1996" s="45" t="s">
        <v>3470</v>
      </c>
      <c r="H1996" s="47">
        <f t="shared" si="90"/>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fuel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Other Eqpt</v>
      </c>
      <c r="C1997" s="254" t="str">
        <f t="shared" si="89"/>
        <v>Perc Improvement in Eqpt Efficiency Stds Above BAU for Combustible Fuels</v>
      </c>
      <c r="D1997" s="6" t="s">
        <v>3019</v>
      </c>
      <c r="E1997" s="1" t="s">
        <v>3570</v>
      </c>
      <c r="F1997" t="s">
        <v>2983</v>
      </c>
      <c r="G1997" s="45" t="s">
        <v>3471</v>
      </c>
      <c r="H1997" s="47">
        <f t="shared" si="90"/>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fuel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Other Eqpt</v>
      </c>
      <c r="C1998" s="254" t="str">
        <f t="shared" si="89"/>
        <v>Perc Improvement in Eqpt Efficiency Stds Above BAU for Combustible Fuels</v>
      </c>
      <c r="D1998" s="6" t="s">
        <v>3019</v>
      </c>
      <c r="E1998" s="1" t="s">
        <v>3912</v>
      </c>
      <c r="F1998" t="s">
        <v>2983</v>
      </c>
      <c r="G1998" s="45" t="s">
        <v>3888</v>
      </c>
      <c r="H1998" s="47">
        <f t="shared" si="90"/>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fuel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Other Eqpt</v>
      </c>
      <c r="C1999" s="254" t="str">
        <f t="shared" si="89"/>
        <v>Perc Improvement in Eqpt Efficiency Stds Above BAU for Combustible Fuels</v>
      </c>
      <c r="D1999" s="6" t="s">
        <v>3019</v>
      </c>
      <c r="E1999" s="1" t="s">
        <v>3913</v>
      </c>
      <c r="F1999" t="s">
        <v>2983</v>
      </c>
      <c r="G1999" s="45" t="s">
        <v>3887</v>
      </c>
      <c r="H1999" s="47">
        <f t="shared" si="90"/>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fuel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Other Eqpt</v>
      </c>
      <c r="C2000" s="254" t="str">
        <f t="shared" si="89"/>
        <v>Perc Improvement in Eqpt Efficiency Stds Above BAU for Combustible Fuels</v>
      </c>
      <c r="D2000" s="6" t="s">
        <v>3019</v>
      </c>
      <c r="E2000" s="1" t="s">
        <v>3914</v>
      </c>
      <c r="F2000" t="s">
        <v>2983</v>
      </c>
      <c r="G2000" s="45" t="s">
        <v>3889</v>
      </c>
      <c r="H2000" s="47">
        <f t="shared" si="90"/>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fuel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Other Eqpt</v>
      </c>
      <c r="C2001" s="254" t="str">
        <f t="shared" si="89"/>
        <v>Perc Improvement in Eqpt Efficiency Stds Above BAU for Combustible Fuels</v>
      </c>
      <c r="D2001" s="6" t="s">
        <v>3020</v>
      </c>
      <c r="E2001" s="1" t="s">
        <v>3459</v>
      </c>
      <c r="F2001" t="s">
        <v>2984</v>
      </c>
      <c r="G2001" s="45" t="s">
        <v>3465</v>
      </c>
      <c r="H2001" s="47">
        <f t="shared" si="90"/>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fuel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Other Eqpt</v>
      </c>
      <c r="C2002" s="254" t="str">
        <f t="shared" si="89"/>
        <v>Perc Improvement in Eqpt Efficiency Stds Above BAU for Combustible Fuels</v>
      </c>
      <c r="D2002" s="6" t="s">
        <v>3020</v>
      </c>
      <c r="E2002" s="1" t="s">
        <v>3460</v>
      </c>
      <c r="F2002" t="s">
        <v>2984</v>
      </c>
      <c r="G2002" s="45" t="s">
        <v>3466</v>
      </c>
      <c r="H2002" s="47">
        <f t="shared" si="90"/>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fuel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Other Eqpt</v>
      </c>
      <c r="C2003" s="254" t="str">
        <f t="shared" si="89"/>
        <v>Perc Improvement in Eqpt Efficiency Stds Above BAU for Combustible Fuels</v>
      </c>
      <c r="D2003" s="6" t="s">
        <v>3020</v>
      </c>
      <c r="E2003" s="1" t="s">
        <v>3461</v>
      </c>
      <c r="F2003" t="s">
        <v>2984</v>
      </c>
      <c r="G2003" s="45" t="s">
        <v>3467</v>
      </c>
      <c r="H2003" s="47">
        <f t="shared" si="90"/>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fuel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Other Eqpt</v>
      </c>
      <c r="C2004" s="254" t="str">
        <f t="shared" si="89"/>
        <v>Perc Improvement in Eqpt Efficiency Stds Above BAU for Combustible Fuels</v>
      </c>
      <c r="D2004" s="6" t="s">
        <v>3020</v>
      </c>
      <c r="E2004" s="1" t="s">
        <v>3462</v>
      </c>
      <c r="F2004" t="s">
        <v>2984</v>
      </c>
      <c r="G2004" s="45" t="s">
        <v>3468</v>
      </c>
      <c r="H2004" s="47">
        <f t="shared" si="90"/>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fuel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Other Eqpt</v>
      </c>
      <c r="C2005" s="254" t="str">
        <f t="shared" si="89"/>
        <v>Perc Improvement in Eqpt Efficiency Stds Above BAU for Combustible Fuels</v>
      </c>
      <c r="D2005" s="6" t="s">
        <v>3020</v>
      </c>
      <c r="E2005" s="1" t="s">
        <v>3463</v>
      </c>
      <c r="F2005" t="s">
        <v>2984</v>
      </c>
      <c r="G2005" s="45" t="s">
        <v>3469</v>
      </c>
      <c r="H2005" s="47">
        <f t="shared" si="90"/>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fuel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Other Eqpt</v>
      </c>
      <c r="C2006" s="254" t="str">
        <f t="shared" si="89"/>
        <v>Perc Improvement in Eqpt Efficiency Stds Above BAU for Combustible Fuels</v>
      </c>
      <c r="D2006" s="6" t="s">
        <v>3020</v>
      </c>
      <c r="E2006" s="1" t="s">
        <v>3464</v>
      </c>
      <c r="F2006" t="s">
        <v>2984</v>
      </c>
      <c r="G2006" s="45" t="s">
        <v>3470</v>
      </c>
      <c r="H2006" s="47">
        <f t="shared" si="90"/>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fuel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Other Eqpt</v>
      </c>
      <c r="C2007" s="254" t="str">
        <f t="shared" si="89"/>
        <v>Perc Improvement in Eqpt Efficiency Stds Above BAU for Combustible Fuels</v>
      </c>
      <c r="D2007" s="6" t="s">
        <v>3020</v>
      </c>
      <c r="E2007" s="1" t="s">
        <v>3570</v>
      </c>
      <c r="F2007" t="s">
        <v>2984</v>
      </c>
      <c r="G2007" s="45" t="s">
        <v>3471</v>
      </c>
      <c r="H2007" s="47">
        <f t="shared" si="90"/>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fuel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Other Eqpt</v>
      </c>
      <c r="C2008" s="254" t="str">
        <f t="shared" si="89"/>
        <v>Perc Improvement in Eqpt Efficiency Stds Above BAU for Combustible Fuels</v>
      </c>
      <c r="D2008" s="6" t="s">
        <v>3020</v>
      </c>
      <c r="E2008" s="1" t="s">
        <v>3912</v>
      </c>
      <c r="F2008" t="s">
        <v>2984</v>
      </c>
      <c r="G2008" s="45" t="s">
        <v>3888</v>
      </c>
      <c r="H2008" s="47">
        <f t="shared" si="90"/>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fuel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Other Eqpt</v>
      </c>
      <c r="C2009" s="254" t="str">
        <f t="shared" si="89"/>
        <v>Perc Improvement in Eqpt Efficiency Stds Above BAU for Combustible Fuels</v>
      </c>
      <c r="D2009" s="6" t="s">
        <v>3020</v>
      </c>
      <c r="E2009" s="1" t="s">
        <v>3913</v>
      </c>
      <c r="F2009" t="s">
        <v>2984</v>
      </c>
      <c r="G2009" s="45" t="s">
        <v>3887</v>
      </c>
      <c r="H2009" s="47">
        <f t="shared" si="90"/>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fuel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Other Eqpt</v>
      </c>
      <c r="C2010" s="254" t="str">
        <f t="shared" si="89"/>
        <v>Perc Improvement in Eqpt Efficiency Stds Above BAU for Combustible Fuels</v>
      </c>
      <c r="D2010" s="6" t="s">
        <v>3020</v>
      </c>
      <c r="E2010" s="1" t="s">
        <v>3914</v>
      </c>
      <c r="F2010" t="s">
        <v>2984</v>
      </c>
      <c r="G2010" s="45" t="s">
        <v>3889</v>
      </c>
      <c r="H2010" s="47">
        <f t="shared" si="90"/>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fuel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Other Eqpt</v>
      </c>
      <c r="C2011" s="254" t="str">
        <f t="shared" si="89"/>
        <v>Perc Improvement in Eqpt Efficiency Stds Above BAU for Combustible Fuels</v>
      </c>
      <c r="D2011" s="6" t="s">
        <v>3021</v>
      </c>
      <c r="E2011" s="1" t="s">
        <v>3459</v>
      </c>
      <c r="F2011" t="s">
        <v>2985</v>
      </c>
      <c r="G2011" s="45" t="s">
        <v>3465</v>
      </c>
      <c r="H2011" s="47">
        <f t="shared" si="90"/>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fuel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Other Eqpt</v>
      </c>
      <c r="C2012" s="254" t="str">
        <f t="shared" si="89"/>
        <v>Perc Improvement in Eqpt Efficiency Stds Above BAU for Combustible Fuels</v>
      </c>
      <c r="D2012" s="6" t="s">
        <v>3021</v>
      </c>
      <c r="E2012" s="1" t="s">
        <v>3460</v>
      </c>
      <c r="F2012" t="s">
        <v>2985</v>
      </c>
      <c r="G2012" s="45" t="s">
        <v>3466</v>
      </c>
      <c r="H2012" s="47">
        <f t="shared" si="90"/>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fuel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Other Eqpt</v>
      </c>
      <c r="C2013" s="254" t="str">
        <f t="shared" si="89"/>
        <v>Perc Improvement in Eqpt Efficiency Stds Above BAU for Combustible Fuels</v>
      </c>
      <c r="D2013" s="6" t="s">
        <v>3021</v>
      </c>
      <c r="E2013" s="1" t="s">
        <v>3461</v>
      </c>
      <c r="F2013" t="s">
        <v>2985</v>
      </c>
      <c r="G2013" s="45" t="s">
        <v>3467</v>
      </c>
      <c r="H2013" s="47">
        <f t="shared" si="90"/>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fuel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Other Eqpt</v>
      </c>
      <c r="C2014" s="254" t="str">
        <f t="shared" si="89"/>
        <v>Perc Improvement in Eqpt Efficiency Stds Above BAU for Combustible Fuels</v>
      </c>
      <c r="D2014" s="6" t="s">
        <v>3021</v>
      </c>
      <c r="E2014" s="1" t="s">
        <v>3462</v>
      </c>
      <c r="F2014" t="s">
        <v>2985</v>
      </c>
      <c r="G2014" s="45" t="s">
        <v>3468</v>
      </c>
      <c r="H2014" s="47">
        <f t="shared" si="90"/>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fuel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Other Eqpt</v>
      </c>
      <c r="C2015" s="254" t="str">
        <f t="shared" si="89"/>
        <v>Perc Improvement in Eqpt Efficiency Stds Above BAU for Combustible Fuels</v>
      </c>
      <c r="D2015" s="6" t="s">
        <v>3021</v>
      </c>
      <c r="E2015" s="1" t="s">
        <v>3463</v>
      </c>
      <c r="F2015" t="s">
        <v>2985</v>
      </c>
      <c r="G2015" s="45" t="s">
        <v>3469</v>
      </c>
      <c r="H2015" s="47">
        <f t="shared" si="90"/>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fuel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Other Eqpt</v>
      </c>
      <c r="C2016" s="254" t="str">
        <f t="shared" si="89"/>
        <v>Perc Improvement in Eqpt Efficiency Stds Above BAU for Combustible Fuels</v>
      </c>
      <c r="D2016" s="6" t="s">
        <v>3021</v>
      </c>
      <c r="E2016" s="1" t="s">
        <v>3464</v>
      </c>
      <c r="F2016" t="s">
        <v>2985</v>
      </c>
      <c r="G2016" s="45" t="s">
        <v>3470</v>
      </c>
      <c r="H2016" s="47">
        <f t="shared" si="90"/>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fuel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Other Eqpt</v>
      </c>
      <c r="C2017" s="254" t="str">
        <f t="shared" ref="C2017:C2080" si="91">C$1951</f>
        <v>Perc Improvement in Eqpt Efficiency Stds Above BAU for Combustible Fuels</v>
      </c>
      <c r="D2017" s="6" t="s">
        <v>3021</v>
      </c>
      <c r="E2017" s="1" t="s">
        <v>3570</v>
      </c>
      <c r="F2017" t="s">
        <v>2985</v>
      </c>
      <c r="G2017" s="45" t="s">
        <v>3471</v>
      </c>
      <c r="H2017" s="47">
        <f t="shared" si="90"/>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fuel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Other Eqpt</v>
      </c>
      <c r="C2018" s="254" t="str">
        <f t="shared" si="91"/>
        <v>Perc Improvement in Eqpt Efficiency Stds Above BAU for Combustible Fuels</v>
      </c>
      <c r="D2018" s="6" t="s">
        <v>3021</v>
      </c>
      <c r="E2018" s="1" t="s">
        <v>3912</v>
      </c>
      <c r="F2018" t="s">
        <v>2985</v>
      </c>
      <c r="G2018" s="45" t="s">
        <v>3888</v>
      </c>
      <c r="H2018" s="47">
        <f t="shared" si="90"/>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fuel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Other Eqpt</v>
      </c>
      <c r="C2019" s="254" t="str">
        <f t="shared" si="91"/>
        <v>Perc Improvement in Eqpt Efficiency Stds Above BAU for Combustible Fuels</v>
      </c>
      <c r="D2019" s="6" t="s">
        <v>3021</v>
      </c>
      <c r="E2019" s="1" t="s">
        <v>3913</v>
      </c>
      <c r="F2019" t="s">
        <v>2985</v>
      </c>
      <c r="G2019" s="45" t="s">
        <v>3887</v>
      </c>
      <c r="H2019" s="47">
        <f t="shared" si="90"/>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fuel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Other Eqpt</v>
      </c>
      <c r="C2020" s="254" t="str">
        <f t="shared" si="91"/>
        <v>Perc Improvement in Eqpt Efficiency Stds Above BAU for Combustible Fuels</v>
      </c>
      <c r="D2020" s="6" t="s">
        <v>3021</v>
      </c>
      <c r="E2020" s="1" t="s">
        <v>3914</v>
      </c>
      <c r="F2020" t="s">
        <v>2985</v>
      </c>
      <c r="G2020" s="45" t="s">
        <v>3889</v>
      </c>
      <c r="H2020" s="47">
        <f t="shared" si="90"/>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fuel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Other Eqpt</v>
      </c>
      <c r="C2021" s="254" t="str">
        <f t="shared" si="91"/>
        <v>Perc Improvement in Eqpt Efficiency Stds Above BAU for Combustible Fuels</v>
      </c>
      <c r="D2021" s="6" t="s">
        <v>3022</v>
      </c>
      <c r="E2021" s="1" t="s">
        <v>3459</v>
      </c>
      <c r="F2021" t="s">
        <v>2986</v>
      </c>
      <c r="G2021" s="45" t="s">
        <v>3465</v>
      </c>
      <c r="H2021" s="47">
        <f t="shared" si="90"/>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fuel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Other Eqpt</v>
      </c>
      <c r="C2022" s="254" t="str">
        <f t="shared" si="91"/>
        <v>Perc Improvement in Eqpt Efficiency Stds Above BAU for Combustible Fuels</v>
      </c>
      <c r="D2022" s="6" t="s">
        <v>3022</v>
      </c>
      <c r="E2022" s="1" t="s">
        <v>3460</v>
      </c>
      <c r="F2022" t="s">
        <v>2986</v>
      </c>
      <c r="G2022" s="45" t="s">
        <v>3466</v>
      </c>
      <c r="H2022" s="47">
        <f t="shared" si="90"/>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fuel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Other Eqpt</v>
      </c>
      <c r="C2023" s="254" t="str">
        <f t="shared" si="91"/>
        <v>Perc Improvement in Eqpt Efficiency Stds Above BAU for Combustible Fuels</v>
      </c>
      <c r="D2023" s="6" t="s">
        <v>3022</v>
      </c>
      <c r="E2023" s="1" t="s">
        <v>3461</v>
      </c>
      <c r="F2023" t="s">
        <v>2986</v>
      </c>
      <c r="G2023" s="45" t="s">
        <v>3467</v>
      </c>
      <c r="H2023" s="47">
        <f t="shared" si="90"/>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fuel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Other Eqpt</v>
      </c>
      <c r="C2024" s="254" t="str">
        <f t="shared" si="91"/>
        <v>Perc Improvement in Eqpt Efficiency Stds Above BAU for Combustible Fuels</v>
      </c>
      <c r="D2024" s="6" t="s">
        <v>3022</v>
      </c>
      <c r="E2024" s="1" t="s">
        <v>3462</v>
      </c>
      <c r="F2024" t="s">
        <v>2986</v>
      </c>
      <c r="G2024" s="45" t="s">
        <v>3468</v>
      </c>
      <c r="H2024" s="47">
        <f t="shared" si="90"/>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fuel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Other Eqpt</v>
      </c>
      <c r="C2025" s="254" t="str">
        <f t="shared" si="91"/>
        <v>Perc Improvement in Eqpt Efficiency Stds Above BAU for Combustible Fuels</v>
      </c>
      <c r="D2025" s="6" t="s">
        <v>3022</v>
      </c>
      <c r="E2025" s="1" t="s">
        <v>3463</v>
      </c>
      <c r="F2025" t="s">
        <v>2986</v>
      </c>
      <c r="G2025" s="45" t="s">
        <v>3469</v>
      </c>
      <c r="H2025" s="47">
        <f t="shared" si="90"/>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fuel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Other Eqpt</v>
      </c>
      <c r="C2026" s="254" t="str">
        <f t="shared" si="91"/>
        <v>Perc Improvement in Eqpt Efficiency Stds Above BAU for Combustible Fuels</v>
      </c>
      <c r="D2026" s="6" t="s">
        <v>3022</v>
      </c>
      <c r="E2026" s="1" t="s">
        <v>3464</v>
      </c>
      <c r="F2026" t="s">
        <v>2986</v>
      </c>
      <c r="G2026" s="45" t="s">
        <v>3470</v>
      </c>
      <c r="H2026" s="47">
        <f t="shared" si="90"/>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fuel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Other Eqpt</v>
      </c>
      <c r="C2027" s="254" t="str">
        <f t="shared" si="91"/>
        <v>Perc Improvement in Eqpt Efficiency Stds Above BAU for Combustible Fuels</v>
      </c>
      <c r="D2027" s="6" t="s">
        <v>3022</v>
      </c>
      <c r="E2027" s="1" t="s">
        <v>3570</v>
      </c>
      <c r="F2027" t="s">
        <v>2986</v>
      </c>
      <c r="G2027" s="45" t="s">
        <v>3471</v>
      </c>
      <c r="H2027" s="47">
        <f t="shared" si="90"/>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fuel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Other Eqpt</v>
      </c>
      <c r="C2028" s="254" t="str">
        <f t="shared" si="91"/>
        <v>Perc Improvement in Eqpt Efficiency Stds Above BAU for Combustible Fuels</v>
      </c>
      <c r="D2028" s="6" t="s">
        <v>3022</v>
      </c>
      <c r="E2028" s="1" t="s">
        <v>3912</v>
      </c>
      <c r="F2028" t="s">
        <v>2986</v>
      </c>
      <c r="G2028" s="45" t="s">
        <v>3888</v>
      </c>
      <c r="H2028" s="47">
        <f t="shared" si="90"/>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fuel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Other Eqpt</v>
      </c>
      <c r="C2029" s="254" t="str">
        <f t="shared" si="91"/>
        <v>Perc Improvement in Eqpt Efficiency Stds Above BAU for Combustible Fuels</v>
      </c>
      <c r="D2029" s="6" t="s">
        <v>3022</v>
      </c>
      <c r="E2029" s="1" t="s">
        <v>3913</v>
      </c>
      <c r="F2029" t="s">
        <v>2986</v>
      </c>
      <c r="G2029" s="45" t="s">
        <v>3887</v>
      </c>
      <c r="H2029" s="47">
        <f t="shared" si="90"/>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fuel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Other Eqpt</v>
      </c>
      <c r="C2030" s="254" t="str">
        <f t="shared" si="91"/>
        <v>Perc Improvement in Eqpt Efficiency Stds Above BAU for Combustible Fuels</v>
      </c>
      <c r="D2030" s="6" t="s">
        <v>3022</v>
      </c>
      <c r="E2030" s="1" t="s">
        <v>3914</v>
      </c>
      <c r="F2030" t="s">
        <v>2986</v>
      </c>
      <c r="G2030" s="45" t="s">
        <v>3889</v>
      </c>
      <c r="H2030" s="47">
        <f t="shared" si="90"/>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fuel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Other Eqpt</v>
      </c>
      <c r="C2031" s="254" t="str">
        <f t="shared" si="91"/>
        <v>Perc Improvement in Eqpt Efficiency Stds Above BAU for Combustible Fuels</v>
      </c>
      <c r="D2031" s="6" t="s">
        <v>3023</v>
      </c>
      <c r="E2031" s="1" t="s">
        <v>3459</v>
      </c>
      <c r="F2031" t="s">
        <v>2987</v>
      </c>
      <c r="G2031" s="45" t="s">
        <v>3465</v>
      </c>
      <c r="H2031" s="47">
        <f t="shared" si="90"/>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fuel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Other Eqpt</v>
      </c>
      <c r="C2032" s="254" t="str">
        <f t="shared" si="91"/>
        <v>Perc Improvement in Eqpt Efficiency Stds Above BAU for Combustible Fuels</v>
      </c>
      <c r="D2032" s="6" t="s">
        <v>3023</v>
      </c>
      <c r="E2032" s="1" t="s">
        <v>3460</v>
      </c>
      <c r="F2032" t="s">
        <v>2987</v>
      </c>
      <c r="G2032" s="45" t="s">
        <v>3466</v>
      </c>
      <c r="H2032" s="47">
        <f t="shared" si="90"/>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fuel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Other Eqpt</v>
      </c>
      <c r="C2033" s="254" t="str">
        <f t="shared" si="91"/>
        <v>Perc Improvement in Eqpt Efficiency Stds Above BAU for Combustible Fuels</v>
      </c>
      <c r="D2033" s="6" t="s">
        <v>3023</v>
      </c>
      <c r="E2033" s="1" t="s">
        <v>3461</v>
      </c>
      <c r="F2033" t="s">
        <v>2987</v>
      </c>
      <c r="G2033" s="45" t="s">
        <v>3467</v>
      </c>
      <c r="H2033" s="47">
        <f t="shared" si="90"/>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fuel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Other Eqpt</v>
      </c>
      <c r="C2034" s="254" t="str">
        <f t="shared" si="91"/>
        <v>Perc Improvement in Eqpt Efficiency Stds Above BAU for Combustible Fuels</v>
      </c>
      <c r="D2034" s="6" t="s">
        <v>3023</v>
      </c>
      <c r="E2034" s="1" t="s">
        <v>3462</v>
      </c>
      <c r="F2034" t="s">
        <v>2987</v>
      </c>
      <c r="G2034" s="45" t="s">
        <v>3468</v>
      </c>
      <c r="H2034" s="47">
        <f t="shared" si="90"/>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fuel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Other Eqpt</v>
      </c>
      <c r="C2035" s="254" t="str">
        <f t="shared" si="91"/>
        <v>Perc Improvement in Eqpt Efficiency Stds Above BAU for Combustible Fuels</v>
      </c>
      <c r="D2035" s="6" t="s">
        <v>3023</v>
      </c>
      <c r="E2035" s="1" t="s">
        <v>3463</v>
      </c>
      <c r="F2035" t="s">
        <v>2987</v>
      </c>
      <c r="G2035" s="45" t="s">
        <v>3469</v>
      </c>
      <c r="H2035" s="47">
        <f t="shared" si="90"/>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fuel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Other Eqpt</v>
      </c>
      <c r="C2036" s="254" t="str">
        <f t="shared" si="91"/>
        <v>Perc Improvement in Eqpt Efficiency Stds Above BAU for Combustible Fuels</v>
      </c>
      <c r="D2036" s="6" t="s">
        <v>3023</v>
      </c>
      <c r="E2036" s="1" t="s">
        <v>3464</v>
      </c>
      <c r="F2036" t="s">
        <v>2987</v>
      </c>
      <c r="G2036" s="45" t="s">
        <v>3470</v>
      </c>
      <c r="H2036" s="47">
        <f t="shared" si="90"/>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fuel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Other Eqpt</v>
      </c>
      <c r="C2037" s="254" t="str">
        <f t="shared" si="91"/>
        <v>Perc Improvement in Eqpt Efficiency Stds Above BAU for Combustible Fuels</v>
      </c>
      <c r="D2037" s="6" t="s">
        <v>3023</v>
      </c>
      <c r="E2037" s="1" t="s">
        <v>3570</v>
      </c>
      <c r="F2037" t="s">
        <v>2987</v>
      </c>
      <c r="G2037" s="45" t="s">
        <v>3471</v>
      </c>
      <c r="H2037" s="47">
        <f t="shared" si="90"/>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fuel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Other Eqpt</v>
      </c>
      <c r="C2038" s="254" t="str">
        <f t="shared" si="91"/>
        <v>Perc Improvement in Eqpt Efficiency Stds Above BAU for Combustible Fuels</v>
      </c>
      <c r="D2038" s="6" t="s">
        <v>3023</v>
      </c>
      <c r="E2038" s="1" t="s">
        <v>3912</v>
      </c>
      <c r="F2038" t="s">
        <v>2987</v>
      </c>
      <c r="G2038" s="45" t="s">
        <v>3888</v>
      </c>
      <c r="H2038" s="47">
        <f t="shared" si="90"/>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fuel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Other Eqpt</v>
      </c>
      <c r="C2039" s="254" t="str">
        <f t="shared" si="91"/>
        <v>Perc Improvement in Eqpt Efficiency Stds Above BAU for Combustible Fuels</v>
      </c>
      <c r="D2039" s="6" t="s">
        <v>3023</v>
      </c>
      <c r="E2039" s="1" t="s">
        <v>3913</v>
      </c>
      <c r="F2039" t="s">
        <v>2987</v>
      </c>
      <c r="G2039" s="45" t="s">
        <v>3887</v>
      </c>
      <c r="H2039" s="47">
        <f t="shared" si="90"/>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fuel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Other Eqpt</v>
      </c>
      <c r="C2040" s="254" t="str">
        <f t="shared" si="91"/>
        <v>Perc Improvement in Eqpt Efficiency Stds Above BAU for Combustible Fuels</v>
      </c>
      <c r="D2040" s="6" t="s">
        <v>3023</v>
      </c>
      <c r="E2040" s="1" t="s">
        <v>3914</v>
      </c>
      <c r="F2040" t="s">
        <v>2987</v>
      </c>
      <c r="G2040" s="45" t="s">
        <v>3889</v>
      </c>
      <c r="H2040" s="47">
        <f t="shared" si="90"/>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fuel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Other Eqpt</v>
      </c>
      <c r="C2041" s="254" t="str">
        <f t="shared" si="91"/>
        <v>Perc Improvement in Eqpt Efficiency Stds Above BAU for Combustible Fuels</v>
      </c>
      <c r="D2041" s="6" t="s">
        <v>3024</v>
      </c>
      <c r="E2041" s="1" t="s">
        <v>3459</v>
      </c>
      <c r="F2041" t="s">
        <v>2546</v>
      </c>
      <c r="G2041" s="45" t="s">
        <v>3465</v>
      </c>
      <c r="H2041" s="47">
        <f t="shared" si="90"/>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fuel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Other Eqpt</v>
      </c>
      <c r="C2042" s="254" t="str">
        <f t="shared" si="91"/>
        <v>Perc Improvement in Eqpt Efficiency Stds Above BAU for Combustible Fuels</v>
      </c>
      <c r="D2042" s="6" t="s">
        <v>3024</v>
      </c>
      <c r="E2042" s="1" t="s">
        <v>3460</v>
      </c>
      <c r="F2042" t="s">
        <v>2546</v>
      </c>
      <c r="G2042" s="45" t="s">
        <v>3466</v>
      </c>
      <c r="H2042" s="47">
        <f t="shared" si="90"/>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fuel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Other Eqpt</v>
      </c>
      <c r="C2043" s="254" t="str">
        <f t="shared" si="91"/>
        <v>Perc Improvement in Eqpt Efficiency Stds Above BAU for Combustible Fuels</v>
      </c>
      <c r="D2043" s="6" t="s">
        <v>3024</v>
      </c>
      <c r="E2043" s="1" t="s">
        <v>3461</v>
      </c>
      <c r="F2043" t="s">
        <v>2546</v>
      </c>
      <c r="G2043" s="45" t="s">
        <v>3467</v>
      </c>
      <c r="H2043" s="47">
        <f t="shared" si="90"/>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fuel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Other Eqpt</v>
      </c>
      <c r="C2044" s="254" t="str">
        <f t="shared" si="91"/>
        <v>Perc Improvement in Eqpt Efficiency Stds Above BAU for Combustible Fuels</v>
      </c>
      <c r="D2044" s="6" t="s">
        <v>3024</v>
      </c>
      <c r="E2044" s="1" t="s">
        <v>3462</v>
      </c>
      <c r="F2044" t="s">
        <v>2546</v>
      </c>
      <c r="G2044" s="45" t="s">
        <v>3468</v>
      </c>
      <c r="H2044" s="47">
        <f t="shared" si="90"/>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fuel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Other Eqpt</v>
      </c>
      <c r="C2045" s="254" t="str">
        <f t="shared" si="91"/>
        <v>Perc Improvement in Eqpt Efficiency Stds Above BAU for Combustible Fuels</v>
      </c>
      <c r="D2045" s="6" t="s">
        <v>3024</v>
      </c>
      <c r="E2045" s="1" t="s">
        <v>3463</v>
      </c>
      <c r="F2045" t="s">
        <v>2546</v>
      </c>
      <c r="G2045" s="45" t="s">
        <v>3469</v>
      </c>
      <c r="H2045" s="47">
        <f t="shared" si="90"/>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fuel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Other Eqpt</v>
      </c>
      <c r="C2046" s="254" t="str">
        <f t="shared" si="91"/>
        <v>Perc Improvement in Eqpt Efficiency Stds Above BAU for Combustible Fuels</v>
      </c>
      <c r="D2046" s="6" t="s">
        <v>3024</v>
      </c>
      <c r="E2046" s="1" t="s">
        <v>3464</v>
      </c>
      <c r="F2046" t="s">
        <v>2546</v>
      </c>
      <c r="G2046" s="45" t="s">
        <v>3470</v>
      </c>
      <c r="H2046" s="47">
        <f t="shared" si="90"/>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fuel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Other Eqpt</v>
      </c>
      <c r="C2047" s="254" t="str">
        <f t="shared" si="91"/>
        <v>Perc Improvement in Eqpt Efficiency Stds Above BAU for Combustible Fuels</v>
      </c>
      <c r="D2047" s="6" t="s">
        <v>3024</v>
      </c>
      <c r="E2047" s="1" t="s">
        <v>3570</v>
      </c>
      <c r="F2047" t="s">
        <v>2546</v>
      </c>
      <c r="G2047" s="45" t="s">
        <v>3471</v>
      </c>
      <c r="H2047" s="47">
        <f t="shared" si="90"/>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fuel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Other Eqpt</v>
      </c>
      <c r="C2048" s="254" t="str">
        <f t="shared" si="91"/>
        <v>Perc Improvement in Eqpt Efficiency Stds Above BAU for Combustible Fuels</v>
      </c>
      <c r="D2048" s="6" t="s">
        <v>3024</v>
      </c>
      <c r="E2048" s="1" t="s">
        <v>3912</v>
      </c>
      <c r="F2048" t="s">
        <v>2546</v>
      </c>
      <c r="G2048" s="45" t="s">
        <v>3888</v>
      </c>
      <c r="H2048" s="47">
        <f t="shared" si="90"/>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fuel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Other Eqpt</v>
      </c>
      <c r="C2049" s="254" t="str">
        <f t="shared" si="91"/>
        <v>Perc Improvement in Eqpt Efficiency Stds Above BAU for Combustible Fuels</v>
      </c>
      <c r="D2049" s="6" t="s">
        <v>3024</v>
      </c>
      <c r="E2049" s="1" t="s">
        <v>3913</v>
      </c>
      <c r="F2049" t="s">
        <v>2546</v>
      </c>
      <c r="G2049" s="45" t="s">
        <v>3887</v>
      </c>
      <c r="H2049" s="47">
        <f t="shared" si="90"/>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fuel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Other Eqpt</v>
      </c>
      <c r="C2050" s="254" t="str">
        <f t="shared" si="91"/>
        <v>Perc Improvement in Eqpt Efficiency Stds Above BAU for Combustible Fuels</v>
      </c>
      <c r="D2050" s="6" t="s">
        <v>3024</v>
      </c>
      <c r="E2050" s="1" t="s">
        <v>3914</v>
      </c>
      <c r="F2050" t="s">
        <v>2546</v>
      </c>
      <c r="G2050" s="45" t="s">
        <v>3889</v>
      </c>
      <c r="H2050" s="47">
        <f t="shared" si="90"/>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fuel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Other Eqpt</v>
      </c>
      <c r="C2051" s="254" t="str">
        <f t="shared" si="91"/>
        <v>Perc Improvement in Eqpt Efficiency Stds Above BAU for Combustible Fuels</v>
      </c>
      <c r="D2051" s="6" t="s">
        <v>3025</v>
      </c>
      <c r="E2051" s="1" t="s">
        <v>3459</v>
      </c>
      <c r="F2051" t="s">
        <v>2988</v>
      </c>
      <c r="G2051" s="45" t="s">
        <v>3465</v>
      </c>
      <c r="H2051" s="47">
        <f t="shared" si="90"/>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fuel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Other Eqpt</v>
      </c>
      <c r="C2052" s="254" t="str">
        <f t="shared" si="91"/>
        <v>Perc Improvement in Eqpt Efficiency Stds Above BAU for Combustible Fuels</v>
      </c>
      <c r="D2052" s="6" t="s">
        <v>3025</v>
      </c>
      <c r="E2052" s="1" t="s">
        <v>3460</v>
      </c>
      <c r="F2052" t="s">
        <v>2988</v>
      </c>
      <c r="G2052" s="45" t="s">
        <v>3466</v>
      </c>
      <c r="H2052" s="47">
        <f t="shared" si="90"/>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fuel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Other Eqpt</v>
      </c>
      <c r="C2053" s="254" t="str">
        <f t="shared" si="91"/>
        <v>Perc Improvement in Eqpt Efficiency Stds Above BAU for Combustible Fuels</v>
      </c>
      <c r="D2053" s="6" t="s">
        <v>3025</v>
      </c>
      <c r="E2053" s="1" t="s">
        <v>3461</v>
      </c>
      <c r="F2053" t="s">
        <v>2988</v>
      </c>
      <c r="G2053" s="45" t="s">
        <v>3467</v>
      </c>
      <c r="H2053" s="47">
        <f t="shared" si="90"/>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fuel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Other Eqpt</v>
      </c>
      <c r="C2054" s="254" t="str">
        <f t="shared" si="91"/>
        <v>Perc Improvement in Eqpt Efficiency Stds Above BAU for Combustible Fuels</v>
      </c>
      <c r="D2054" s="6" t="s">
        <v>3025</v>
      </c>
      <c r="E2054" s="1" t="s">
        <v>3462</v>
      </c>
      <c r="F2054" t="s">
        <v>2988</v>
      </c>
      <c r="G2054" s="45" t="s">
        <v>3468</v>
      </c>
      <c r="H2054" s="47">
        <f t="shared" si="90"/>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fuel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Other Eqpt</v>
      </c>
      <c r="C2055" s="254" t="str">
        <f t="shared" si="91"/>
        <v>Perc Improvement in Eqpt Efficiency Stds Above BAU for Combustible Fuels</v>
      </c>
      <c r="D2055" s="6" t="s">
        <v>3025</v>
      </c>
      <c r="E2055" s="1" t="s">
        <v>3463</v>
      </c>
      <c r="F2055" t="s">
        <v>2988</v>
      </c>
      <c r="G2055" s="45" t="s">
        <v>3469</v>
      </c>
      <c r="H2055" s="47">
        <f t="shared" si="90"/>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fuel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Other Eqpt</v>
      </c>
      <c r="C2056" s="254" t="str">
        <f t="shared" si="91"/>
        <v>Perc Improvement in Eqpt Efficiency Stds Above BAU for Combustible Fuels</v>
      </c>
      <c r="D2056" s="6" t="s">
        <v>3025</v>
      </c>
      <c r="E2056" s="1" t="s">
        <v>3464</v>
      </c>
      <c r="F2056" t="s">
        <v>2988</v>
      </c>
      <c r="G2056" s="45" t="s">
        <v>3470</v>
      </c>
      <c r="H2056" s="47">
        <f t="shared" si="90"/>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fuel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Other Eqpt</v>
      </c>
      <c r="C2057" s="254" t="str">
        <f t="shared" si="91"/>
        <v>Perc Improvement in Eqpt Efficiency Stds Above BAU for Combustible Fuels</v>
      </c>
      <c r="D2057" s="6" t="s">
        <v>3025</v>
      </c>
      <c r="E2057" s="1" t="s">
        <v>3570</v>
      </c>
      <c r="F2057" t="s">
        <v>2988</v>
      </c>
      <c r="G2057" s="45" t="s">
        <v>3471</v>
      </c>
      <c r="H2057" s="47">
        <f t="shared" si="90"/>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fuel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Other Eqpt</v>
      </c>
      <c r="C2058" s="254" t="str">
        <f t="shared" si="91"/>
        <v>Perc Improvement in Eqpt Efficiency Stds Above BAU for Combustible Fuels</v>
      </c>
      <c r="D2058" s="6" t="s">
        <v>3025</v>
      </c>
      <c r="E2058" s="1" t="s">
        <v>3912</v>
      </c>
      <c r="F2058" t="s">
        <v>2988</v>
      </c>
      <c r="G2058" s="45" t="s">
        <v>3888</v>
      </c>
      <c r="H2058" s="47">
        <f t="shared" si="90"/>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fuel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Other Eqpt</v>
      </c>
      <c r="C2059" s="254" t="str">
        <f t="shared" si="91"/>
        <v>Perc Improvement in Eqpt Efficiency Stds Above BAU for Combustible Fuels</v>
      </c>
      <c r="D2059" s="6" t="s">
        <v>3025</v>
      </c>
      <c r="E2059" s="1" t="s">
        <v>3913</v>
      </c>
      <c r="F2059" t="s">
        <v>2988</v>
      </c>
      <c r="G2059" s="45" t="s">
        <v>3887</v>
      </c>
      <c r="H2059" s="47">
        <f t="shared" ref="H2059:H2122" si="92">H2058+1</f>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fuel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Other Eqpt</v>
      </c>
      <c r="C2060" s="254" t="str">
        <f t="shared" si="91"/>
        <v>Perc Improvement in Eqpt Efficiency Stds Above BAU for Combustible Fuels</v>
      </c>
      <c r="D2060" s="6" t="s">
        <v>3025</v>
      </c>
      <c r="E2060" s="1" t="s">
        <v>3914</v>
      </c>
      <c r="F2060" t="s">
        <v>2988</v>
      </c>
      <c r="G2060" s="45" t="s">
        <v>3889</v>
      </c>
      <c r="H2060" s="47">
        <f t="shared" si="92"/>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fuel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Other Eqpt</v>
      </c>
      <c r="C2061" s="254" t="str">
        <f t="shared" si="91"/>
        <v>Perc Improvement in Eqpt Efficiency Stds Above BAU for Combustible Fuels</v>
      </c>
      <c r="D2061" s="6" t="s">
        <v>3026</v>
      </c>
      <c r="E2061" s="1" t="s">
        <v>3459</v>
      </c>
      <c r="F2061" t="s">
        <v>2989</v>
      </c>
      <c r="G2061" s="45" t="s">
        <v>3465</v>
      </c>
      <c r="H2061" s="47">
        <f t="shared" si="92"/>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fuel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Other Eqpt</v>
      </c>
      <c r="C2062" s="254" t="str">
        <f t="shared" si="91"/>
        <v>Perc Improvement in Eqpt Efficiency Stds Above BAU for Combustible Fuels</v>
      </c>
      <c r="D2062" s="6" t="s">
        <v>3026</v>
      </c>
      <c r="E2062" s="1" t="s">
        <v>3460</v>
      </c>
      <c r="F2062" t="s">
        <v>2989</v>
      </c>
      <c r="G2062" s="45" t="s">
        <v>3466</v>
      </c>
      <c r="H2062" s="47">
        <f t="shared" si="92"/>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fuel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Other Eqpt</v>
      </c>
      <c r="C2063" s="254" t="str">
        <f t="shared" si="91"/>
        <v>Perc Improvement in Eqpt Efficiency Stds Above BAU for Combustible Fuels</v>
      </c>
      <c r="D2063" s="6" t="s">
        <v>3026</v>
      </c>
      <c r="E2063" s="1" t="s">
        <v>3461</v>
      </c>
      <c r="F2063" t="s">
        <v>2989</v>
      </c>
      <c r="G2063" s="45" t="s">
        <v>3467</v>
      </c>
      <c r="H2063" s="47">
        <f t="shared" si="92"/>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fuel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Other Eqpt</v>
      </c>
      <c r="C2064" s="254" t="str">
        <f t="shared" si="91"/>
        <v>Perc Improvement in Eqpt Efficiency Stds Above BAU for Combustible Fuels</v>
      </c>
      <c r="D2064" s="6" t="s">
        <v>3026</v>
      </c>
      <c r="E2064" s="1" t="s">
        <v>3462</v>
      </c>
      <c r="F2064" t="s">
        <v>2989</v>
      </c>
      <c r="G2064" s="45" t="s">
        <v>3468</v>
      </c>
      <c r="H2064" s="47">
        <f t="shared" si="92"/>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fuel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Other Eqpt</v>
      </c>
      <c r="C2065" s="254" t="str">
        <f t="shared" si="91"/>
        <v>Perc Improvement in Eqpt Efficiency Stds Above BAU for Combustible Fuels</v>
      </c>
      <c r="D2065" s="6" t="s">
        <v>3026</v>
      </c>
      <c r="E2065" s="1" t="s">
        <v>3463</v>
      </c>
      <c r="F2065" t="s">
        <v>2989</v>
      </c>
      <c r="G2065" s="45" t="s">
        <v>3469</v>
      </c>
      <c r="H2065" s="47">
        <f t="shared" si="92"/>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fuel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Other Eqpt</v>
      </c>
      <c r="C2066" s="254" t="str">
        <f t="shared" si="91"/>
        <v>Perc Improvement in Eqpt Efficiency Stds Above BAU for Combustible Fuels</v>
      </c>
      <c r="D2066" s="6" t="s">
        <v>3026</v>
      </c>
      <c r="E2066" s="1" t="s">
        <v>3464</v>
      </c>
      <c r="F2066" t="s">
        <v>2989</v>
      </c>
      <c r="G2066" s="45" t="s">
        <v>3470</v>
      </c>
      <c r="H2066" s="47">
        <f t="shared" si="92"/>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fuel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Other Eqpt</v>
      </c>
      <c r="C2067" s="254" t="str">
        <f t="shared" si="91"/>
        <v>Perc Improvement in Eqpt Efficiency Stds Above BAU for Combustible Fuels</v>
      </c>
      <c r="D2067" s="6" t="s">
        <v>3026</v>
      </c>
      <c r="E2067" s="1" t="s">
        <v>3570</v>
      </c>
      <c r="F2067" t="s">
        <v>2989</v>
      </c>
      <c r="G2067" s="45" t="s">
        <v>3471</v>
      </c>
      <c r="H2067" s="47">
        <f t="shared" si="92"/>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fuel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Other Eqpt</v>
      </c>
      <c r="C2068" s="254" t="str">
        <f t="shared" si="91"/>
        <v>Perc Improvement in Eqpt Efficiency Stds Above BAU for Combustible Fuels</v>
      </c>
      <c r="D2068" s="6" t="s">
        <v>3026</v>
      </c>
      <c r="E2068" s="1" t="s">
        <v>3912</v>
      </c>
      <c r="F2068" t="s">
        <v>2989</v>
      </c>
      <c r="G2068" s="45" t="s">
        <v>3888</v>
      </c>
      <c r="H2068" s="47">
        <f t="shared" si="92"/>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fuel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Other Eqpt</v>
      </c>
      <c r="C2069" s="254" t="str">
        <f t="shared" si="91"/>
        <v>Perc Improvement in Eqpt Efficiency Stds Above BAU for Combustible Fuels</v>
      </c>
      <c r="D2069" s="6" t="s">
        <v>3026</v>
      </c>
      <c r="E2069" s="1" t="s">
        <v>3913</v>
      </c>
      <c r="F2069" t="s">
        <v>2989</v>
      </c>
      <c r="G2069" s="45" t="s">
        <v>3887</v>
      </c>
      <c r="H2069" s="47">
        <f t="shared" si="92"/>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fuel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Other Eqpt</v>
      </c>
      <c r="C2070" s="254" t="str">
        <f t="shared" si="91"/>
        <v>Perc Improvement in Eqpt Efficiency Stds Above BAU for Combustible Fuels</v>
      </c>
      <c r="D2070" s="6" t="s">
        <v>3026</v>
      </c>
      <c r="E2070" s="1" t="s">
        <v>3914</v>
      </c>
      <c r="F2070" t="s">
        <v>2989</v>
      </c>
      <c r="G2070" s="45" t="s">
        <v>3889</v>
      </c>
      <c r="H2070" s="47">
        <f t="shared" si="92"/>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fuel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Other Eqpt</v>
      </c>
      <c r="C2071" s="254" t="str">
        <f t="shared" si="91"/>
        <v>Perc Improvement in Eqpt Efficiency Stds Above BAU for Combustible Fuels</v>
      </c>
      <c r="D2071" s="6" t="s">
        <v>3027</v>
      </c>
      <c r="E2071" s="1" t="s">
        <v>3459</v>
      </c>
      <c r="F2071" t="s">
        <v>2990</v>
      </c>
      <c r="G2071" s="45" t="s">
        <v>3465</v>
      </c>
      <c r="H2071" s="47">
        <f t="shared" si="92"/>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fuel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Other Eqpt</v>
      </c>
      <c r="C2072" s="254" t="str">
        <f t="shared" si="91"/>
        <v>Perc Improvement in Eqpt Efficiency Stds Above BAU for Combustible Fuels</v>
      </c>
      <c r="D2072" s="6" t="s">
        <v>3027</v>
      </c>
      <c r="E2072" s="1" t="s">
        <v>3460</v>
      </c>
      <c r="F2072" t="s">
        <v>2990</v>
      </c>
      <c r="G2072" s="45" t="s">
        <v>3466</v>
      </c>
      <c r="H2072" s="47">
        <f t="shared" si="92"/>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fuel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Other Eqpt</v>
      </c>
      <c r="C2073" s="254" t="str">
        <f t="shared" si="91"/>
        <v>Perc Improvement in Eqpt Efficiency Stds Above BAU for Combustible Fuels</v>
      </c>
      <c r="D2073" s="6" t="s">
        <v>3027</v>
      </c>
      <c r="E2073" s="1" t="s">
        <v>3461</v>
      </c>
      <c r="F2073" t="s">
        <v>2990</v>
      </c>
      <c r="G2073" s="45" t="s">
        <v>3467</v>
      </c>
      <c r="H2073" s="47">
        <f t="shared" si="92"/>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fuel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Other Eqpt</v>
      </c>
      <c r="C2074" s="254" t="str">
        <f t="shared" si="91"/>
        <v>Perc Improvement in Eqpt Efficiency Stds Above BAU for Combustible Fuels</v>
      </c>
      <c r="D2074" s="6" t="s">
        <v>3027</v>
      </c>
      <c r="E2074" s="1" t="s">
        <v>3462</v>
      </c>
      <c r="F2074" t="s">
        <v>2990</v>
      </c>
      <c r="G2074" s="45" t="s">
        <v>3468</v>
      </c>
      <c r="H2074" s="47">
        <f t="shared" si="92"/>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fuel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Other Eqpt</v>
      </c>
      <c r="C2075" s="254" t="str">
        <f t="shared" si="91"/>
        <v>Perc Improvement in Eqpt Efficiency Stds Above BAU for Combustible Fuels</v>
      </c>
      <c r="D2075" s="6" t="s">
        <v>3027</v>
      </c>
      <c r="E2075" s="1" t="s">
        <v>3463</v>
      </c>
      <c r="F2075" t="s">
        <v>2990</v>
      </c>
      <c r="G2075" s="45" t="s">
        <v>3469</v>
      </c>
      <c r="H2075" s="47">
        <f t="shared" si="92"/>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fuel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Other Eqpt</v>
      </c>
      <c r="C2076" s="254" t="str">
        <f t="shared" si="91"/>
        <v>Perc Improvement in Eqpt Efficiency Stds Above BAU for Combustible Fuels</v>
      </c>
      <c r="D2076" s="6" t="s">
        <v>3027</v>
      </c>
      <c r="E2076" s="1" t="s">
        <v>3464</v>
      </c>
      <c r="F2076" t="s">
        <v>2990</v>
      </c>
      <c r="G2076" s="45" t="s">
        <v>3470</v>
      </c>
      <c r="H2076" s="47">
        <f t="shared" si="92"/>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fuel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Other Eqpt</v>
      </c>
      <c r="C2077" s="254" t="str">
        <f t="shared" si="91"/>
        <v>Perc Improvement in Eqpt Efficiency Stds Above BAU for Combustible Fuels</v>
      </c>
      <c r="D2077" s="6" t="s">
        <v>3027</v>
      </c>
      <c r="E2077" s="1" t="s">
        <v>3570</v>
      </c>
      <c r="F2077" t="s">
        <v>2990</v>
      </c>
      <c r="G2077" s="45" t="s">
        <v>3471</v>
      </c>
      <c r="H2077" s="47">
        <f t="shared" si="92"/>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fuel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Other Eqpt</v>
      </c>
      <c r="C2078" s="254" t="str">
        <f t="shared" si="91"/>
        <v>Perc Improvement in Eqpt Efficiency Stds Above BAU for Combustible Fuels</v>
      </c>
      <c r="D2078" s="6" t="s">
        <v>3027</v>
      </c>
      <c r="E2078" s="1" t="s">
        <v>3912</v>
      </c>
      <c r="F2078" t="s">
        <v>2990</v>
      </c>
      <c r="G2078" s="45" t="s">
        <v>3888</v>
      </c>
      <c r="H2078" s="47">
        <f t="shared" si="92"/>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fuel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Other Eqpt</v>
      </c>
      <c r="C2079" s="254" t="str">
        <f t="shared" si="91"/>
        <v>Perc Improvement in Eqpt Efficiency Stds Above BAU for Combustible Fuels</v>
      </c>
      <c r="D2079" s="6" t="s">
        <v>3027</v>
      </c>
      <c r="E2079" s="1" t="s">
        <v>3913</v>
      </c>
      <c r="F2079" t="s">
        <v>2990</v>
      </c>
      <c r="G2079" s="45" t="s">
        <v>3887</v>
      </c>
      <c r="H2079" s="47">
        <f t="shared" si="92"/>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fuel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Other Eqpt</v>
      </c>
      <c r="C2080" s="254" t="str">
        <f t="shared" si="91"/>
        <v>Perc Improvement in Eqpt Efficiency Stds Above BAU for Combustible Fuels</v>
      </c>
      <c r="D2080" s="6" t="s">
        <v>3027</v>
      </c>
      <c r="E2080" s="1" t="s">
        <v>3914</v>
      </c>
      <c r="F2080" t="s">
        <v>2990</v>
      </c>
      <c r="G2080" s="45" t="s">
        <v>3889</v>
      </c>
      <c r="H2080" s="47">
        <f t="shared" si="92"/>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fuel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Other Eqpt</v>
      </c>
      <c r="C2081" s="254" t="str">
        <f t="shared" ref="C2081:C2144" si="93">C$1951</f>
        <v>Perc Improvement in Eqpt Efficiency Stds Above BAU for Combustible Fuels</v>
      </c>
      <c r="D2081" s="6" t="s">
        <v>3028</v>
      </c>
      <c r="E2081" s="1" t="s">
        <v>3459</v>
      </c>
      <c r="F2081" t="s">
        <v>2547</v>
      </c>
      <c r="G2081" s="45" t="s">
        <v>3465</v>
      </c>
      <c r="H2081" s="47">
        <f t="shared" si="92"/>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fuel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Other Eqpt</v>
      </c>
      <c r="C2082" s="254" t="str">
        <f t="shared" si="93"/>
        <v>Perc Improvement in Eqpt Efficiency Stds Above BAU for Combustible Fuels</v>
      </c>
      <c r="D2082" s="6" t="s">
        <v>3028</v>
      </c>
      <c r="E2082" s="1" t="s">
        <v>3460</v>
      </c>
      <c r="F2082" t="s">
        <v>2547</v>
      </c>
      <c r="G2082" s="45" t="s">
        <v>3466</v>
      </c>
      <c r="H2082" s="47">
        <f t="shared" si="92"/>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fuel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Other Eqpt</v>
      </c>
      <c r="C2083" s="254" t="str">
        <f t="shared" si="93"/>
        <v>Perc Improvement in Eqpt Efficiency Stds Above BAU for Combustible Fuels</v>
      </c>
      <c r="D2083" s="6" t="s">
        <v>3028</v>
      </c>
      <c r="E2083" s="1" t="s">
        <v>3461</v>
      </c>
      <c r="F2083" t="s">
        <v>2547</v>
      </c>
      <c r="G2083" s="45" t="s">
        <v>3467</v>
      </c>
      <c r="H2083" s="47">
        <f t="shared" si="92"/>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fuel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Other Eqpt</v>
      </c>
      <c r="C2084" s="254" t="str">
        <f t="shared" si="93"/>
        <v>Perc Improvement in Eqpt Efficiency Stds Above BAU for Combustible Fuels</v>
      </c>
      <c r="D2084" s="6" t="s">
        <v>3028</v>
      </c>
      <c r="E2084" s="1" t="s">
        <v>3462</v>
      </c>
      <c r="F2084" t="s">
        <v>2547</v>
      </c>
      <c r="G2084" s="45" t="s">
        <v>3468</v>
      </c>
      <c r="H2084" s="47">
        <f t="shared" si="92"/>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fuel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Other Eqpt</v>
      </c>
      <c r="C2085" s="254" t="str">
        <f t="shared" si="93"/>
        <v>Perc Improvement in Eqpt Efficiency Stds Above BAU for Combustible Fuels</v>
      </c>
      <c r="D2085" s="6" t="s">
        <v>3028</v>
      </c>
      <c r="E2085" s="1" t="s">
        <v>3463</v>
      </c>
      <c r="F2085" t="s">
        <v>2547</v>
      </c>
      <c r="G2085" s="45" t="s">
        <v>3469</v>
      </c>
      <c r="H2085" s="47">
        <f t="shared" si="92"/>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fuel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Other Eqpt</v>
      </c>
      <c r="C2086" s="254" t="str">
        <f t="shared" si="93"/>
        <v>Perc Improvement in Eqpt Efficiency Stds Above BAU for Combustible Fuels</v>
      </c>
      <c r="D2086" s="6" t="s">
        <v>3028</v>
      </c>
      <c r="E2086" s="1" t="s">
        <v>3464</v>
      </c>
      <c r="F2086" t="s">
        <v>2547</v>
      </c>
      <c r="G2086" s="45" t="s">
        <v>3470</v>
      </c>
      <c r="H2086" s="47">
        <f t="shared" si="92"/>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fuel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Other Eqpt</v>
      </c>
      <c r="C2087" s="254" t="str">
        <f t="shared" si="93"/>
        <v>Perc Improvement in Eqpt Efficiency Stds Above BAU for Combustible Fuels</v>
      </c>
      <c r="D2087" s="6" t="s">
        <v>3028</v>
      </c>
      <c r="E2087" s="1" t="s">
        <v>3570</v>
      </c>
      <c r="F2087" t="s">
        <v>2547</v>
      </c>
      <c r="G2087" s="45" t="s">
        <v>3471</v>
      </c>
      <c r="H2087" s="47">
        <f t="shared" si="92"/>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fuel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Other Eqpt</v>
      </c>
      <c r="C2088" s="254" t="str">
        <f t="shared" si="93"/>
        <v>Perc Improvement in Eqpt Efficiency Stds Above BAU for Combustible Fuels</v>
      </c>
      <c r="D2088" s="6" t="s">
        <v>3028</v>
      </c>
      <c r="E2088" s="1" t="s">
        <v>3912</v>
      </c>
      <c r="F2088" t="s">
        <v>2547</v>
      </c>
      <c r="G2088" s="45" t="s">
        <v>3888</v>
      </c>
      <c r="H2088" s="47">
        <f t="shared" si="92"/>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fuel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Other Eqpt</v>
      </c>
      <c r="C2089" s="254" t="str">
        <f t="shared" si="93"/>
        <v>Perc Improvement in Eqpt Efficiency Stds Above BAU for Combustible Fuels</v>
      </c>
      <c r="D2089" s="6" t="s">
        <v>3028</v>
      </c>
      <c r="E2089" s="1" t="s">
        <v>3913</v>
      </c>
      <c r="F2089" t="s">
        <v>2547</v>
      </c>
      <c r="G2089" s="45" t="s">
        <v>3887</v>
      </c>
      <c r="H2089" s="47">
        <f t="shared" si="92"/>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fuel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Other Eqpt</v>
      </c>
      <c r="C2090" s="254" t="str">
        <f t="shared" si="93"/>
        <v>Perc Improvement in Eqpt Efficiency Stds Above BAU for Combustible Fuels</v>
      </c>
      <c r="D2090" s="6" t="s">
        <v>3028</v>
      </c>
      <c r="E2090" s="1" t="s">
        <v>3914</v>
      </c>
      <c r="F2090" t="s">
        <v>2547</v>
      </c>
      <c r="G2090" s="45" t="s">
        <v>3889</v>
      </c>
      <c r="H2090" s="47">
        <f t="shared" si="92"/>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fuel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Other Eqpt</v>
      </c>
      <c r="C2091" s="254" t="str">
        <f t="shared" si="93"/>
        <v>Perc Improvement in Eqpt Efficiency Stds Above BAU for Combustible Fuels</v>
      </c>
      <c r="D2091" s="6" t="s">
        <v>3029</v>
      </c>
      <c r="E2091" s="1" t="s">
        <v>3459</v>
      </c>
      <c r="F2091" t="s">
        <v>2991</v>
      </c>
      <c r="G2091" s="45" t="s">
        <v>3465</v>
      </c>
      <c r="H2091" s="47">
        <f t="shared" si="92"/>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fuel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Other Eqpt</v>
      </c>
      <c r="C2092" s="254" t="str">
        <f t="shared" si="93"/>
        <v>Perc Improvement in Eqpt Efficiency Stds Above BAU for Combustible Fuels</v>
      </c>
      <c r="D2092" s="6" t="s">
        <v>3029</v>
      </c>
      <c r="E2092" s="1" t="s">
        <v>3460</v>
      </c>
      <c r="F2092" t="s">
        <v>2991</v>
      </c>
      <c r="G2092" s="45" t="s">
        <v>3466</v>
      </c>
      <c r="H2092" s="47">
        <f t="shared" si="92"/>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fuel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Other Eqpt</v>
      </c>
      <c r="C2093" s="254" t="str">
        <f t="shared" si="93"/>
        <v>Perc Improvement in Eqpt Efficiency Stds Above BAU for Combustible Fuels</v>
      </c>
      <c r="D2093" s="6" t="s">
        <v>3029</v>
      </c>
      <c r="E2093" s="1" t="s">
        <v>3461</v>
      </c>
      <c r="F2093" t="s">
        <v>2991</v>
      </c>
      <c r="G2093" s="45" t="s">
        <v>3467</v>
      </c>
      <c r="H2093" s="47">
        <f t="shared" si="92"/>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fuel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Other Eqpt</v>
      </c>
      <c r="C2094" s="254" t="str">
        <f t="shared" si="93"/>
        <v>Perc Improvement in Eqpt Efficiency Stds Above BAU for Combustible Fuels</v>
      </c>
      <c r="D2094" s="6" t="s">
        <v>3029</v>
      </c>
      <c r="E2094" s="1" t="s">
        <v>3462</v>
      </c>
      <c r="F2094" t="s">
        <v>2991</v>
      </c>
      <c r="G2094" s="45" t="s">
        <v>3468</v>
      </c>
      <c r="H2094" s="47">
        <f t="shared" si="92"/>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fuel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Other Eqpt</v>
      </c>
      <c r="C2095" s="254" t="str">
        <f t="shared" si="93"/>
        <v>Perc Improvement in Eqpt Efficiency Stds Above BAU for Combustible Fuels</v>
      </c>
      <c r="D2095" s="6" t="s">
        <v>3029</v>
      </c>
      <c r="E2095" s="1" t="s">
        <v>3463</v>
      </c>
      <c r="F2095" t="s">
        <v>2991</v>
      </c>
      <c r="G2095" s="45" t="s">
        <v>3469</v>
      </c>
      <c r="H2095" s="47">
        <f t="shared" si="92"/>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fuel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Other Eqpt</v>
      </c>
      <c r="C2096" s="254" t="str">
        <f t="shared" si="93"/>
        <v>Perc Improvement in Eqpt Efficiency Stds Above BAU for Combustible Fuels</v>
      </c>
      <c r="D2096" s="6" t="s">
        <v>3029</v>
      </c>
      <c r="E2096" s="1" t="s">
        <v>3464</v>
      </c>
      <c r="F2096" t="s">
        <v>2991</v>
      </c>
      <c r="G2096" s="45" t="s">
        <v>3470</v>
      </c>
      <c r="H2096" s="47">
        <f t="shared" si="92"/>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fuel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Other Eqpt</v>
      </c>
      <c r="C2097" s="254" t="str">
        <f t="shared" si="93"/>
        <v>Perc Improvement in Eqpt Efficiency Stds Above BAU for Combustible Fuels</v>
      </c>
      <c r="D2097" s="6" t="s">
        <v>3029</v>
      </c>
      <c r="E2097" s="1" t="s">
        <v>3570</v>
      </c>
      <c r="F2097" t="s">
        <v>2991</v>
      </c>
      <c r="G2097" s="45" t="s">
        <v>3471</v>
      </c>
      <c r="H2097" s="47">
        <f t="shared" si="92"/>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fuel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Other Eqpt</v>
      </c>
      <c r="C2098" s="254" t="str">
        <f t="shared" si="93"/>
        <v>Perc Improvement in Eqpt Efficiency Stds Above BAU for Combustible Fuels</v>
      </c>
      <c r="D2098" s="6" t="s">
        <v>3029</v>
      </c>
      <c r="E2098" s="1" t="s">
        <v>3912</v>
      </c>
      <c r="F2098" t="s">
        <v>2991</v>
      </c>
      <c r="G2098" s="45" t="s">
        <v>3888</v>
      </c>
      <c r="H2098" s="47">
        <f t="shared" si="92"/>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fuel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Other Eqpt</v>
      </c>
      <c r="C2099" s="254" t="str">
        <f t="shared" si="93"/>
        <v>Perc Improvement in Eqpt Efficiency Stds Above BAU for Combustible Fuels</v>
      </c>
      <c r="D2099" s="6" t="s">
        <v>3029</v>
      </c>
      <c r="E2099" s="1" t="s">
        <v>3913</v>
      </c>
      <c r="F2099" t="s">
        <v>2991</v>
      </c>
      <c r="G2099" s="45" t="s">
        <v>3887</v>
      </c>
      <c r="H2099" s="47">
        <f t="shared" si="92"/>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fuel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Other Eqpt</v>
      </c>
      <c r="C2100" s="254" t="str">
        <f t="shared" si="93"/>
        <v>Perc Improvement in Eqpt Efficiency Stds Above BAU for Combustible Fuels</v>
      </c>
      <c r="D2100" s="6" t="s">
        <v>3029</v>
      </c>
      <c r="E2100" s="1" t="s">
        <v>3914</v>
      </c>
      <c r="F2100" t="s">
        <v>2991</v>
      </c>
      <c r="G2100" s="45" t="s">
        <v>3889</v>
      </c>
      <c r="H2100" s="47">
        <f t="shared" si="92"/>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fuel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Other Eqpt</v>
      </c>
      <c r="C2101" s="254" t="str">
        <f t="shared" si="93"/>
        <v>Perc Improvement in Eqpt Efficiency Stds Above BAU for Combustible Fuels</v>
      </c>
      <c r="D2101" s="6" t="s">
        <v>3030</v>
      </c>
      <c r="E2101" s="1" t="s">
        <v>3459</v>
      </c>
      <c r="F2101" t="s">
        <v>2992</v>
      </c>
      <c r="G2101" s="45" t="s">
        <v>3465</v>
      </c>
      <c r="H2101" s="47">
        <f t="shared" si="92"/>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fuel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Other Eqpt</v>
      </c>
      <c r="C2102" s="254" t="str">
        <f t="shared" si="93"/>
        <v>Perc Improvement in Eqpt Efficiency Stds Above BAU for Combustible Fuels</v>
      </c>
      <c r="D2102" s="6" t="s">
        <v>3030</v>
      </c>
      <c r="E2102" s="1" t="s">
        <v>3460</v>
      </c>
      <c r="F2102" t="s">
        <v>2992</v>
      </c>
      <c r="G2102" s="45" t="s">
        <v>3466</v>
      </c>
      <c r="H2102" s="47">
        <f t="shared" si="92"/>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fuel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Other Eqpt</v>
      </c>
      <c r="C2103" s="254" t="str">
        <f t="shared" si="93"/>
        <v>Perc Improvement in Eqpt Efficiency Stds Above BAU for Combustible Fuels</v>
      </c>
      <c r="D2103" s="6" t="s">
        <v>3030</v>
      </c>
      <c r="E2103" s="1" t="s">
        <v>3461</v>
      </c>
      <c r="F2103" t="s">
        <v>2992</v>
      </c>
      <c r="G2103" s="45" t="s">
        <v>3467</v>
      </c>
      <c r="H2103" s="47">
        <f t="shared" si="92"/>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fuel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Other Eqpt</v>
      </c>
      <c r="C2104" s="254" t="str">
        <f t="shared" si="93"/>
        <v>Perc Improvement in Eqpt Efficiency Stds Above BAU for Combustible Fuels</v>
      </c>
      <c r="D2104" s="6" t="s">
        <v>3030</v>
      </c>
      <c r="E2104" s="1" t="s">
        <v>3462</v>
      </c>
      <c r="F2104" t="s">
        <v>2992</v>
      </c>
      <c r="G2104" s="45" t="s">
        <v>3468</v>
      </c>
      <c r="H2104" s="47">
        <f t="shared" si="92"/>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fuel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Other Eqpt</v>
      </c>
      <c r="C2105" s="254" t="str">
        <f t="shared" si="93"/>
        <v>Perc Improvement in Eqpt Efficiency Stds Above BAU for Combustible Fuels</v>
      </c>
      <c r="D2105" s="6" t="s">
        <v>3030</v>
      </c>
      <c r="E2105" s="1" t="s">
        <v>3463</v>
      </c>
      <c r="F2105" t="s">
        <v>2992</v>
      </c>
      <c r="G2105" s="45" t="s">
        <v>3469</v>
      </c>
      <c r="H2105" s="47">
        <f t="shared" si="92"/>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fuel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Other Eqpt</v>
      </c>
      <c r="C2106" s="254" t="str">
        <f t="shared" si="93"/>
        <v>Perc Improvement in Eqpt Efficiency Stds Above BAU for Combustible Fuels</v>
      </c>
      <c r="D2106" s="6" t="s">
        <v>3030</v>
      </c>
      <c r="E2106" s="1" t="s">
        <v>3464</v>
      </c>
      <c r="F2106" t="s">
        <v>2992</v>
      </c>
      <c r="G2106" s="45" t="s">
        <v>3470</v>
      </c>
      <c r="H2106" s="47">
        <f t="shared" si="92"/>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fuel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Other Eqpt</v>
      </c>
      <c r="C2107" s="254" t="str">
        <f t="shared" si="93"/>
        <v>Perc Improvement in Eqpt Efficiency Stds Above BAU for Combustible Fuels</v>
      </c>
      <c r="D2107" s="6" t="s">
        <v>3030</v>
      </c>
      <c r="E2107" s="1" t="s">
        <v>3570</v>
      </c>
      <c r="F2107" t="s">
        <v>2992</v>
      </c>
      <c r="G2107" s="45" t="s">
        <v>3471</v>
      </c>
      <c r="H2107" s="47">
        <f t="shared" si="92"/>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fuel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Other Eqpt</v>
      </c>
      <c r="C2108" s="254" t="str">
        <f t="shared" si="93"/>
        <v>Perc Improvement in Eqpt Efficiency Stds Above BAU for Combustible Fuels</v>
      </c>
      <c r="D2108" s="6" t="s">
        <v>3030</v>
      </c>
      <c r="E2108" s="1" t="s">
        <v>3912</v>
      </c>
      <c r="F2108" t="s">
        <v>2992</v>
      </c>
      <c r="G2108" s="45" t="s">
        <v>3888</v>
      </c>
      <c r="H2108" s="47">
        <f t="shared" si="92"/>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fuel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Other Eqpt</v>
      </c>
      <c r="C2109" s="254" t="str">
        <f t="shared" si="93"/>
        <v>Perc Improvement in Eqpt Efficiency Stds Above BAU for Combustible Fuels</v>
      </c>
      <c r="D2109" s="6" t="s">
        <v>3030</v>
      </c>
      <c r="E2109" s="1" t="s">
        <v>3913</v>
      </c>
      <c r="F2109" t="s">
        <v>2992</v>
      </c>
      <c r="G2109" s="45" t="s">
        <v>3887</v>
      </c>
      <c r="H2109" s="47">
        <f t="shared" si="92"/>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fuel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Other Eqpt</v>
      </c>
      <c r="C2110" s="254" t="str">
        <f t="shared" si="93"/>
        <v>Perc Improvement in Eqpt Efficiency Stds Above BAU for Combustible Fuels</v>
      </c>
      <c r="D2110" s="6" t="s">
        <v>3030</v>
      </c>
      <c r="E2110" s="1" t="s">
        <v>3914</v>
      </c>
      <c r="F2110" t="s">
        <v>2992</v>
      </c>
      <c r="G2110" s="45" t="s">
        <v>3889</v>
      </c>
      <c r="H2110" s="47">
        <f t="shared" si="92"/>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fuel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Other Eqpt</v>
      </c>
      <c r="C2111" s="254" t="str">
        <f t="shared" si="93"/>
        <v>Perc Improvement in Eqpt Efficiency Stds Above BAU for Combustible Fuels</v>
      </c>
      <c r="D2111" s="6" t="s">
        <v>3031</v>
      </c>
      <c r="E2111" s="1" t="s">
        <v>3459</v>
      </c>
      <c r="F2111" t="s">
        <v>2993</v>
      </c>
      <c r="G2111" s="45" t="s">
        <v>3465</v>
      </c>
      <c r="H2111" s="47">
        <f t="shared" si="92"/>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fuel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Other Eqpt</v>
      </c>
      <c r="C2112" s="254" t="str">
        <f t="shared" si="93"/>
        <v>Perc Improvement in Eqpt Efficiency Stds Above BAU for Combustible Fuels</v>
      </c>
      <c r="D2112" s="6" t="s">
        <v>3031</v>
      </c>
      <c r="E2112" s="1" t="s">
        <v>3460</v>
      </c>
      <c r="F2112" t="s">
        <v>2993</v>
      </c>
      <c r="G2112" s="45" t="s">
        <v>3466</v>
      </c>
      <c r="H2112" s="47">
        <f t="shared" si="92"/>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fuel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Other Eqpt</v>
      </c>
      <c r="C2113" s="254" t="str">
        <f t="shared" si="93"/>
        <v>Perc Improvement in Eqpt Efficiency Stds Above BAU for Combustible Fuels</v>
      </c>
      <c r="D2113" s="6" t="s">
        <v>3031</v>
      </c>
      <c r="E2113" s="1" t="s">
        <v>3461</v>
      </c>
      <c r="F2113" t="s">
        <v>2993</v>
      </c>
      <c r="G2113" s="45" t="s">
        <v>3467</v>
      </c>
      <c r="H2113" s="47">
        <f t="shared" si="92"/>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fuel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Other Eqpt</v>
      </c>
      <c r="C2114" s="254" t="str">
        <f t="shared" si="93"/>
        <v>Perc Improvement in Eqpt Efficiency Stds Above BAU for Combustible Fuels</v>
      </c>
      <c r="D2114" s="6" t="s">
        <v>3031</v>
      </c>
      <c r="E2114" s="1" t="s">
        <v>3462</v>
      </c>
      <c r="F2114" t="s">
        <v>2993</v>
      </c>
      <c r="G2114" s="45" t="s">
        <v>3468</v>
      </c>
      <c r="H2114" s="47">
        <f t="shared" si="92"/>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fuel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Other Eqpt</v>
      </c>
      <c r="C2115" s="254" t="str">
        <f t="shared" si="93"/>
        <v>Perc Improvement in Eqpt Efficiency Stds Above BAU for Combustible Fuels</v>
      </c>
      <c r="D2115" s="6" t="s">
        <v>3031</v>
      </c>
      <c r="E2115" s="1" t="s">
        <v>3463</v>
      </c>
      <c r="F2115" t="s">
        <v>2993</v>
      </c>
      <c r="G2115" s="45" t="s">
        <v>3469</v>
      </c>
      <c r="H2115" s="47">
        <f t="shared" si="92"/>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fuel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Other Eqpt</v>
      </c>
      <c r="C2116" s="254" t="str">
        <f t="shared" si="93"/>
        <v>Perc Improvement in Eqpt Efficiency Stds Above BAU for Combustible Fuels</v>
      </c>
      <c r="D2116" s="6" t="s">
        <v>3031</v>
      </c>
      <c r="E2116" s="1" t="s">
        <v>3464</v>
      </c>
      <c r="F2116" t="s">
        <v>2993</v>
      </c>
      <c r="G2116" s="45" t="s">
        <v>3470</v>
      </c>
      <c r="H2116" s="47">
        <f t="shared" si="92"/>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fuel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Other Eqpt</v>
      </c>
      <c r="C2117" s="254" t="str">
        <f t="shared" si="93"/>
        <v>Perc Improvement in Eqpt Efficiency Stds Above BAU for Combustible Fuels</v>
      </c>
      <c r="D2117" s="6" t="s">
        <v>3031</v>
      </c>
      <c r="E2117" s="1" t="s">
        <v>3570</v>
      </c>
      <c r="F2117" t="s">
        <v>2993</v>
      </c>
      <c r="G2117" s="45" t="s">
        <v>3471</v>
      </c>
      <c r="H2117" s="47">
        <f t="shared" si="92"/>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fuel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Other Eqpt</v>
      </c>
      <c r="C2118" s="254" t="str">
        <f t="shared" si="93"/>
        <v>Perc Improvement in Eqpt Efficiency Stds Above BAU for Combustible Fuels</v>
      </c>
      <c r="D2118" s="6" t="s">
        <v>3031</v>
      </c>
      <c r="E2118" s="1" t="s">
        <v>3912</v>
      </c>
      <c r="F2118" t="s">
        <v>2993</v>
      </c>
      <c r="G2118" s="45" t="s">
        <v>3888</v>
      </c>
      <c r="H2118" s="47">
        <f t="shared" si="92"/>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fuel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Other Eqpt</v>
      </c>
      <c r="C2119" s="254" t="str">
        <f t="shared" si="93"/>
        <v>Perc Improvement in Eqpt Efficiency Stds Above BAU for Combustible Fuels</v>
      </c>
      <c r="D2119" s="6" t="s">
        <v>3031</v>
      </c>
      <c r="E2119" s="1" t="s">
        <v>3913</v>
      </c>
      <c r="F2119" t="s">
        <v>2993</v>
      </c>
      <c r="G2119" s="45" t="s">
        <v>3887</v>
      </c>
      <c r="H2119" s="47">
        <f t="shared" si="92"/>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fuel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Other Eqpt</v>
      </c>
      <c r="C2120" s="254" t="str">
        <f t="shared" si="93"/>
        <v>Perc Improvement in Eqpt Efficiency Stds Above BAU for Combustible Fuels</v>
      </c>
      <c r="D2120" s="6" t="s">
        <v>3031</v>
      </c>
      <c r="E2120" s="1" t="s">
        <v>3914</v>
      </c>
      <c r="F2120" t="s">
        <v>2993</v>
      </c>
      <c r="G2120" s="45" t="s">
        <v>3889</v>
      </c>
      <c r="H2120" s="47">
        <f t="shared" si="92"/>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fuel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Other Eqpt</v>
      </c>
      <c r="C2121" s="254" t="str">
        <f t="shared" si="93"/>
        <v>Perc Improvement in Eqpt Efficiency Stds Above BAU for Combustible Fuels</v>
      </c>
      <c r="D2121" s="6" t="s">
        <v>3032</v>
      </c>
      <c r="E2121" s="1" t="s">
        <v>3459</v>
      </c>
      <c r="F2121" t="s">
        <v>2994</v>
      </c>
      <c r="G2121" s="45" t="s">
        <v>3465</v>
      </c>
      <c r="H2121" s="47">
        <f t="shared" si="92"/>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fuel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Other Eqpt</v>
      </c>
      <c r="C2122" s="254" t="str">
        <f t="shared" si="93"/>
        <v>Perc Improvement in Eqpt Efficiency Stds Above BAU for Combustible Fuels</v>
      </c>
      <c r="D2122" s="6" t="s">
        <v>3032</v>
      </c>
      <c r="E2122" s="1" t="s">
        <v>3460</v>
      </c>
      <c r="F2122" t="s">
        <v>2994</v>
      </c>
      <c r="G2122" s="45" t="s">
        <v>3466</v>
      </c>
      <c r="H2122" s="47">
        <f t="shared" si="92"/>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fuel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Other Eqpt</v>
      </c>
      <c r="C2123" s="254" t="str">
        <f t="shared" si="93"/>
        <v>Perc Improvement in Eqpt Efficiency Stds Above BAU for Combustible Fuels</v>
      </c>
      <c r="D2123" s="6" t="s">
        <v>3032</v>
      </c>
      <c r="E2123" s="1" t="s">
        <v>3461</v>
      </c>
      <c r="F2123" t="s">
        <v>2994</v>
      </c>
      <c r="G2123" s="45" t="s">
        <v>3467</v>
      </c>
      <c r="H2123" s="47">
        <f t="shared" ref="H2123:H2186" si="94">H2122+1</f>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fuel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Other Eqpt</v>
      </c>
      <c r="C2124" s="254" t="str">
        <f t="shared" si="93"/>
        <v>Perc Improvement in Eqpt Efficiency Stds Above BAU for Combustible Fuels</v>
      </c>
      <c r="D2124" s="6" t="s">
        <v>3032</v>
      </c>
      <c r="E2124" s="1" t="s">
        <v>3462</v>
      </c>
      <c r="F2124" t="s">
        <v>2994</v>
      </c>
      <c r="G2124" s="45" t="s">
        <v>3468</v>
      </c>
      <c r="H2124" s="47">
        <f t="shared" si="94"/>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fuel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Other Eqpt</v>
      </c>
      <c r="C2125" s="254" t="str">
        <f t="shared" si="93"/>
        <v>Perc Improvement in Eqpt Efficiency Stds Above BAU for Combustible Fuels</v>
      </c>
      <c r="D2125" s="6" t="s">
        <v>3032</v>
      </c>
      <c r="E2125" s="1" t="s">
        <v>3463</v>
      </c>
      <c r="F2125" t="s">
        <v>2994</v>
      </c>
      <c r="G2125" s="45" t="s">
        <v>3469</v>
      </c>
      <c r="H2125" s="47">
        <f t="shared" si="94"/>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fuel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Other Eqpt</v>
      </c>
      <c r="C2126" s="254" t="str">
        <f t="shared" si="93"/>
        <v>Perc Improvement in Eqpt Efficiency Stds Above BAU for Combustible Fuels</v>
      </c>
      <c r="D2126" s="6" t="s">
        <v>3032</v>
      </c>
      <c r="E2126" s="1" t="s">
        <v>3464</v>
      </c>
      <c r="F2126" t="s">
        <v>2994</v>
      </c>
      <c r="G2126" s="45" t="s">
        <v>3470</v>
      </c>
      <c r="H2126" s="47">
        <f t="shared" si="94"/>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fuel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Other Eqpt</v>
      </c>
      <c r="C2127" s="254" t="str">
        <f t="shared" si="93"/>
        <v>Perc Improvement in Eqpt Efficiency Stds Above BAU for Combustible Fuels</v>
      </c>
      <c r="D2127" s="6" t="s">
        <v>3032</v>
      </c>
      <c r="E2127" s="1" t="s">
        <v>3570</v>
      </c>
      <c r="F2127" t="s">
        <v>2994</v>
      </c>
      <c r="G2127" s="45" t="s">
        <v>3471</v>
      </c>
      <c r="H2127" s="47">
        <f t="shared" si="94"/>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fuel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Other Eqpt</v>
      </c>
      <c r="C2128" s="254" t="str">
        <f t="shared" si="93"/>
        <v>Perc Improvement in Eqpt Efficiency Stds Above BAU for Combustible Fuels</v>
      </c>
      <c r="D2128" s="6" t="s">
        <v>3032</v>
      </c>
      <c r="E2128" s="1" t="s">
        <v>3912</v>
      </c>
      <c r="F2128" t="s">
        <v>2994</v>
      </c>
      <c r="G2128" s="45" t="s">
        <v>3888</v>
      </c>
      <c r="H2128" s="47">
        <f t="shared" si="94"/>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fuel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Other Eqpt</v>
      </c>
      <c r="C2129" s="254" t="str">
        <f t="shared" si="93"/>
        <v>Perc Improvement in Eqpt Efficiency Stds Above BAU for Combustible Fuels</v>
      </c>
      <c r="D2129" s="6" t="s">
        <v>3032</v>
      </c>
      <c r="E2129" s="1" t="s">
        <v>3913</v>
      </c>
      <c r="F2129" t="s">
        <v>2994</v>
      </c>
      <c r="G2129" s="45" t="s">
        <v>3887</v>
      </c>
      <c r="H2129" s="47">
        <f t="shared" si="94"/>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fuel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Other Eqpt</v>
      </c>
      <c r="C2130" s="254" t="str">
        <f t="shared" si="93"/>
        <v>Perc Improvement in Eqpt Efficiency Stds Above BAU for Combustible Fuels</v>
      </c>
      <c r="D2130" s="6" t="s">
        <v>3032</v>
      </c>
      <c r="E2130" s="1" t="s">
        <v>3914</v>
      </c>
      <c r="F2130" t="s">
        <v>2994</v>
      </c>
      <c r="G2130" s="45" t="s">
        <v>3889</v>
      </c>
      <c r="H2130" s="47">
        <f t="shared" si="94"/>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fuel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Other Eqpt</v>
      </c>
      <c r="C2131" s="254" t="str">
        <f t="shared" si="93"/>
        <v>Perc Improvement in Eqpt Efficiency Stds Above BAU for Combustible Fuels</v>
      </c>
      <c r="D2131" s="6" t="s">
        <v>3033</v>
      </c>
      <c r="E2131" s="1" t="s">
        <v>3459</v>
      </c>
      <c r="F2131" t="s">
        <v>2995</v>
      </c>
      <c r="G2131" s="45" t="s">
        <v>3465</v>
      </c>
      <c r="H2131" s="47">
        <f t="shared" si="94"/>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fuel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Other Eqpt</v>
      </c>
      <c r="C2132" s="254" t="str">
        <f t="shared" si="93"/>
        <v>Perc Improvement in Eqpt Efficiency Stds Above BAU for Combustible Fuels</v>
      </c>
      <c r="D2132" s="6" t="s">
        <v>3033</v>
      </c>
      <c r="E2132" s="1" t="s">
        <v>3460</v>
      </c>
      <c r="F2132" t="s">
        <v>2995</v>
      </c>
      <c r="G2132" s="45" t="s">
        <v>3466</v>
      </c>
      <c r="H2132" s="47">
        <f t="shared" si="94"/>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fuel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Other Eqpt</v>
      </c>
      <c r="C2133" s="254" t="str">
        <f t="shared" si="93"/>
        <v>Perc Improvement in Eqpt Efficiency Stds Above BAU for Combustible Fuels</v>
      </c>
      <c r="D2133" s="6" t="s">
        <v>3033</v>
      </c>
      <c r="E2133" s="1" t="s">
        <v>3461</v>
      </c>
      <c r="F2133" t="s">
        <v>2995</v>
      </c>
      <c r="G2133" s="45" t="s">
        <v>3467</v>
      </c>
      <c r="H2133" s="47">
        <f t="shared" si="94"/>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fuel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Other Eqpt</v>
      </c>
      <c r="C2134" s="254" t="str">
        <f t="shared" si="93"/>
        <v>Perc Improvement in Eqpt Efficiency Stds Above BAU for Combustible Fuels</v>
      </c>
      <c r="D2134" s="6" t="s">
        <v>3033</v>
      </c>
      <c r="E2134" s="1" t="s">
        <v>3462</v>
      </c>
      <c r="F2134" t="s">
        <v>2995</v>
      </c>
      <c r="G2134" s="45" t="s">
        <v>3468</v>
      </c>
      <c r="H2134" s="47">
        <f t="shared" si="94"/>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fuel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Other Eqpt</v>
      </c>
      <c r="C2135" s="254" t="str">
        <f t="shared" si="93"/>
        <v>Perc Improvement in Eqpt Efficiency Stds Above BAU for Combustible Fuels</v>
      </c>
      <c r="D2135" s="6" t="s">
        <v>3033</v>
      </c>
      <c r="E2135" s="1" t="s">
        <v>3463</v>
      </c>
      <c r="F2135" t="s">
        <v>2995</v>
      </c>
      <c r="G2135" s="45" t="s">
        <v>3469</v>
      </c>
      <c r="H2135" s="47">
        <f t="shared" si="94"/>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fuel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Other Eqpt</v>
      </c>
      <c r="C2136" s="254" t="str">
        <f t="shared" si="93"/>
        <v>Perc Improvement in Eqpt Efficiency Stds Above BAU for Combustible Fuels</v>
      </c>
      <c r="D2136" s="6" t="s">
        <v>3033</v>
      </c>
      <c r="E2136" s="1" t="s">
        <v>3464</v>
      </c>
      <c r="F2136" t="s">
        <v>2995</v>
      </c>
      <c r="G2136" s="45" t="s">
        <v>3470</v>
      </c>
      <c r="H2136" s="47">
        <f t="shared" si="94"/>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fuel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Other Eqpt</v>
      </c>
      <c r="C2137" s="254" t="str">
        <f t="shared" si="93"/>
        <v>Perc Improvement in Eqpt Efficiency Stds Above BAU for Combustible Fuels</v>
      </c>
      <c r="D2137" s="6" t="s">
        <v>3033</v>
      </c>
      <c r="E2137" s="1" t="s">
        <v>3570</v>
      </c>
      <c r="F2137" t="s">
        <v>2995</v>
      </c>
      <c r="G2137" s="45" t="s">
        <v>3471</v>
      </c>
      <c r="H2137" s="47">
        <f t="shared" si="94"/>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fuel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Other Eqpt</v>
      </c>
      <c r="C2138" s="254" t="str">
        <f t="shared" si="93"/>
        <v>Perc Improvement in Eqpt Efficiency Stds Above BAU for Combustible Fuels</v>
      </c>
      <c r="D2138" s="6" t="s">
        <v>3033</v>
      </c>
      <c r="E2138" s="1" t="s">
        <v>3912</v>
      </c>
      <c r="F2138" t="s">
        <v>2995</v>
      </c>
      <c r="G2138" s="45" t="s">
        <v>3888</v>
      </c>
      <c r="H2138" s="47">
        <f t="shared" si="94"/>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fuel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Other Eqpt</v>
      </c>
      <c r="C2139" s="254" t="str">
        <f t="shared" si="93"/>
        <v>Perc Improvement in Eqpt Efficiency Stds Above BAU for Combustible Fuels</v>
      </c>
      <c r="D2139" s="6" t="s">
        <v>3033</v>
      </c>
      <c r="E2139" s="1" t="s">
        <v>3913</v>
      </c>
      <c r="F2139" t="s">
        <v>2995</v>
      </c>
      <c r="G2139" s="45" t="s">
        <v>3887</v>
      </c>
      <c r="H2139" s="47">
        <f t="shared" si="94"/>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fuel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Other Eqpt</v>
      </c>
      <c r="C2140" s="254" t="str">
        <f t="shared" si="93"/>
        <v>Perc Improvement in Eqpt Efficiency Stds Above BAU for Combustible Fuels</v>
      </c>
      <c r="D2140" s="6" t="s">
        <v>3033</v>
      </c>
      <c r="E2140" s="1" t="s">
        <v>3914</v>
      </c>
      <c r="F2140" t="s">
        <v>2995</v>
      </c>
      <c r="G2140" s="45" t="s">
        <v>3889</v>
      </c>
      <c r="H2140" s="47">
        <f t="shared" si="94"/>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fuel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Other Eqpt</v>
      </c>
      <c r="C2141" s="254" t="str">
        <f t="shared" si="93"/>
        <v>Perc Improvement in Eqpt Efficiency Stds Above BAU for Combustible Fuels</v>
      </c>
      <c r="D2141" s="6" t="s">
        <v>3034</v>
      </c>
      <c r="E2141" s="1" t="s">
        <v>3459</v>
      </c>
      <c r="F2141" t="s">
        <v>2996</v>
      </c>
      <c r="G2141" s="45" t="s">
        <v>3465</v>
      </c>
      <c r="H2141" s="47">
        <f t="shared" si="94"/>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fuel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Other Eqpt</v>
      </c>
      <c r="C2142" s="254" t="str">
        <f t="shared" si="93"/>
        <v>Perc Improvement in Eqpt Efficiency Stds Above BAU for Combustible Fuels</v>
      </c>
      <c r="D2142" s="6" t="s">
        <v>3034</v>
      </c>
      <c r="E2142" s="1" t="s">
        <v>3460</v>
      </c>
      <c r="F2142" t="s">
        <v>2996</v>
      </c>
      <c r="G2142" s="45" t="s">
        <v>3466</v>
      </c>
      <c r="H2142" s="47">
        <f t="shared" si="94"/>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fuel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Other Eqpt</v>
      </c>
      <c r="C2143" s="254" t="str">
        <f t="shared" si="93"/>
        <v>Perc Improvement in Eqpt Efficiency Stds Above BAU for Combustible Fuels</v>
      </c>
      <c r="D2143" s="6" t="s">
        <v>3034</v>
      </c>
      <c r="E2143" s="1" t="s">
        <v>3461</v>
      </c>
      <c r="F2143" t="s">
        <v>2996</v>
      </c>
      <c r="G2143" s="45" t="s">
        <v>3467</v>
      </c>
      <c r="H2143" s="47">
        <f t="shared" si="94"/>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fuel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Other Eqpt</v>
      </c>
      <c r="C2144" s="254" t="str">
        <f t="shared" si="93"/>
        <v>Perc Improvement in Eqpt Efficiency Stds Above BAU for Combustible Fuels</v>
      </c>
      <c r="D2144" s="6" t="s">
        <v>3034</v>
      </c>
      <c r="E2144" s="1" t="s">
        <v>3462</v>
      </c>
      <c r="F2144" t="s">
        <v>2996</v>
      </c>
      <c r="G2144" s="45" t="s">
        <v>3468</v>
      </c>
      <c r="H2144" s="47">
        <f t="shared" si="94"/>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fuel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Other Eqpt</v>
      </c>
      <c r="C2145" s="254" t="str">
        <f t="shared" ref="C2145:C2200" si="95">C$1951</f>
        <v>Perc Improvement in Eqpt Efficiency Stds Above BAU for Combustible Fuels</v>
      </c>
      <c r="D2145" s="6" t="s">
        <v>3034</v>
      </c>
      <c r="E2145" s="1" t="s">
        <v>3463</v>
      </c>
      <c r="F2145" t="s">
        <v>2996</v>
      </c>
      <c r="G2145" s="45" t="s">
        <v>3469</v>
      </c>
      <c r="H2145" s="47">
        <f t="shared" si="94"/>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fuel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Other Eqpt</v>
      </c>
      <c r="C2146" s="254" t="str">
        <f t="shared" si="95"/>
        <v>Perc Improvement in Eqpt Efficiency Stds Above BAU for Combustible Fuels</v>
      </c>
      <c r="D2146" s="6" t="s">
        <v>3034</v>
      </c>
      <c r="E2146" s="1" t="s">
        <v>3464</v>
      </c>
      <c r="F2146" t="s">
        <v>2996</v>
      </c>
      <c r="G2146" s="45" t="s">
        <v>3470</v>
      </c>
      <c r="H2146" s="47">
        <f t="shared" si="94"/>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fuel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Other Eqpt</v>
      </c>
      <c r="C2147" s="254" t="str">
        <f t="shared" si="95"/>
        <v>Perc Improvement in Eqpt Efficiency Stds Above BAU for Combustible Fuels</v>
      </c>
      <c r="D2147" s="6" t="s">
        <v>3034</v>
      </c>
      <c r="E2147" s="1" t="s">
        <v>3570</v>
      </c>
      <c r="F2147" t="s">
        <v>2996</v>
      </c>
      <c r="G2147" s="45" t="s">
        <v>3471</v>
      </c>
      <c r="H2147" s="47">
        <f t="shared" si="94"/>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fuel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Other Eqpt</v>
      </c>
      <c r="C2148" s="254" t="str">
        <f t="shared" si="95"/>
        <v>Perc Improvement in Eqpt Efficiency Stds Above BAU for Combustible Fuels</v>
      </c>
      <c r="D2148" s="6" t="s">
        <v>3034</v>
      </c>
      <c r="E2148" s="1" t="s">
        <v>3912</v>
      </c>
      <c r="F2148" t="s">
        <v>2996</v>
      </c>
      <c r="G2148" s="45" t="s">
        <v>3888</v>
      </c>
      <c r="H2148" s="47">
        <f t="shared" si="94"/>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fuel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Other Eqpt</v>
      </c>
      <c r="C2149" s="254" t="str">
        <f t="shared" si="95"/>
        <v>Perc Improvement in Eqpt Efficiency Stds Above BAU for Combustible Fuels</v>
      </c>
      <c r="D2149" s="6" t="s">
        <v>3034</v>
      </c>
      <c r="E2149" s="1" t="s">
        <v>3913</v>
      </c>
      <c r="F2149" t="s">
        <v>2996</v>
      </c>
      <c r="G2149" s="45" t="s">
        <v>3887</v>
      </c>
      <c r="H2149" s="47">
        <f t="shared" si="94"/>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fuel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Other Eqpt</v>
      </c>
      <c r="C2150" s="254" t="str">
        <f t="shared" si="95"/>
        <v>Perc Improvement in Eqpt Efficiency Stds Above BAU for Combustible Fuels</v>
      </c>
      <c r="D2150" s="6" t="s">
        <v>3034</v>
      </c>
      <c r="E2150" s="1" t="s">
        <v>3914</v>
      </c>
      <c r="F2150" t="s">
        <v>2996</v>
      </c>
      <c r="G2150" s="45" t="s">
        <v>3889</v>
      </c>
      <c r="H2150" s="47">
        <f t="shared" si="94"/>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fuel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Other Eqpt</v>
      </c>
      <c r="C2151" s="254" t="str">
        <f t="shared" si="95"/>
        <v>Perc Improvement in Eqpt Efficiency Stds Above BAU for Combustible Fuels</v>
      </c>
      <c r="D2151" s="6" t="s">
        <v>3035</v>
      </c>
      <c r="E2151" s="1" t="s">
        <v>3459</v>
      </c>
      <c r="F2151" t="s">
        <v>2997</v>
      </c>
      <c r="G2151" s="45" t="s">
        <v>3465</v>
      </c>
      <c r="H2151" s="47">
        <f t="shared" si="94"/>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fuel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Other Eqpt</v>
      </c>
      <c r="C2152" s="254" t="str">
        <f t="shared" si="95"/>
        <v>Perc Improvement in Eqpt Efficiency Stds Above BAU for Combustible Fuels</v>
      </c>
      <c r="D2152" s="6" t="s">
        <v>3035</v>
      </c>
      <c r="E2152" s="1" t="s">
        <v>3460</v>
      </c>
      <c r="F2152" t="s">
        <v>2997</v>
      </c>
      <c r="G2152" s="45" t="s">
        <v>3466</v>
      </c>
      <c r="H2152" s="47">
        <f t="shared" si="94"/>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fuel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Other Eqpt</v>
      </c>
      <c r="C2153" s="254" t="str">
        <f t="shared" si="95"/>
        <v>Perc Improvement in Eqpt Efficiency Stds Above BAU for Combustible Fuels</v>
      </c>
      <c r="D2153" s="6" t="s">
        <v>3035</v>
      </c>
      <c r="E2153" s="1" t="s">
        <v>3461</v>
      </c>
      <c r="F2153" t="s">
        <v>2997</v>
      </c>
      <c r="G2153" s="45" t="s">
        <v>3467</v>
      </c>
      <c r="H2153" s="47">
        <f t="shared" si="94"/>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fuel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Other Eqpt</v>
      </c>
      <c r="C2154" s="254" t="str">
        <f t="shared" si="95"/>
        <v>Perc Improvement in Eqpt Efficiency Stds Above BAU for Combustible Fuels</v>
      </c>
      <c r="D2154" s="6" t="s">
        <v>3035</v>
      </c>
      <c r="E2154" s="1" t="s">
        <v>3462</v>
      </c>
      <c r="F2154" t="s">
        <v>2997</v>
      </c>
      <c r="G2154" s="45" t="s">
        <v>3468</v>
      </c>
      <c r="H2154" s="47">
        <f t="shared" si="94"/>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fuel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Other Eqpt</v>
      </c>
      <c r="C2155" s="254" t="str">
        <f t="shared" si="95"/>
        <v>Perc Improvement in Eqpt Efficiency Stds Above BAU for Combustible Fuels</v>
      </c>
      <c r="D2155" s="6" t="s">
        <v>3035</v>
      </c>
      <c r="E2155" s="1" t="s">
        <v>3463</v>
      </c>
      <c r="F2155" t="s">
        <v>2997</v>
      </c>
      <c r="G2155" s="45" t="s">
        <v>3469</v>
      </c>
      <c r="H2155" s="47">
        <f t="shared" si="94"/>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fuel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Other Eqpt</v>
      </c>
      <c r="C2156" s="254" t="str">
        <f t="shared" si="95"/>
        <v>Perc Improvement in Eqpt Efficiency Stds Above BAU for Combustible Fuels</v>
      </c>
      <c r="D2156" s="6" t="s">
        <v>3035</v>
      </c>
      <c r="E2156" s="1" t="s">
        <v>3464</v>
      </c>
      <c r="F2156" t="s">
        <v>2997</v>
      </c>
      <c r="G2156" s="45" t="s">
        <v>3470</v>
      </c>
      <c r="H2156" s="47">
        <f t="shared" si="94"/>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fuel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Other Eqpt</v>
      </c>
      <c r="C2157" s="254" t="str">
        <f t="shared" si="95"/>
        <v>Perc Improvement in Eqpt Efficiency Stds Above BAU for Combustible Fuels</v>
      </c>
      <c r="D2157" s="6" t="s">
        <v>3035</v>
      </c>
      <c r="E2157" s="1" t="s">
        <v>3570</v>
      </c>
      <c r="F2157" t="s">
        <v>2997</v>
      </c>
      <c r="G2157" s="45" t="s">
        <v>3471</v>
      </c>
      <c r="H2157" s="47">
        <f t="shared" si="94"/>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fuel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Other Eqpt</v>
      </c>
      <c r="C2158" s="254" t="str">
        <f t="shared" si="95"/>
        <v>Perc Improvement in Eqpt Efficiency Stds Above BAU for Combustible Fuels</v>
      </c>
      <c r="D2158" s="6" t="s">
        <v>3035</v>
      </c>
      <c r="E2158" s="1" t="s">
        <v>3912</v>
      </c>
      <c r="F2158" t="s">
        <v>2997</v>
      </c>
      <c r="G2158" s="45" t="s">
        <v>3888</v>
      </c>
      <c r="H2158" s="47">
        <f t="shared" si="94"/>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fuel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Other Eqpt</v>
      </c>
      <c r="C2159" s="254" t="str">
        <f t="shared" si="95"/>
        <v>Perc Improvement in Eqpt Efficiency Stds Above BAU for Combustible Fuels</v>
      </c>
      <c r="D2159" s="6" t="s">
        <v>3035</v>
      </c>
      <c r="E2159" s="1" t="s">
        <v>3913</v>
      </c>
      <c r="F2159" t="s">
        <v>2997</v>
      </c>
      <c r="G2159" s="45" t="s">
        <v>3887</v>
      </c>
      <c r="H2159" s="47">
        <f t="shared" si="94"/>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fuel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Other Eqpt</v>
      </c>
      <c r="C2160" s="254" t="str">
        <f t="shared" si="95"/>
        <v>Perc Improvement in Eqpt Efficiency Stds Above BAU for Combustible Fuels</v>
      </c>
      <c r="D2160" s="6" t="s">
        <v>3035</v>
      </c>
      <c r="E2160" s="1" t="s">
        <v>3914</v>
      </c>
      <c r="F2160" t="s">
        <v>2997</v>
      </c>
      <c r="G2160" s="45" t="s">
        <v>3889</v>
      </c>
      <c r="H2160" s="47">
        <f t="shared" si="94"/>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fuel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Other Eqpt</v>
      </c>
      <c r="C2161" s="254" t="str">
        <f t="shared" si="95"/>
        <v>Perc Improvement in Eqpt Efficiency Stds Above BAU for Combustible Fuels</v>
      </c>
      <c r="D2161" s="6" t="s">
        <v>3036</v>
      </c>
      <c r="E2161" s="1" t="s">
        <v>3459</v>
      </c>
      <c r="F2161" t="s">
        <v>2998</v>
      </c>
      <c r="G2161" s="45" t="s">
        <v>3465</v>
      </c>
      <c r="H2161" s="47">
        <f t="shared" si="94"/>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fuel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Other Eqpt</v>
      </c>
      <c r="C2162" s="254" t="str">
        <f t="shared" si="95"/>
        <v>Perc Improvement in Eqpt Efficiency Stds Above BAU for Combustible Fuels</v>
      </c>
      <c r="D2162" s="6" t="s">
        <v>3036</v>
      </c>
      <c r="E2162" s="1" t="s">
        <v>3460</v>
      </c>
      <c r="F2162" t="s">
        <v>2998</v>
      </c>
      <c r="G2162" s="45" t="s">
        <v>3466</v>
      </c>
      <c r="H2162" s="47">
        <f t="shared" si="94"/>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fuel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Other Eqpt</v>
      </c>
      <c r="C2163" s="254" t="str">
        <f t="shared" si="95"/>
        <v>Perc Improvement in Eqpt Efficiency Stds Above BAU for Combustible Fuels</v>
      </c>
      <c r="D2163" s="6" t="s">
        <v>3036</v>
      </c>
      <c r="E2163" s="1" t="s">
        <v>3461</v>
      </c>
      <c r="F2163" t="s">
        <v>2998</v>
      </c>
      <c r="G2163" s="45" t="s">
        <v>3467</v>
      </c>
      <c r="H2163" s="47">
        <f t="shared" si="94"/>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fuel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Other Eqpt</v>
      </c>
      <c r="C2164" s="254" t="str">
        <f t="shared" si="95"/>
        <v>Perc Improvement in Eqpt Efficiency Stds Above BAU for Combustible Fuels</v>
      </c>
      <c r="D2164" s="6" t="s">
        <v>3036</v>
      </c>
      <c r="E2164" s="1" t="s">
        <v>3462</v>
      </c>
      <c r="F2164" t="s">
        <v>2998</v>
      </c>
      <c r="G2164" s="45" t="s">
        <v>3468</v>
      </c>
      <c r="H2164" s="47">
        <f t="shared" si="94"/>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fuel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Other Eqpt</v>
      </c>
      <c r="C2165" s="254" t="str">
        <f t="shared" si="95"/>
        <v>Perc Improvement in Eqpt Efficiency Stds Above BAU for Combustible Fuels</v>
      </c>
      <c r="D2165" s="6" t="s">
        <v>3036</v>
      </c>
      <c r="E2165" s="1" t="s">
        <v>3463</v>
      </c>
      <c r="F2165" t="s">
        <v>2998</v>
      </c>
      <c r="G2165" s="45" t="s">
        <v>3469</v>
      </c>
      <c r="H2165" s="47">
        <f t="shared" si="94"/>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fuel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Other Eqpt</v>
      </c>
      <c r="C2166" s="254" t="str">
        <f t="shared" si="95"/>
        <v>Perc Improvement in Eqpt Efficiency Stds Above BAU for Combustible Fuels</v>
      </c>
      <c r="D2166" s="6" t="s">
        <v>3036</v>
      </c>
      <c r="E2166" s="1" t="s">
        <v>3464</v>
      </c>
      <c r="F2166" t="s">
        <v>2998</v>
      </c>
      <c r="G2166" s="45" t="s">
        <v>3470</v>
      </c>
      <c r="H2166" s="47">
        <f t="shared" si="94"/>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fuel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Other Eqpt</v>
      </c>
      <c r="C2167" s="254" t="str">
        <f t="shared" si="95"/>
        <v>Perc Improvement in Eqpt Efficiency Stds Above BAU for Combustible Fuels</v>
      </c>
      <c r="D2167" s="6" t="s">
        <v>3036</v>
      </c>
      <c r="E2167" s="1" t="s">
        <v>3570</v>
      </c>
      <c r="F2167" t="s">
        <v>2998</v>
      </c>
      <c r="G2167" s="45" t="s">
        <v>3471</v>
      </c>
      <c r="H2167" s="47">
        <f t="shared" si="94"/>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fuel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Other Eqpt</v>
      </c>
      <c r="C2168" s="254" t="str">
        <f t="shared" si="95"/>
        <v>Perc Improvement in Eqpt Efficiency Stds Above BAU for Combustible Fuels</v>
      </c>
      <c r="D2168" s="6" t="s">
        <v>3036</v>
      </c>
      <c r="E2168" s="1" t="s">
        <v>3912</v>
      </c>
      <c r="F2168" t="s">
        <v>2998</v>
      </c>
      <c r="G2168" s="45" t="s">
        <v>3888</v>
      </c>
      <c r="H2168" s="47">
        <f t="shared" si="94"/>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fuel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Other Eqpt</v>
      </c>
      <c r="C2169" s="254" t="str">
        <f t="shared" si="95"/>
        <v>Perc Improvement in Eqpt Efficiency Stds Above BAU for Combustible Fuels</v>
      </c>
      <c r="D2169" s="6" t="s">
        <v>3036</v>
      </c>
      <c r="E2169" s="1" t="s">
        <v>3913</v>
      </c>
      <c r="F2169" t="s">
        <v>2998</v>
      </c>
      <c r="G2169" s="45" t="s">
        <v>3887</v>
      </c>
      <c r="H2169" s="47">
        <f t="shared" si="94"/>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fuel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Other Eqpt</v>
      </c>
      <c r="C2170" s="254" t="str">
        <f t="shared" si="95"/>
        <v>Perc Improvement in Eqpt Efficiency Stds Above BAU for Combustible Fuels</v>
      </c>
      <c r="D2170" s="6" t="s">
        <v>3036</v>
      </c>
      <c r="E2170" s="1" t="s">
        <v>3914</v>
      </c>
      <c r="F2170" t="s">
        <v>2998</v>
      </c>
      <c r="G2170" s="45" t="s">
        <v>3889</v>
      </c>
      <c r="H2170" s="47">
        <f t="shared" si="94"/>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fuel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Other Eqpt</v>
      </c>
      <c r="C2171" s="254" t="str">
        <f t="shared" si="95"/>
        <v>Perc Improvement in Eqpt Efficiency Stds Above BAU for Combustible Fuels</v>
      </c>
      <c r="D2171" s="6" t="s">
        <v>3037</v>
      </c>
      <c r="E2171" s="1" t="s">
        <v>3459</v>
      </c>
      <c r="F2171" t="s">
        <v>2999</v>
      </c>
      <c r="G2171" s="45" t="s">
        <v>3465</v>
      </c>
      <c r="H2171" s="47">
        <f t="shared" si="94"/>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fuel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Other Eqpt</v>
      </c>
      <c r="C2172" s="254" t="str">
        <f t="shared" si="95"/>
        <v>Perc Improvement in Eqpt Efficiency Stds Above BAU for Combustible Fuels</v>
      </c>
      <c r="D2172" s="6" t="s">
        <v>3037</v>
      </c>
      <c r="E2172" s="1" t="s">
        <v>3460</v>
      </c>
      <c r="F2172" t="s">
        <v>2999</v>
      </c>
      <c r="G2172" s="45" t="s">
        <v>3466</v>
      </c>
      <c r="H2172" s="47">
        <f t="shared" si="94"/>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fuel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Other Eqpt</v>
      </c>
      <c r="C2173" s="254" t="str">
        <f t="shared" si="95"/>
        <v>Perc Improvement in Eqpt Efficiency Stds Above BAU for Combustible Fuels</v>
      </c>
      <c r="D2173" s="6" t="s">
        <v>3037</v>
      </c>
      <c r="E2173" s="1" t="s">
        <v>3461</v>
      </c>
      <c r="F2173" t="s">
        <v>2999</v>
      </c>
      <c r="G2173" s="45" t="s">
        <v>3467</v>
      </c>
      <c r="H2173" s="47">
        <f t="shared" si="94"/>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fuel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s="254" t="str">
        <f t="shared" si="95"/>
        <v>Perc Improvement in Eqpt Efficiency Stds Above BAU for Combustible Fuels</v>
      </c>
      <c r="D2174" s="6" t="s">
        <v>3037</v>
      </c>
      <c r="E2174" s="1" t="s">
        <v>3462</v>
      </c>
      <c r="F2174" t="s">
        <v>2999</v>
      </c>
      <c r="G2174" s="45" t="s">
        <v>3468</v>
      </c>
      <c r="H2174" s="47">
        <f t="shared" si="94"/>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 t="shared" si="95"/>
        <v>Perc Improvement in Eqpt Efficiency Stds Above BAU for Combustible Fuels</v>
      </c>
      <c r="D2175" s="6" t="s">
        <v>3037</v>
      </c>
      <c r="E2175" s="1" t="s">
        <v>3463</v>
      </c>
      <c r="F2175" t="s">
        <v>2999</v>
      </c>
      <c r="G2175" s="45" t="s">
        <v>3469</v>
      </c>
      <c r="H2175" s="47">
        <f t="shared" si="94"/>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si="95"/>
        <v>Perc Improvement in Eqpt Efficiency Stds Above BAU for Combustible Fuels</v>
      </c>
      <c r="D2176" s="6" t="s">
        <v>3037</v>
      </c>
      <c r="E2176" s="1" t="s">
        <v>3464</v>
      </c>
      <c r="F2176" t="s">
        <v>2999</v>
      </c>
      <c r="G2176" s="45" t="s">
        <v>3470</v>
      </c>
      <c r="H2176" s="47">
        <f t="shared" si="94"/>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95"/>
        <v>Perc Improvement in Eqpt Efficiency Stds Above BAU for Combustible Fuels</v>
      </c>
      <c r="D2177" s="6" t="s">
        <v>3037</v>
      </c>
      <c r="E2177" s="1" t="s">
        <v>3570</v>
      </c>
      <c r="F2177" t="s">
        <v>2999</v>
      </c>
      <c r="G2177" s="45" t="s">
        <v>3471</v>
      </c>
      <c r="H2177" s="47">
        <f t="shared" si="94"/>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95"/>
        <v>Perc Improvement in Eqpt Efficiency Stds Above BAU for Combustible Fuels</v>
      </c>
      <c r="D2178" s="6" t="s">
        <v>3037</v>
      </c>
      <c r="E2178" s="1" t="s">
        <v>3912</v>
      </c>
      <c r="F2178" t="s">
        <v>2999</v>
      </c>
      <c r="G2178" s="45" t="s">
        <v>3888</v>
      </c>
      <c r="H2178" s="47">
        <f t="shared" si="94"/>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95"/>
        <v>Perc Improvement in Eqpt Efficiency Stds Above BAU for Combustible Fuels</v>
      </c>
      <c r="D2179" s="6" t="s">
        <v>3037</v>
      </c>
      <c r="E2179" s="1" t="s">
        <v>3913</v>
      </c>
      <c r="F2179" t="s">
        <v>2999</v>
      </c>
      <c r="G2179" s="45" t="s">
        <v>3887</v>
      </c>
      <c r="H2179" s="47">
        <f t="shared" si="94"/>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s="4" customFormat="1"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95"/>
        <v>Perc Improvement in Eqpt Efficiency Stds Above BAU for Combustible Fuels</v>
      </c>
      <c r="D2180" s="6" t="s">
        <v>3037</v>
      </c>
      <c r="E2180" s="1" t="s">
        <v>3914</v>
      </c>
      <c r="F2180" t="s">
        <v>2999</v>
      </c>
      <c r="G2180" s="45" t="s">
        <v>3889</v>
      </c>
      <c r="H2180" s="47">
        <f t="shared" si="94"/>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95"/>
        <v>Perc Improvement in Eqpt Efficiency Stds Above BAU for Combustible Fuels</v>
      </c>
      <c r="D2181" s="6" t="s">
        <v>3038</v>
      </c>
      <c r="E2181" s="1" t="s">
        <v>3459</v>
      </c>
      <c r="F2181" t="s">
        <v>3041</v>
      </c>
      <c r="G2181" s="45" t="s">
        <v>3465</v>
      </c>
      <c r="H2181" s="47">
        <f t="shared" si="94"/>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95"/>
        <v>Perc Improvement in Eqpt Efficiency Stds Above BAU for Combustible Fuels</v>
      </c>
      <c r="D2182" s="6" t="s">
        <v>3038</v>
      </c>
      <c r="E2182" s="1" t="s">
        <v>3460</v>
      </c>
      <c r="F2182" t="s">
        <v>3041</v>
      </c>
      <c r="G2182" s="45" t="s">
        <v>3466</v>
      </c>
      <c r="H2182" s="47">
        <f t="shared" si="94"/>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95"/>
        <v>Perc Improvement in Eqpt Efficiency Stds Above BAU for Combustible Fuels</v>
      </c>
      <c r="D2183" s="6" t="s">
        <v>3038</v>
      </c>
      <c r="E2183" s="1" t="s">
        <v>3461</v>
      </c>
      <c r="F2183" t="s">
        <v>3041</v>
      </c>
      <c r="G2183" s="45" t="s">
        <v>3467</v>
      </c>
      <c r="H2183" s="47">
        <f t="shared" si="94"/>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95"/>
        <v>Perc Improvement in Eqpt Efficiency Stds Above BAU for Combustible Fuels</v>
      </c>
      <c r="D2184" s="6" t="s">
        <v>3038</v>
      </c>
      <c r="E2184" s="1" t="s">
        <v>3462</v>
      </c>
      <c r="F2184" t="s">
        <v>3041</v>
      </c>
      <c r="G2184" s="45" t="s">
        <v>3468</v>
      </c>
      <c r="H2184" s="47">
        <f t="shared" si="94"/>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95"/>
        <v>Perc Improvement in Eqpt Efficiency Stds Above BAU for Combustible Fuels</v>
      </c>
      <c r="D2185" s="6" t="s">
        <v>3038</v>
      </c>
      <c r="E2185" s="1" t="s">
        <v>3463</v>
      </c>
      <c r="F2185" t="s">
        <v>3041</v>
      </c>
      <c r="G2185" s="45" t="s">
        <v>3469</v>
      </c>
      <c r="H2185" s="47">
        <f t="shared" si="94"/>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95"/>
        <v>Perc Improvement in Eqpt Efficiency Stds Above BAU for Combustible Fuels</v>
      </c>
      <c r="D2186" s="6" t="s">
        <v>3038</v>
      </c>
      <c r="E2186" s="1" t="s">
        <v>3464</v>
      </c>
      <c r="F2186" t="s">
        <v>3041</v>
      </c>
      <c r="G2186" s="45" t="s">
        <v>3470</v>
      </c>
      <c r="H2186" s="47">
        <f t="shared" si="94"/>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95"/>
        <v>Perc Improvement in Eqpt Efficiency Stds Above BAU for Combustible Fuels</v>
      </c>
      <c r="D2187" s="6" t="s">
        <v>3038</v>
      </c>
      <c r="E2187" s="1" t="s">
        <v>3570</v>
      </c>
      <c r="F2187" t="s">
        <v>3041</v>
      </c>
      <c r="G2187" s="45" t="s">
        <v>3471</v>
      </c>
      <c r="H2187" s="47">
        <f t="shared" ref="H2187:H2250" si="96">H2186+1</f>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95"/>
        <v>Perc Improvement in Eqpt Efficiency Stds Above BAU for Combustible Fuels</v>
      </c>
      <c r="D2188" s="6" t="s">
        <v>3038</v>
      </c>
      <c r="E2188" s="1" t="s">
        <v>3912</v>
      </c>
      <c r="F2188" t="s">
        <v>3041</v>
      </c>
      <c r="G2188" s="45" t="s">
        <v>3888</v>
      </c>
      <c r="H2188" s="47">
        <f t="shared" si="96"/>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95"/>
        <v>Perc Improvement in Eqpt Efficiency Stds Above BAU for Combustible Fuels</v>
      </c>
      <c r="D2189" s="6" t="s">
        <v>3038</v>
      </c>
      <c r="E2189" s="1" t="s">
        <v>3913</v>
      </c>
      <c r="F2189" t="s">
        <v>3041</v>
      </c>
      <c r="G2189" s="45" t="s">
        <v>3887</v>
      </c>
      <c r="H2189" s="47">
        <f t="shared" si="96"/>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95"/>
        <v>Perc Improvement in Eqpt Efficiency Stds Above BAU for Combustible Fuels</v>
      </c>
      <c r="D2190" s="6" t="s">
        <v>3038</v>
      </c>
      <c r="E2190" s="1" t="s">
        <v>3914</v>
      </c>
      <c r="F2190" t="s">
        <v>3041</v>
      </c>
      <c r="G2190" s="45" t="s">
        <v>3889</v>
      </c>
      <c r="H2190" s="47">
        <f t="shared" si="96"/>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95"/>
        <v>Perc Improvement in Eqpt Efficiency Stds Above BAU for Combustible Fuels</v>
      </c>
      <c r="D2191" s="6" t="s">
        <v>3039</v>
      </c>
      <c r="E2191" s="1" t="s">
        <v>3459</v>
      </c>
      <c r="F2191" t="s">
        <v>3000</v>
      </c>
      <c r="G2191" s="45" t="s">
        <v>3465</v>
      </c>
      <c r="H2191" s="47">
        <f t="shared" si="96"/>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95"/>
        <v>Perc Improvement in Eqpt Efficiency Stds Above BAU for Combustible Fuels</v>
      </c>
      <c r="D2192" s="6" t="s">
        <v>3039</v>
      </c>
      <c r="E2192" s="1" t="s">
        <v>3460</v>
      </c>
      <c r="F2192" t="s">
        <v>3000</v>
      </c>
      <c r="G2192" s="45" t="s">
        <v>3466</v>
      </c>
      <c r="H2192" s="47">
        <f t="shared" si="96"/>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95"/>
        <v>Perc Improvement in Eqpt Efficiency Stds Above BAU for Combustible Fuels</v>
      </c>
      <c r="D2193" s="6" t="s">
        <v>3039</v>
      </c>
      <c r="E2193" s="1" t="s">
        <v>3461</v>
      </c>
      <c r="F2193" t="s">
        <v>3000</v>
      </c>
      <c r="G2193" s="45" t="s">
        <v>3467</v>
      </c>
      <c r="H2193" s="47">
        <f t="shared" si="96"/>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95"/>
        <v>Perc Improvement in Eqpt Efficiency Stds Above BAU for Combustible Fuels</v>
      </c>
      <c r="D2194" s="6" t="s">
        <v>3039</v>
      </c>
      <c r="E2194" s="1" t="s">
        <v>3462</v>
      </c>
      <c r="F2194" t="s">
        <v>3000</v>
      </c>
      <c r="G2194" s="45" t="s">
        <v>3468</v>
      </c>
      <c r="H2194" s="47">
        <f t="shared" si="96"/>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95"/>
        <v>Perc Improvement in Eqpt Efficiency Stds Above BAU for Combustible Fuels</v>
      </c>
      <c r="D2195" s="6" t="s">
        <v>3039</v>
      </c>
      <c r="E2195" s="1" t="s">
        <v>3463</v>
      </c>
      <c r="F2195" t="s">
        <v>3000</v>
      </c>
      <c r="G2195" s="45" t="s">
        <v>3469</v>
      </c>
      <c r="H2195" s="47">
        <f t="shared" si="96"/>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95"/>
        <v>Perc Improvement in Eqpt Efficiency Stds Above BAU for Combustible Fuels</v>
      </c>
      <c r="D2196" s="6" t="s">
        <v>3039</v>
      </c>
      <c r="E2196" s="1" t="s">
        <v>3464</v>
      </c>
      <c r="F2196" t="s">
        <v>3000</v>
      </c>
      <c r="G2196" s="45" t="s">
        <v>3470</v>
      </c>
      <c r="H2196" s="47">
        <f t="shared" si="96"/>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95"/>
        <v>Perc Improvement in Eqpt Efficiency Stds Above BAU for Combustible Fuels</v>
      </c>
      <c r="D2197" s="6" t="s">
        <v>3039</v>
      </c>
      <c r="E2197" s="1" t="s">
        <v>3570</v>
      </c>
      <c r="F2197" t="s">
        <v>3000</v>
      </c>
      <c r="G2197" s="45" t="s">
        <v>3471</v>
      </c>
      <c r="H2197" s="47">
        <f t="shared" si="96"/>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95"/>
        <v>Perc Improvement in Eqpt Efficiency Stds Above BAU for Combustible Fuels</v>
      </c>
      <c r="D2198" s="6" t="s">
        <v>3039</v>
      </c>
      <c r="E2198" s="1" t="s">
        <v>3912</v>
      </c>
      <c r="F2198" t="s">
        <v>3000</v>
      </c>
      <c r="G2198" s="45" t="s">
        <v>3888</v>
      </c>
      <c r="H2198" s="47">
        <f t="shared" si="96"/>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95"/>
        <v>Perc Improvement in Eqpt Efficiency Stds Above BAU for Combustible Fuels</v>
      </c>
      <c r="D2199" s="6" t="s">
        <v>3039</v>
      </c>
      <c r="E2199" s="1" t="s">
        <v>3913</v>
      </c>
      <c r="F2199" t="s">
        <v>3000</v>
      </c>
      <c r="G2199" s="45" t="s">
        <v>3887</v>
      </c>
      <c r="H2199" s="47">
        <f t="shared" si="96"/>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95"/>
        <v>Perc Improvement in Eqpt Efficiency Stds Above BAU for Combustible Fuels</v>
      </c>
      <c r="D2200" s="6" t="s">
        <v>3039</v>
      </c>
      <c r="E2200" s="1" t="s">
        <v>3914</v>
      </c>
      <c r="F2200" t="s">
        <v>3000</v>
      </c>
      <c r="G2200" s="45" t="s">
        <v>3889</v>
      </c>
      <c r="H2200" s="47">
        <f t="shared" si="96"/>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Waste Heat Recovery</v>
      </c>
      <c r="C2201" t="s">
        <v>3847</v>
      </c>
      <c r="D2201" s="45" t="s">
        <v>3015</v>
      </c>
      <c r="E2201" s="1"/>
      <c r="F2201" t="s">
        <v>3040</v>
      </c>
      <c r="G2201" s="45"/>
      <c r="H2201" s="47">
        <f t="shared" si="96"/>
        <v>2200</v>
      </c>
      <c r="I2201" s="324" t="s">
        <v>41</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waste heat recovery</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1</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of potential achieved</v>
      </c>
      <c r="P2201" s="254" t="str">
        <f>IF(ISBLANK(INDEX('Policy Characteristics'!J:J,MATCH($C2201,'Policy Characteristics'!$C:$C,0))),"",INDEX('Policy Characteristics'!J:J,MATCH($C2201,'Policy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Waste Heat Recovery</v>
      </c>
      <c r="C2202" s="254" t="str">
        <f>$C$2201</f>
        <v>Perc of Waste Heat Recovery Potential Achieved</v>
      </c>
      <c r="D2202" s="6" t="s">
        <v>3016</v>
      </c>
      <c r="E2202" s="1"/>
      <c r="F2202" t="s">
        <v>2725</v>
      </c>
      <c r="G2202" s="45"/>
      <c r="H2202" s="47">
        <f t="shared" si="96"/>
        <v>2201</v>
      </c>
      <c r="I2202" s="324" t="s">
        <v>41</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waste heat recovery</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1</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of potential achieved</v>
      </c>
      <c r="P2202" s="254" t="str">
        <f>IF(ISBLANK(INDEX('Policy Characteristics'!J:J,MATCH($C2202,'Policy Characteristics'!$C:$C,0))),"",INDEX('Policy Characteristics'!J:J,MATCH($C2202,'Policy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Waste Heat Recovery</v>
      </c>
      <c r="C2203" s="254" t="str">
        <f t="shared" ref="C2203:C2225" si="97">$C$2201</f>
        <v>Perc of Waste Heat Recovery Potential Achieved</v>
      </c>
      <c r="D2203" s="6" t="s">
        <v>3017</v>
      </c>
      <c r="E2203" s="1"/>
      <c r="F2203" t="s">
        <v>2981</v>
      </c>
      <c r="G2203" s="45"/>
      <c r="H2203" s="47">
        <f t="shared" si="96"/>
        <v>2202</v>
      </c>
      <c r="I2203" s="324" t="s">
        <v>41</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waste heat recovery</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1</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of potential achieved</v>
      </c>
      <c r="P2203" s="254" t="str">
        <f>IF(ISBLANK(INDEX('Policy Characteristics'!J:J,MATCH($C2203,'Policy Characteristics'!$C:$C,0))),"",INDEX('Policy Characteristics'!J:J,MATCH($C2203,'Policy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Waste Heat Recovery</v>
      </c>
      <c r="C2204" s="254" t="str">
        <f t="shared" si="97"/>
        <v>Perc of Waste Heat Recovery Potential Achieved</v>
      </c>
      <c r="D2204" s="6" t="s">
        <v>3018</v>
      </c>
      <c r="E2204" s="1"/>
      <c r="F2204" t="s">
        <v>2982</v>
      </c>
      <c r="G2204" s="45"/>
      <c r="H2204" s="47">
        <f t="shared" si="96"/>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waste heat recovery</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1</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of potential achieved</v>
      </c>
      <c r="P2204" s="254" t="str">
        <f>IF(ISBLANK(INDEX('Policy Characteristics'!J:J,MATCH($C2204,'Policy Characteristics'!$C:$C,0))),"",INDEX('Policy Characteristics'!J:J,MATCH($C2204,'Policy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Waste Heat Recovery</v>
      </c>
      <c r="C2205" s="254" t="str">
        <f t="shared" si="97"/>
        <v>Perc of Waste Heat Recovery Potential Achieved</v>
      </c>
      <c r="D2205" s="6" t="s">
        <v>3019</v>
      </c>
      <c r="E2205" s="1"/>
      <c r="F2205" t="s">
        <v>2983</v>
      </c>
      <c r="G2205" s="45"/>
      <c r="H2205" s="47">
        <f t="shared" si="96"/>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waste heat recovery</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1</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of potential achieved</v>
      </c>
      <c r="P2205" s="254" t="str">
        <f>IF(ISBLANK(INDEX('Policy Characteristics'!J:J,MATCH($C2205,'Policy Characteristics'!$C:$C,0))),"",INDEX('Policy Characteristics'!J:J,MATCH($C2205,'Policy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Waste Heat Recovery</v>
      </c>
      <c r="C2206" s="254" t="str">
        <f t="shared" si="97"/>
        <v>Perc of Waste Heat Recovery Potential Achieved</v>
      </c>
      <c r="D2206" s="6" t="s">
        <v>3020</v>
      </c>
      <c r="E2206" s="1"/>
      <c r="F2206" t="s">
        <v>2984</v>
      </c>
      <c r="G2206" s="45"/>
      <c r="H2206" s="47">
        <f t="shared" si="96"/>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waste heat recovery</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1</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of potential achieved</v>
      </c>
      <c r="P2206" s="254" t="str">
        <f>IF(ISBLANK(INDEX('Policy Characteristics'!J:J,MATCH($C2206,'Policy Characteristics'!$C:$C,0))),"",INDEX('Policy Characteristics'!J:J,MATCH($C2206,'Policy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Waste Heat Recovery</v>
      </c>
      <c r="C2207" s="254" t="str">
        <f t="shared" si="97"/>
        <v>Perc of Waste Heat Recovery Potential Achieved</v>
      </c>
      <c r="D2207" s="6" t="s">
        <v>3021</v>
      </c>
      <c r="E2207" s="1"/>
      <c r="F2207" t="s">
        <v>2985</v>
      </c>
      <c r="G2207" s="45"/>
      <c r="H2207" s="47">
        <f t="shared" si="96"/>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waste heat recovery</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1</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of potential achieved</v>
      </c>
      <c r="P2207" s="254" t="str">
        <f>IF(ISBLANK(INDEX('Policy Characteristics'!J:J,MATCH($C2207,'Policy Characteristics'!$C:$C,0))),"",INDEX('Policy Characteristics'!J:J,MATCH($C2207,'Policy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Waste Heat Recovery</v>
      </c>
      <c r="C2208" s="254" t="str">
        <f t="shared" si="97"/>
        <v>Perc of Waste Heat Recovery Potential Achieved</v>
      </c>
      <c r="D2208" s="6" t="s">
        <v>3022</v>
      </c>
      <c r="E2208" s="1"/>
      <c r="F2208" t="s">
        <v>2986</v>
      </c>
      <c r="G2208" s="45"/>
      <c r="H2208" s="47">
        <f t="shared" si="96"/>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waste heat recovery</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1</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of potential achieved</v>
      </c>
      <c r="P2208" s="254" t="str">
        <f>IF(ISBLANK(INDEX('Policy Characteristics'!J:J,MATCH($C2208,'Policy Characteristics'!$C:$C,0))),"",INDEX('Policy Characteristics'!J:J,MATCH($C2208,'Policy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Waste Heat Recovery</v>
      </c>
      <c r="C2209" s="254" t="str">
        <f t="shared" si="97"/>
        <v>Perc of Waste Heat Recovery Potential Achieved</v>
      </c>
      <c r="D2209" s="6" t="s">
        <v>3023</v>
      </c>
      <c r="E2209" s="1"/>
      <c r="F2209" t="s">
        <v>2987</v>
      </c>
      <c r="G2209" s="45"/>
      <c r="H2209" s="47">
        <f t="shared" si="96"/>
        <v>2208</v>
      </c>
      <c r="I2209" s="324" t="s">
        <v>41</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waste heat recovery</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1</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of potential achieved</v>
      </c>
      <c r="P2209" s="254" t="str">
        <f>IF(ISBLANK(INDEX('Policy Characteristics'!J:J,MATCH($C2209,'Policy Characteristics'!$C:$C,0))),"",INDEX('Policy Characteristics'!J:J,MATCH($C2209,'Policy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Waste Heat Recovery</v>
      </c>
      <c r="C2210" s="254" t="str">
        <f t="shared" si="97"/>
        <v>Perc of Waste Heat Recovery Potential Achieved</v>
      </c>
      <c r="D2210" s="6" t="s">
        <v>3024</v>
      </c>
      <c r="E2210" s="1"/>
      <c r="F2210" t="s">
        <v>2546</v>
      </c>
      <c r="G2210" s="45"/>
      <c r="H2210" s="47">
        <f t="shared" si="96"/>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waste heat recovery</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1</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of potential achieved</v>
      </c>
      <c r="P2210" s="254" t="str">
        <f>IF(ISBLANK(INDEX('Policy Characteristics'!J:J,MATCH($C2210,'Policy Characteristics'!$C:$C,0))),"",INDEX('Policy Characteristics'!J:J,MATCH($C2210,'Policy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Waste Heat Recovery</v>
      </c>
      <c r="C2211" s="254" t="str">
        <f t="shared" si="97"/>
        <v>Perc of Waste Heat Recovery Potential Achieved</v>
      </c>
      <c r="D2211" s="6" t="s">
        <v>3025</v>
      </c>
      <c r="E2211" s="1"/>
      <c r="F2211" t="s">
        <v>2988</v>
      </c>
      <c r="G2211" s="45"/>
      <c r="H2211" s="47">
        <f t="shared" si="96"/>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waste heat recovery</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1</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of potential achieved</v>
      </c>
      <c r="P2211" s="254" t="str">
        <f>IF(ISBLANK(INDEX('Policy Characteristics'!J:J,MATCH($C2211,'Policy Characteristics'!$C:$C,0))),"",INDEX('Policy Characteristics'!J:J,MATCH($C2211,'Policy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Waste Heat Recovery</v>
      </c>
      <c r="C2212" s="254" t="str">
        <f t="shared" si="97"/>
        <v>Perc of Waste Heat Recovery Potential Achieved</v>
      </c>
      <c r="D2212" s="6" t="s">
        <v>3026</v>
      </c>
      <c r="E2212" s="1"/>
      <c r="F2212" t="s">
        <v>2989</v>
      </c>
      <c r="G2212" s="45"/>
      <c r="H2212" s="47">
        <f t="shared" si="96"/>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waste heat recovery</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1</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of potential achieved</v>
      </c>
      <c r="P2212" s="254" t="str">
        <f>IF(ISBLANK(INDEX('Policy Characteristics'!J:J,MATCH($C2212,'Policy Characteristics'!$C:$C,0))),"",INDEX('Policy Characteristics'!J:J,MATCH($C2212,'Policy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Waste Heat Recovery</v>
      </c>
      <c r="C2213" s="254" t="str">
        <f t="shared" si="97"/>
        <v>Perc of Waste Heat Recovery Potential Achieved</v>
      </c>
      <c r="D2213" s="6" t="s">
        <v>3027</v>
      </c>
      <c r="E2213" s="1"/>
      <c r="F2213" t="s">
        <v>2990</v>
      </c>
      <c r="G2213" s="45"/>
      <c r="H2213" s="47">
        <f t="shared" si="96"/>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waste heat recovery</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1</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of potential achieved</v>
      </c>
      <c r="P2213" s="254" t="str">
        <f>IF(ISBLANK(INDEX('Policy Characteristics'!J:J,MATCH($C2213,'Policy Characteristics'!$C:$C,0))),"",INDEX('Policy Characteristics'!J:J,MATCH($C2213,'Policy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Waste Heat Recovery</v>
      </c>
      <c r="C2214" s="254" t="str">
        <f t="shared" si="97"/>
        <v>Perc of Waste Heat Recovery Potential Achieved</v>
      </c>
      <c r="D2214" s="6" t="s">
        <v>3028</v>
      </c>
      <c r="E2214" s="1"/>
      <c r="F2214" t="s">
        <v>2547</v>
      </c>
      <c r="G2214" s="45"/>
      <c r="H2214" s="47">
        <f t="shared" si="96"/>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waste heat recovery</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1</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of potential achieved</v>
      </c>
      <c r="P2214" s="254" t="str">
        <f>IF(ISBLANK(INDEX('Policy Characteristics'!J:J,MATCH($C2214,'Policy Characteristics'!$C:$C,0))),"",INDEX('Policy Characteristics'!J:J,MATCH($C2214,'Policy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Waste Heat Recovery</v>
      </c>
      <c r="C2215" s="254" t="str">
        <f t="shared" si="97"/>
        <v>Perc of Waste Heat Recovery Potential Achieved</v>
      </c>
      <c r="D2215" s="6" t="s">
        <v>3029</v>
      </c>
      <c r="E2215" s="1"/>
      <c r="F2215" t="s">
        <v>2991</v>
      </c>
      <c r="G2215" s="45"/>
      <c r="H2215" s="47">
        <f t="shared" si="96"/>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waste heat recovery</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1</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of potential achieved</v>
      </c>
      <c r="P2215" s="254" t="str">
        <f>IF(ISBLANK(INDEX('Policy Characteristics'!J:J,MATCH($C2215,'Policy Characteristics'!$C:$C,0))),"",INDEX('Policy Characteristics'!J:J,MATCH($C2215,'Policy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Waste Heat Recovery</v>
      </c>
      <c r="C2216" s="254" t="str">
        <f t="shared" si="97"/>
        <v>Perc of Waste Heat Recovery Potential Achieved</v>
      </c>
      <c r="D2216" s="6" t="s">
        <v>3030</v>
      </c>
      <c r="E2216" s="1"/>
      <c r="F2216" t="s">
        <v>2992</v>
      </c>
      <c r="G2216" s="45"/>
      <c r="H2216" s="47">
        <f t="shared" si="96"/>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waste heat recovery</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1</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of potential achieved</v>
      </c>
      <c r="P2216" s="254" t="str">
        <f>IF(ISBLANK(INDEX('Policy Characteristics'!J:J,MATCH($C2216,'Policy Characteristics'!$C:$C,0))),"",INDEX('Policy Characteristics'!J:J,MATCH($C2216,'Policy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Waste Heat Recovery</v>
      </c>
      <c r="C2217" s="254" t="str">
        <f t="shared" si="97"/>
        <v>Perc of Waste Heat Recovery Potential Achieved</v>
      </c>
      <c r="D2217" s="6" t="s">
        <v>3031</v>
      </c>
      <c r="E2217" s="1"/>
      <c r="F2217" t="s">
        <v>2993</v>
      </c>
      <c r="G2217" s="45"/>
      <c r="H2217" s="47">
        <f t="shared" si="96"/>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waste heat recovery</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1</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of potential achieved</v>
      </c>
      <c r="P2217" s="254" t="str">
        <f>IF(ISBLANK(INDEX('Policy Characteristics'!J:J,MATCH($C2217,'Policy Characteristics'!$C:$C,0))),"",INDEX('Policy Characteristics'!J:J,MATCH($C2217,'Policy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Waste Heat Recovery</v>
      </c>
      <c r="C2218" s="254" t="str">
        <f t="shared" si="97"/>
        <v>Perc of Waste Heat Recovery Potential Achieved</v>
      </c>
      <c r="D2218" s="6" t="s">
        <v>3032</v>
      </c>
      <c r="E2218" s="1"/>
      <c r="F2218" t="s">
        <v>2994</v>
      </c>
      <c r="G2218" s="45"/>
      <c r="H2218" s="47">
        <f t="shared" si="96"/>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waste heat recovery</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1</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of potential achieved</v>
      </c>
      <c r="P2218" s="254" t="str">
        <f>IF(ISBLANK(INDEX('Policy Characteristics'!J:J,MATCH($C2218,'Policy Characteristics'!$C:$C,0))),"",INDEX('Policy Characteristics'!J:J,MATCH($C2218,'Policy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Waste Heat Recovery</v>
      </c>
      <c r="C2219" s="254" t="str">
        <f t="shared" si="97"/>
        <v>Perc of Waste Heat Recovery Potential Achieved</v>
      </c>
      <c r="D2219" s="6" t="s">
        <v>3033</v>
      </c>
      <c r="E2219" s="1"/>
      <c r="F2219" t="s">
        <v>2995</v>
      </c>
      <c r="G2219" s="45"/>
      <c r="H2219" s="47">
        <f t="shared" si="96"/>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waste heat recovery</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1</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of potential achieved</v>
      </c>
      <c r="P2219" s="254" t="str">
        <f>IF(ISBLANK(INDEX('Policy Characteristics'!J:J,MATCH($C2219,'Policy Characteristics'!$C:$C,0))),"",INDEX('Policy Characteristics'!J:J,MATCH($C2219,'Policy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Waste Heat Recovery</v>
      </c>
      <c r="C2220" s="254" t="str">
        <f t="shared" si="97"/>
        <v>Perc of Waste Heat Recovery Potential Achieved</v>
      </c>
      <c r="D2220" s="6" t="s">
        <v>3034</v>
      </c>
      <c r="E2220" s="1"/>
      <c r="F2220" t="s">
        <v>2996</v>
      </c>
      <c r="G2220" s="45"/>
      <c r="H2220" s="47">
        <f t="shared" si="96"/>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waste heat recovery</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1</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of potential achieved</v>
      </c>
      <c r="P2220" s="254" t="str">
        <f>IF(ISBLANK(INDEX('Policy Characteristics'!J:J,MATCH($C2220,'Policy Characteristics'!$C:$C,0))),"",INDEX('Policy Characteristics'!J:J,MATCH($C2220,'Policy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Waste Heat Recovery</v>
      </c>
      <c r="C2221" s="254" t="str">
        <f t="shared" si="97"/>
        <v>Perc of Waste Heat Recovery Potential Achieved</v>
      </c>
      <c r="D2221" s="6" t="s">
        <v>3035</v>
      </c>
      <c r="E2221" s="1"/>
      <c r="F2221" t="s">
        <v>2997</v>
      </c>
      <c r="G2221" s="45"/>
      <c r="H2221" s="47">
        <f t="shared" si="96"/>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waste heat recovery</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1</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of potential achieved</v>
      </c>
      <c r="P2221" s="254" t="str">
        <f>IF(ISBLANK(INDEX('Policy Characteristics'!J:J,MATCH($C2221,'Policy Characteristics'!$C:$C,0))),"",INDEX('Policy Characteristics'!J:J,MATCH($C2221,'Policy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Waste Heat Recovery</v>
      </c>
      <c r="C2222" s="254" t="str">
        <f t="shared" si="97"/>
        <v>Perc of Waste Heat Recovery Potential Achieved</v>
      </c>
      <c r="D2222" s="6" t="s">
        <v>3036</v>
      </c>
      <c r="E2222" s="1"/>
      <c r="F2222" t="s">
        <v>2998</v>
      </c>
      <c r="G2222" s="45"/>
      <c r="H2222" s="47">
        <f t="shared" si="96"/>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waste heat recovery</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1</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of potential achieved</v>
      </c>
      <c r="P2222" s="254" t="str">
        <f>IF(ISBLANK(INDEX('Policy Characteristics'!J:J,MATCH($C2222,'Policy Characteristics'!$C:$C,0))),"",INDEX('Policy Characteristics'!J:J,MATCH($C2222,'Policy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Waste Heat Recovery</v>
      </c>
      <c r="C2223" s="254" t="str">
        <f t="shared" si="97"/>
        <v>Perc of Waste Heat Recovery Potential Achieved</v>
      </c>
      <c r="D2223" s="6" t="s">
        <v>3037</v>
      </c>
      <c r="E2223" s="1"/>
      <c r="F2223" t="s">
        <v>2999</v>
      </c>
      <c r="G2223" s="45"/>
      <c r="H2223" s="47">
        <f t="shared" si="96"/>
        <v>2222</v>
      </c>
      <c r="I2223" s="324" t="s">
        <v>41</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waste heat recovery</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1</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of potential achieved</v>
      </c>
      <c r="P2223" s="254" t="str">
        <f>IF(ISBLANK(INDEX('Policy Characteristics'!J:J,MATCH($C2223,'Policy Characteristics'!$C:$C,0))),"",INDEX('Policy Characteristics'!J:J,MATCH($C2223,'Policy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Waste Heat Recovery</v>
      </c>
      <c r="C2224" s="254" t="str">
        <f t="shared" si="97"/>
        <v>Perc of Waste Heat Recovery Potential Achieved</v>
      </c>
      <c r="D2224" s="6" t="s">
        <v>3038</v>
      </c>
      <c r="E2224" s="1"/>
      <c r="F2224" t="s">
        <v>3041</v>
      </c>
      <c r="G2224" s="45"/>
      <c r="H2224" s="47">
        <f t="shared" si="96"/>
        <v>2223</v>
      </c>
      <c r="I2224" s="324" t="s">
        <v>41</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waste heat recovery</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1</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of potential achieved</v>
      </c>
      <c r="P2224" s="254" t="str">
        <f>IF(ISBLANK(INDEX('Policy Characteristics'!J:J,MATCH($C2224,'Policy Characteristics'!$C:$C,0))),"",INDEX('Policy Characteristics'!J:J,MATCH($C2224,'Policy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Waste Heat Recovery</v>
      </c>
      <c r="C2225" s="254" t="str">
        <f t="shared" si="97"/>
        <v>Perc of Waste Heat Recovery Potential Achieved</v>
      </c>
      <c r="D2225" s="6" t="s">
        <v>3039</v>
      </c>
      <c r="E2225" s="1"/>
      <c r="F2225" t="s">
        <v>3000</v>
      </c>
      <c r="G2225" s="45"/>
      <c r="H2225" s="47">
        <f t="shared" si="96"/>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waste heat recovery</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1</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of potential achieved</v>
      </c>
      <c r="P2225" s="254" t="str">
        <f>IF(ISBLANK(INDEX('Policy Characteristics'!J:J,MATCH($C2225,'Policy Characteristics'!$C:$C,0))),"",INDEX('Policy Characteristics'!J:J,MATCH($C2225,'Policy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Industry Process Efficiency</v>
      </c>
      <c r="C2226" t="s">
        <v>3701</v>
      </c>
      <c r="D2226" s="45" t="s">
        <v>3015</v>
      </c>
      <c r="E2226" s="45" t="s">
        <v>2375</v>
      </c>
      <c r="F2226" t="s">
        <v>3040</v>
      </c>
      <c r="G2226" s="45" t="s">
        <v>2381</v>
      </c>
      <c r="H2226" s="47">
        <f t="shared" si="96"/>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process efficiency</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Industry Process Efficiency</v>
      </c>
      <c r="C2227" s="254" t="str">
        <f>$C$2226</f>
        <v>Percentage Improvement in Industrial Process Efficiency above BAU</v>
      </c>
      <c r="D2227" s="45" t="s">
        <v>3015</v>
      </c>
      <c r="E2227" s="45" t="s">
        <v>2376</v>
      </c>
      <c r="F2227" t="s">
        <v>3040</v>
      </c>
      <c r="G2227" s="45" t="s">
        <v>2384</v>
      </c>
      <c r="H2227" s="47">
        <f t="shared" si="96"/>
        <v>2226</v>
      </c>
      <c r="I2227" s="324" t="s">
        <v>41</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process efficiency</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Industry Process Efficiency</v>
      </c>
      <c r="C2228" s="254" t="str">
        <f t="shared" ref="C2228:C2291" si="98">$C$2226</f>
        <v>Percentage Improvement in Industrial Process Efficiency above BAU</v>
      </c>
      <c r="D2228" s="45" t="s">
        <v>3015</v>
      </c>
      <c r="E2228" s="45" t="s">
        <v>2377</v>
      </c>
      <c r="F2228" t="s">
        <v>3040</v>
      </c>
      <c r="G2228" s="45" t="s">
        <v>2385</v>
      </c>
      <c r="H2228" s="47">
        <f t="shared" si="96"/>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process efficiency</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Industry Process Efficiency</v>
      </c>
      <c r="C2229" s="254" t="str">
        <f t="shared" si="98"/>
        <v>Percentage Improvement in Industrial Process Efficiency above BAU</v>
      </c>
      <c r="D2229" s="45" t="s">
        <v>3015</v>
      </c>
      <c r="E2229" s="45" t="s">
        <v>2378</v>
      </c>
      <c r="F2229" t="s">
        <v>3040</v>
      </c>
      <c r="G2229" s="45" t="s">
        <v>2382</v>
      </c>
      <c r="H2229" s="47">
        <f t="shared" si="96"/>
        <v>2228</v>
      </c>
      <c r="I2229" s="324" t="s">
        <v>41</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process efficiency</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Industry Process Efficiency</v>
      </c>
      <c r="C2230" s="254" t="str">
        <f t="shared" si="98"/>
        <v>Percentage Improvement in Industrial Process Efficiency above BAU</v>
      </c>
      <c r="D2230" s="45" t="s">
        <v>3015</v>
      </c>
      <c r="E2230" s="45" t="s">
        <v>2379</v>
      </c>
      <c r="F2230" t="s">
        <v>3040</v>
      </c>
      <c r="G2230" s="45" t="s">
        <v>2383</v>
      </c>
      <c r="H2230" s="47">
        <f t="shared" si="96"/>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process efficiency</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Industry Process Efficiency</v>
      </c>
      <c r="C2231" s="254" t="str">
        <f t="shared" si="98"/>
        <v>Percentage Improvement in Industrial Process Efficiency above BAU</v>
      </c>
      <c r="D2231" s="45" t="s">
        <v>3015</v>
      </c>
      <c r="E2231" s="45" t="s">
        <v>2380</v>
      </c>
      <c r="F2231" t="s">
        <v>3040</v>
      </c>
      <c r="G2231" s="45" t="s">
        <v>2386</v>
      </c>
      <c r="H2231" s="47">
        <f t="shared" si="96"/>
        <v>2230</v>
      </c>
      <c r="I2231" s="324" t="s">
        <v>41</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process efficiency</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Industry Process Efficiency</v>
      </c>
      <c r="C2232" s="254" t="str">
        <f t="shared" si="98"/>
        <v>Percentage Improvement in Industrial Process Efficiency above BAU</v>
      </c>
      <c r="D2232" s="45" t="s">
        <v>3015</v>
      </c>
      <c r="E2232" s="45" t="s">
        <v>2672</v>
      </c>
      <c r="F2232" t="s">
        <v>3040</v>
      </c>
      <c r="G2232" s="45" t="s">
        <v>2675</v>
      </c>
      <c r="H2232" s="47">
        <f t="shared" si="96"/>
        <v>2231</v>
      </c>
      <c r="I2232" s="324" t="s">
        <v>41</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process efficiency</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Industry Process Efficiency</v>
      </c>
      <c r="C2233" s="254" t="str">
        <f t="shared" si="98"/>
        <v>Percentage Improvement in Industrial Process Efficiency above BAU</v>
      </c>
      <c r="D2233" s="45" t="s">
        <v>3015</v>
      </c>
      <c r="E2233" s="45" t="s">
        <v>2673</v>
      </c>
      <c r="F2233" t="s">
        <v>3040</v>
      </c>
      <c r="G2233" s="45" t="s">
        <v>2677</v>
      </c>
      <c r="H2233" s="47">
        <f t="shared" si="96"/>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process efficiency</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Industry Process Efficiency</v>
      </c>
      <c r="C2234" s="254" t="str">
        <f t="shared" si="98"/>
        <v>Percentage Improvement in Industrial Process Efficiency above BAU</v>
      </c>
      <c r="D2234" s="45" t="s">
        <v>3015</v>
      </c>
      <c r="E2234" s="45" t="s">
        <v>2674</v>
      </c>
      <c r="F2234" t="s">
        <v>3040</v>
      </c>
      <c r="G2234" s="45" t="s">
        <v>2678</v>
      </c>
      <c r="H2234" s="47">
        <f t="shared" si="96"/>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process efficiency</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Industry Process Efficiency</v>
      </c>
      <c r="C2235" s="254" t="str">
        <f t="shared" si="98"/>
        <v>Percentage Improvement in Industrial Process Efficiency above BAU</v>
      </c>
      <c r="D2235" s="45" t="s">
        <v>3015</v>
      </c>
      <c r="E2235" s="45" t="s">
        <v>2671</v>
      </c>
      <c r="F2235" t="s">
        <v>3040</v>
      </c>
      <c r="G2235" s="45" t="s">
        <v>2676</v>
      </c>
      <c r="H2235" s="47">
        <f t="shared" si="96"/>
        <v>2234</v>
      </c>
      <c r="I2235" s="324" t="s">
        <v>41</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process efficiency</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Industry Process Efficiency</v>
      </c>
      <c r="C2236" s="254" t="str">
        <f t="shared" si="98"/>
        <v>Percentage Improvement in Industrial Process Efficiency above BAU</v>
      </c>
      <c r="D2236" s="6" t="s">
        <v>3016</v>
      </c>
      <c r="E2236" s="45" t="s">
        <v>2375</v>
      </c>
      <c r="F2236" t="s">
        <v>2725</v>
      </c>
      <c r="G2236" s="45" t="s">
        <v>2381</v>
      </c>
      <c r="H2236" s="47">
        <f t="shared" si="96"/>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process efficiency</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Industry Process Efficiency</v>
      </c>
      <c r="C2237" s="254" t="str">
        <f t="shared" si="98"/>
        <v>Percentage Improvement in Industrial Process Efficiency above BAU</v>
      </c>
      <c r="D2237" s="6" t="s">
        <v>3016</v>
      </c>
      <c r="E2237" s="45" t="s">
        <v>2376</v>
      </c>
      <c r="F2237" t="s">
        <v>2725</v>
      </c>
      <c r="G2237" s="45" t="s">
        <v>2384</v>
      </c>
      <c r="H2237" s="47">
        <f t="shared" si="96"/>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process efficiency</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Industry Process Efficiency</v>
      </c>
      <c r="C2238" s="254" t="str">
        <f t="shared" si="98"/>
        <v>Percentage Improvement in Industrial Process Efficiency above BAU</v>
      </c>
      <c r="D2238" s="6" t="s">
        <v>3016</v>
      </c>
      <c r="E2238" s="45" t="s">
        <v>2377</v>
      </c>
      <c r="F2238" t="s">
        <v>2725</v>
      </c>
      <c r="G2238" s="45" t="s">
        <v>2385</v>
      </c>
      <c r="H2238" s="47">
        <f t="shared" si="96"/>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process efficiency</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Industry Process Efficiency</v>
      </c>
      <c r="C2239" s="254" t="str">
        <f t="shared" si="98"/>
        <v>Percentage Improvement in Industrial Process Efficiency above BAU</v>
      </c>
      <c r="D2239" s="6" t="s">
        <v>3016</v>
      </c>
      <c r="E2239" s="45" t="s">
        <v>2378</v>
      </c>
      <c r="F2239" t="s">
        <v>2725</v>
      </c>
      <c r="G2239" s="45" t="s">
        <v>2382</v>
      </c>
      <c r="H2239" s="47">
        <f t="shared" si="96"/>
        <v>2238</v>
      </c>
      <c r="I2239" s="324" t="s">
        <v>41</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process efficiency</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Industry Process Efficiency</v>
      </c>
      <c r="C2240" s="254" t="str">
        <f t="shared" si="98"/>
        <v>Percentage Improvement in Industrial Process Efficiency above BAU</v>
      </c>
      <c r="D2240" s="6" t="s">
        <v>3016</v>
      </c>
      <c r="E2240" s="45" t="s">
        <v>2379</v>
      </c>
      <c r="F2240" t="s">
        <v>2725</v>
      </c>
      <c r="G2240" s="45" t="s">
        <v>2383</v>
      </c>
      <c r="H2240" s="47">
        <f t="shared" si="96"/>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process efficiency</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Industry Process Efficiency</v>
      </c>
      <c r="C2241" s="254" t="str">
        <f t="shared" si="98"/>
        <v>Percentage Improvement in Industrial Process Efficiency above BAU</v>
      </c>
      <c r="D2241" s="6" t="s">
        <v>3016</v>
      </c>
      <c r="E2241" s="45" t="s">
        <v>2380</v>
      </c>
      <c r="F2241" t="s">
        <v>2725</v>
      </c>
      <c r="G2241" s="45" t="s">
        <v>2386</v>
      </c>
      <c r="H2241" s="47">
        <f t="shared" si="96"/>
        <v>2240</v>
      </c>
      <c r="I2241" s="324" t="s">
        <v>41</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process efficiency</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Industry Process Efficiency</v>
      </c>
      <c r="C2242" s="254" t="str">
        <f t="shared" si="98"/>
        <v>Percentage Improvement in Industrial Process Efficiency above BAU</v>
      </c>
      <c r="D2242" s="6" t="s">
        <v>3016</v>
      </c>
      <c r="E2242" s="45" t="s">
        <v>2672</v>
      </c>
      <c r="F2242" t="s">
        <v>2725</v>
      </c>
      <c r="G2242" s="45" t="s">
        <v>2675</v>
      </c>
      <c r="H2242" s="47">
        <f t="shared" si="96"/>
        <v>2241</v>
      </c>
      <c r="I2242" s="324" t="s">
        <v>41</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process efficiency</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Industry Process Efficiency</v>
      </c>
      <c r="C2243" s="254" t="str">
        <f t="shared" si="98"/>
        <v>Percentage Improvement in Industrial Process Efficiency above BAU</v>
      </c>
      <c r="D2243" s="6" t="s">
        <v>3016</v>
      </c>
      <c r="E2243" s="45" t="s">
        <v>2673</v>
      </c>
      <c r="F2243" t="s">
        <v>2725</v>
      </c>
      <c r="G2243" s="45" t="s">
        <v>2677</v>
      </c>
      <c r="H2243" s="47">
        <f t="shared" si="96"/>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process efficiency</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Industry Process Efficiency</v>
      </c>
      <c r="C2244" s="254" t="str">
        <f t="shared" si="98"/>
        <v>Percentage Improvement in Industrial Process Efficiency above BAU</v>
      </c>
      <c r="D2244" s="6" t="s">
        <v>3016</v>
      </c>
      <c r="E2244" s="45" t="s">
        <v>2674</v>
      </c>
      <c r="F2244" t="s">
        <v>2725</v>
      </c>
      <c r="G2244" s="45" t="s">
        <v>2678</v>
      </c>
      <c r="H2244" s="47">
        <f t="shared" si="96"/>
        <v>2243</v>
      </c>
      <c r="I2244" s="324" t="s">
        <v>41</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process efficiency</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Industry Process Efficiency</v>
      </c>
      <c r="C2245" s="254" t="str">
        <f t="shared" si="98"/>
        <v>Percentage Improvement in Industrial Process Efficiency above BAU</v>
      </c>
      <c r="D2245" s="6" t="s">
        <v>3016</v>
      </c>
      <c r="E2245" s="45" t="s">
        <v>2671</v>
      </c>
      <c r="F2245" t="s">
        <v>2725</v>
      </c>
      <c r="G2245" s="45" t="s">
        <v>2676</v>
      </c>
      <c r="H2245" s="47">
        <f t="shared" si="96"/>
        <v>2244</v>
      </c>
      <c r="I2245" s="324" t="s">
        <v>41</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process efficiency</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Industry Process Efficiency</v>
      </c>
      <c r="C2246" s="254" t="str">
        <f t="shared" si="98"/>
        <v>Percentage Improvement in Industrial Process Efficiency above BAU</v>
      </c>
      <c r="D2246" s="6" t="s">
        <v>3017</v>
      </c>
      <c r="E2246" s="45" t="s">
        <v>2375</v>
      </c>
      <c r="F2246" t="s">
        <v>2981</v>
      </c>
      <c r="G2246" s="45" t="s">
        <v>2381</v>
      </c>
      <c r="H2246" s="47">
        <f t="shared" si="96"/>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process efficiency</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Industry Process Efficiency</v>
      </c>
      <c r="C2247" s="254" t="str">
        <f t="shared" si="98"/>
        <v>Percentage Improvement in Industrial Process Efficiency above BAU</v>
      </c>
      <c r="D2247" s="6" t="s">
        <v>3017</v>
      </c>
      <c r="E2247" s="45" t="s">
        <v>2376</v>
      </c>
      <c r="F2247" t="s">
        <v>2981</v>
      </c>
      <c r="G2247" s="45" t="s">
        <v>2384</v>
      </c>
      <c r="H2247" s="47">
        <f t="shared" si="96"/>
        <v>2246</v>
      </c>
      <c r="I2247" s="324" t="s">
        <v>41</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process efficiency</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Industry Process Efficiency</v>
      </c>
      <c r="C2248" s="254" t="str">
        <f t="shared" si="98"/>
        <v>Percentage Improvement in Industrial Process Efficiency above BAU</v>
      </c>
      <c r="D2248" s="6" t="s">
        <v>3017</v>
      </c>
      <c r="E2248" s="45" t="s">
        <v>2377</v>
      </c>
      <c r="F2248" t="s">
        <v>2981</v>
      </c>
      <c r="G2248" s="45" t="s">
        <v>2385</v>
      </c>
      <c r="H2248" s="47">
        <f t="shared" si="96"/>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process efficiency</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Industry Process Efficiency</v>
      </c>
      <c r="C2249" s="254" t="str">
        <f t="shared" si="98"/>
        <v>Percentage Improvement in Industrial Process Efficiency above BAU</v>
      </c>
      <c r="D2249" s="6" t="s">
        <v>3017</v>
      </c>
      <c r="E2249" s="45" t="s">
        <v>2378</v>
      </c>
      <c r="F2249" t="s">
        <v>2981</v>
      </c>
      <c r="G2249" s="45" t="s">
        <v>2382</v>
      </c>
      <c r="H2249" s="47">
        <f t="shared" si="96"/>
        <v>2248</v>
      </c>
      <c r="I2249" s="324" t="s">
        <v>41</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process efficiency</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Industry Process Efficiency</v>
      </c>
      <c r="C2250" s="254" t="str">
        <f t="shared" si="98"/>
        <v>Percentage Improvement in Industrial Process Efficiency above BAU</v>
      </c>
      <c r="D2250" s="6" t="s">
        <v>3017</v>
      </c>
      <c r="E2250" s="45" t="s">
        <v>2379</v>
      </c>
      <c r="F2250" t="s">
        <v>2981</v>
      </c>
      <c r="G2250" s="45" t="s">
        <v>2383</v>
      </c>
      <c r="H2250" s="47">
        <f t="shared" si="96"/>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process efficiency</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Industry Process Efficiency</v>
      </c>
      <c r="C2251" s="254" t="str">
        <f t="shared" si="98"/>
        <v>Percentage Improvement in Industrial Process Efficiency above BAU</v>
      </c>
      <c r="D2251" s="6" t="s">
        <v>3017</v>
      </c>
      <c r="E2251" s="45" t="s">
        <v>2380</v>
      </c>
      <c r="F2251" t="s">
        <v>2981</v>
      </c>
      <c r="G2251" s="45" t="s">
        <v>2386</v>
      </c>
      <c r="H2251" s="47">
        <f t="shared" ref="H2251:H2314" si="99">H2250+1</f>
        <v>2250</v>
      </c>
      <c r="I2251" s="324" t="s">
        <v>41</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process efficiency</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Industry Process Efficiency</v>
      </c>
      <c r="C2252" s="254" t="str">
        <f t="shared" si="98"/>
        <v>Percentage Improvement in Industrial Process Efficiency above BAU</v>
      </c>
      <c r="D2252" s="6" t="s">
        <v>3017</v>
      </c>
      <c r="E2252" s="45" t="s">
        <v>2672</v>
      </c>
      <c r="F2252" t="s">
        <v>2981</v>
      </c>
      <c r="G2252" s="45" t="s">
        <v>2675</v>
      </c>
      <c r="H2252" s="47">
        <f t="shared" si="99"/>
        <v>2251</v>
      </c>
      <c r="I2252" s="324" t="s">
        <v>41</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process efficiency</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Industry Process Efficiency</v>
      </c>
      <c r="C2253" s="254" t="str">
        <f t="shared" si="98"/>
        <v>Percentage Improvement in Industrial Process Efficiency above BAU</v>
      </c>
      <c r="D2253" s="6" t="s">
        <v>3017</v>
      </c>
      <c r="E2253" s="45" t="s">
        <v>2673</v>
      </c>
      <c r="F2253" t="s">
        <v>2981</v>
      </c>
      <c r="G2253" s="45" t="s">
        <v>2677</v>
      </c>
      <c r="H2253" s="47">
        <f t="shared" si="99"/>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process efficiency</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Industry Process Efficiency</v>
      </c>
      <c r="C2254" s="254" t="str">
        <f t="shared" si="98"/>
        <v>Percentage Improvement in Industrial Process Efficiency above BAU</v>
      </c>
      <c r="D2254" s="6" t="s">
        <v>3017</v>
      </c>
      <c r="E2254" s="45" t="s">
        <v>2674</v>
      </c>
      <c r="F2254" t="s">
        <v>2981</v>
      </c>
      <c r="G2254" s="45" t="s">
        <v>2678</v>
      </c>
      <c r="H2254" s="47">
        <f t="shared" si="99"/>
        <v>2253</v>
      </c>
      <c r="I2254" s="324" t="s">
        <v>41</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process efficiency</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Industry Process Efficiency</v>
      </c>
      <c r="C2255" s="254" t="str">
        <f t="shared" si="98"/>
        <v>Percentage Improvement in Industrial Process Efficiency above BAU</v>
      </c>
      <c r="D2255" s="6" t="s">
        <v>3017</v>
      </c>
      <c r="E2255" s="45" t="s">
        <v>2671</v>
      </c>
      <c r="F2255" t="s">
        <v>2981</v>
      </c>
      <c r="G2255" s="45" t="s">
        <v>2676</v>
      </c>
      <c r="H2255" s="47">
        <f t="shared" si="99"/>
        <v>2254</v>
      </c>
      <c r="I2255" s="324" t="s">
        <v>41</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process efficiency</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Industry Process Efficiency</v>
      </c>
      <c r="C2256" s="254" t="str">
        <f t="shared" si="98"/>
        <v>Percentage Improvement in Industrial Process Efficiency above BAU</v>
      </c>
      <c r="D2256" s="6" t="s">
        <v>3018</v>
      </c>
      <c r="E2256" s="45" t="s">
        <v>2375</v>
      </c>
      <c r="F2256" t="s">
        <v>2982</v>
      </c>
      <c r="G2256" s="45" t="s">
        <v>2381</v>
      </c>
      <c r="H2256" s="47">
        <f t="shared" si="99"/>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process efficiency</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Industry Process Efficiency</v>
      </c>
      <c r="C2257" s="254" t="str">
        <f t="shared" si="98"/>
        <v>Percentage Improvement in Industrial Process Efficiency above BAU</v>
      </c>
      <c r="D2257" s="6" t="s">
        <v>3018</v>
      </c>
      <c r="E2257" s="45" t="s">
        <v>2376</v>
      </c>
      <c r="F2257" t="s">
        <v>2982</v>
      </c>
      <c r="G2257" s="45" t="s">
        <v>2384</v>
      </c>
      <c r="H2257" s="47">
        <f t="shared" si="99"/>
        <v>2256</v>
      </c>
      <c r="I2257" s="324" t="s">
        <v>41</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process efficiency</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Industry Process Efficiency</v>
      </c>
      <c r="C2258" s="254" t="str">
        <f t="shared" si="98"/>
        <v>Percentage Improvement in Industrial Process Efficiency above BAU</v>
      </c>
      <c r="D2258" s="6" t="s">
        <v>3018</v>
      </c>
      <c r="E2258" s="45" t="s">
        <v>2377</v>
      </c>
      <c r="F2258" t="s">
        <v>2982</v>
      </c>
      <c r="G2258" s="45" t="s">
        <v>2385</v>
      </c>
      <c r="H2258" s="47">
        <f t="shared" si="99"/>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process efficiency</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Industry Process Efficiency</v>
      </c>
      <c r="C2259" s="254" t="str">
        <f t="shared" si="98"/>
        <v>Percentage Improvement in Industrial Process Efficiency above BAU</v>
      </c>
      <c r="D2259" s="6" t="s">
        <v>3018</v>
      </c>
      <c r="E2259" s="45" t="s">
        <v>2378</v>
      </c>
      <c r="F2259" t="s">
        <v>2982</v>
      </c>
      <c r="G2259" s="45" t="s">
        <v>2382</v>
      </c>
      <c r="H2259" s="47">
        <f t="shared" si="99"/>
        <v>2258</v>
      </c>
      <c r="I2259" s="324" t="s">
        <v>41</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process efficiency</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Industry Process Efficiency</v>
      </c>
      <c r="C2260" s="254" t="str">
        <f t="shared" si="98"/>
        <v>Percentage Improvement in Industrial Process Efficiency above BAU</v>
      </c>
      <c r="D2260" s="6" t="s">
        <v>3018</v>
      </c>
      <c r="E2260" s="45" t="s">
        <v>2379</v>
      </c>
      <c r="F2260" t="s">
        <v>2982</v>
      </c>
      <c r="G2260" s="45" t="s">
        <v>2383</v>
      </c>
      <c r="H2260" s="47">
        <f t="shared" si="99"/>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process efficiency</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Industry Process Efficiency</v>
      </c>
      <c r="C2261" s="254" t="str">
        <f t="shared" si="98"/>
        <v>Percentage Improvement in Industrial Process Efficiency above BAU</v>
      </c>
      <c r="D2261" s="6" t="s">
        <v>3018</v>
      </c>
      <c r="E2261" s="45" t="s">
        <v>2380</v>
      </c>
      <c r="F2261" t="s">
        <v>2982</v>
      </c>
      <c r="G2261" s="45" t="s">
        <v>2386</v>
      </c>
      <c r="H2261" s="47">
        <f t="shared" si="99"/>
        <v>2260</v>
      </c>
      <c r="I2261" s="324" t="s">
        <v>41</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process efficiency</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Industry Process Efficiency</v>
      </c>
      <c r="C2262" s="254" t="str">
        <f t="shared" si="98"/>
        <v>Percentage Improvement in Industrial Process Efficiency above BAU</v>
      </c>
      <c r="D2262" s="6" t="s">
        <v>3018</v>
      </c>
      <c r="E2262" s="45" t="s">
        <v>2672</v>
      </c>
      <c r="F2262" t="s">
        <v>2982</v>
      </c>
      <c r="G2262" s="45" t="s">
        <v>2675</v>
      </c>
      <c r="H2262" s="47">
        <f t="shared" si="99"/>
        <v>2261</v>
      </c>
      <c r="I2262" s="324" t="s">
        <v>41</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process efficiency</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Industry Process Efficiency</v>
      </c>
      <c r="C2263" s="254" t="str">
        <f t="shared" si="98"/>
        <v>Percentage Improvement in Industrial Process Efficiency above BAU</v>
      </c>
      <c r="D2263" s="6" t="s">
        <v>3018</v>
      </c>
      <c r="E2263" s="45" t="s">
        <v>2673</v>
      </c>
      <c r="F2263" t="s">
        <v>2982</v>
      </c>
      <c r="G2263" s="45" t="s">
        <v>2677</v>
      </c>
      <c r="H2263" s="47">
        <f t="shared" si="99"/>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process efficiency</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Industry Process Efficiency</v>
      </c>
      <c r="C2264" s="254" t="str">
        <f t="shared" si="98"/>
        <v>Percentage Improvement in Industrial Process Efficiency above BAU</v>
      </c>
      <c r="D2264" s="6" t="s">
        <v>3018</v>
      </c>
      <c r="E2264" s="45" t="s">
        <v>2674</v>
      </c>
      <c r="F2264" t="s">
        <v>2982</v>
      </c>
      <c r="G2264" s="45" t="s">
        <v>2678</v>
      </c>
      <c r="H2264" s="47">
        <f t="shared" si="99"/>
        <v>2263</v>
      </c>
      <c r="I2264" s="324" t="s">
        <v>41</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process efficiency</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Industry Process Efficiency</v>
      </c>
      <c r="C2265" s="254" t="str">
        <f t="shared" si="98"/>
        <v>Percentage Improvement in Industrial Process Efficiency above BAU</v>
      </c>
      <c r="D2265" s="6" t="s">
        <v>3018</v>
      </c>
      <c r="E2265" s="45" t="s">
        <v>2671</v>
      </c>
      <c r="F2265" t="s">
        <v>2982</v>
      </c>
      <c r="G2265" s="45" t="s">
        <v>2676</v>
      </c>
      <c r="H2265" s="47">
        <f t="shared" si="99"/>
        <v>2264</v>
      </c>
      <c r="I2265" s="324" t="s">
        <v>41</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process efficiency</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Industry Process Efficiency</v>
      </c>
      <c r="C2266" s="254" t="str">
        <f t="shared" si="98"/>
        <v>Percentage Improvement in Industrial Process Efficiency above BAU</v>
      </c>
      <c r="D2266" s="6" t="s">
        <v>3019</v>
      </c>
      <c r="E2266" s="45" t="s">
        <v>2375</v>
      </c>
      <c r="F2266" t="s">
        <v>2983</v>
      </c>
      <c r="G2266" s="45" t="s">
        <v>2381</v>
      </c>
      <c r="H2266" s="47">
        <f t="shared" si="99"/>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process efficiency</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Industry Process Efficiency</v>
      </c>
      <c r="C2267" s="254" t="str">
        <f t="shared" si="98"/>
        <v>Percentage Improvement in Industrial Process Efficiency above BAU</v>
      </c>
      <c r="D2267" s="6" t="s">
        <v>3019</v>
      </c>
      <c r="E2267" s="45" t="s">
        <v>2376</v>
      </c>
      <c r="F2267" t="s">
        <v>2983</v>
      </c>
      <c r="G2267" s="45" t="s">
        <v>2384</v>
      </c>
      <c r="H2267" s="47">
        <f t="shared" si="99"/>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process efficiency</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Industry Process Efficiency</v>
      </c>
      <c r="C2268" s="254" t="str">
        <f t="shared" si="98"/>
        <v>Percentage Improvement in Industrial Process Efficiency above BAU</v>
      </c>
      <c r="D2268" s="6" t="s">
        <v>3019</v>
      </c>
      <c r="E2268" s="45" t="s">
        <v>2377</v>
      </c>
      <c r="F2268" t="s">
        <v>2983</v>
      </c>
      <c r="G2268" s="45" t="s">
        <v>2385</v>
      </c>
      <c r="H2268" s="47">
        <f t="shared" si="99"/>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process efficiency</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Industry Process Efficiency</v>
      </c>
      <c r="C2269" s="254" t="str">
        <f t="shared" si="98"/>
        <v>Percentage Improvement in Industrial Process Efficiency above BAU</v>
      </c>
      <c r="D2269" s="6" t="s">
        <v>3019</v>
      </c>
      <c r="E2269" s="45" t="s">
        <v>2378</v>
      </c>
      <c r="F2269" t="s">
        <v>2983</v>
      </c>
      <c r="G2269" s="45" t="s">
        <v>2382</v>
      </c>
      <c r="H2269" s="47">
        <f t="shared" si="99"/>
        <v>2268</v>
      </c>
      <c r="I2269" s="324" t="s">
        <v>41</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process efficiency</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Industry Process Efficiency</v>
      </c>
      <c r="C2270" s="254" t="str">
        <f t="shared" si="98"/>
        <v>Percentage Improvement in Industrial Process Efficiency above BAU</v>
      </c>
      <c r="D2270" s="6" t="s">
        <v>3019</v>
      </c>
      <c r="E2270" s="45" t="s">
        <v>2379</v>
      </c>
      <c r="F2270" t="s">
        <v>2983</v>
      </c>
      <c r="G2270" s="45" t="s">
        <v>2383</v>
      </c>
      <c r="H2270" s="47">
        <f t="shared" si="99"/>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process efficiency</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Industry Process Efficiency</v>
      </c>
      <c r="C2271" s="254" t="str">
        <f t="shared" si="98"/>
        <v>Percentage Improvement in Industrial Process Efficiency above BAU</v>
      </c>
      <c r="D2271" s="6" t="s">
        <v>3019</v>
      </c>
      <c r="E2271" s="45" t="s">
        <v>2380</v>
      </c>
      <c r="F2271" t="s">
        <v>2983</v>
      </c>
      <c r="G2271" s="45" t="s">
        <v>2386</v>
      </c>
      <c r="H2271" s="47">
        <f t="shared" si="99"/>
        <v>2270</v>
      </c>
      <c r="I2271" s="324" t="s">
        <v>41</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process efficiency</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Industry Process Efficiency</v>
      </c>
      <c r="C2272" s="254" t="str">
        <f t="shared" si="98"/>
        <v>Percentage Improvement in Industrial Process Efficiency above BAU</v>
      </c>
      <c r="D2272" s="6" t="s">
        <v>3019</v>
      </c>
      <c r="E2272" s="45" t="s">
        <v>2672</v>
      </c>
      <c r="F2272" t="s">
        <v>2983</v>
      </c>
      <c r="G2272" s="45" t="s">
        <v>2675</v>
      </c>
      <c r="H2272" s="47">
        <f t="shared" si="99"/>
        <v>2271</v>
      </c>
      <c r="I2272" s="324" t="s">
        <v>41</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process efficiency</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Industry Process Efficiency</v>
      </c>
      <c r="C2273" s="254" t="str">
        <f t="shared" si="98"/>
        <v>Percentage Improvement in Industrial Process Efficiency above BAU</v>
      </c>
      <c r="D2273" s="6" t="s">
        <v>3019</v>
      </c>
      <c r="E2273" s="45" t="s">
        <v>2673</v>
      </c>
      <c r="F2273" t="s">
        <v>2983</v>
      </c>
      <c r="G2273" s="45" t="s">
        <v>2677</v>
      </c>
      <c r="H2273" s="47">
        <f t="shared" si="99"/>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process efficiency</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Industry Process Efficiency</v>
      </c>
      <c r="C2274" s="254" t="str">
        <f t="shared" si="98"/>
        <v>Percentage Improvement in Industrial Process Efficiency above BAU</v>
      </c>
      <c r="D2274" s="6" t="s">
        <v>3019</v>
      </c>
      <c r="E2274" s="45" t="s">
        <v>2674</v>
      </c>
      <c r="F2274" t="s">
        <v>2983</v>
      </c>
      <c r="G2274" s="45" t="s">
        <v>2678</v>
      </c>
      <c r="H2274" s="47">
        <f t="shared" si="99"/>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process efficiency</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Industry Process Efficiency</v>
      </c>
      <c r="C2275" s="254" t="str">
        <f t="shared" si="98"/>
        <v>Percentage Improvement in Industrial Process Efficiency above BAU</v>
      </c>
      <c r="D2275" s="6" t="s">
        <v>3019</v>
      </c>
      <c r="E2275" s="45" t="s">
        <v>2671</v>
      </c>
      <c r="F2275" t="s">
        <v>2983</v>
      </c>
      <c r="G2275" s="45" t="s">
        <v>2676</v>
      </c>
      <c r="H2275" s="47">
        <f t="shared" si="99"/>
        <v>2274</v>
      </c>
      <c r="I2275" s="324" t="s">
        <v>41</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process efficiency</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Industry Process Efficiency</v>
      </c>
      <c r="C2276" s="254" t="str">
        <f t="shared" si="98"/>
        <v>Percentage Improvement in Industrial Process Efficiency above BAU</v>
      </c>
      <c r="D2276" s="6" t="s">
        <v>3020</v>
      </c>
      <c r="E2276" s="45" t="s">
        <v>2375</v>
      </c>
      <c r="F2276" t="s">
        <v>2984</v>
      </c>
      <c r="G2276" s="45" t="s">
        <v>2381</v>
      </c>
      <c r="H2276" s="47">
        <f t="shared" si="99"/>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process efficiency</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Industry Process Efficiency</v>
      </c>
      <c r="C2277" s="254" t="str">
        <f t="shared" si="98"/>
        <v>Percentage Improvement in Industrial Process Efficiency above BAU</v>
      </c>
      <c r="D2277" s="6" t="s">
        <v>3020</v>
      </c>
      <c r="E2277" s="45" t="s">
        <v>2376</v>
      </c>
      <c r="F2277" t="s">
        <v>2984</v>
      </c>
      <c r="G2277" s="45" t="s">
        <v>2384</v>
      </c>
      <c r="H2277" s="47">
        <f t="shared" si="99"/>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process efficiency</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Industry Process Efficiency</v>
      </c>
      <c r="C2278" s="254" t="str">
        <f t="shared" si="98"/>
        <v>Percentage Improvement in Industrial Process Efficiency above BAU</v>
      </c>
      <c r="D2278" s="6" t="s">
        <v>3020</v>
      </c>
      <c r="E2278" s="45" t="s">
        <v>2377</v>
      </c>
      <c r="F2278" t="s">
        <v>2984</v>
      </c>
      <c r="G2278" s="45" t="s">
        <v>2385</v>
      </c>
      <c r="H2278" s="47">
        <f t="shared" si="99"/>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process efficiency</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Industry Process Efficiency</v>
      </c>
      <c r="C2279" s="254" t="str">
        <f t="shared" si="98"/>
        <v>Percentage Improvement in Industrial Process Efficiency above BAU</v>
      </c>
      <c r="D2279" s="6" t="s">
        <v>3020</v>
      </c>
      <c r="E2279" s="45" t="s">
        <v>2378</v>
      </c>
      <c r="F2279" t="s">
        <v>2984</v>
      </c>
      <c r="G2279" s="45" t="s">
        <v>2382</v>
      </c>
      <c r="H2279" s="47">
        <f t="shared" si="99"/>
        <v>2278</v>
      </c>
      <c r="I2279" s="324" t="s">
        <v>41</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process efficiency</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Industry Process Efficiency</v>
      </c>
      <c r="C2280" s="254" t="str">
        <f t="shared" si="98"/>
        <v>Percentage Improvement in Industrial Process Efficiency above BAU</v>
      </c>
      <c r="D2280" s="6" t="s">
        <v>3020</v>
      </c>
      <c r="E2280" s="45" t="s">
        <v>2379</v>
      </c>
      <c r="F2280" t="s">
        <v>2984</v>
      </c>
      <c r="G2280" s="45" t="s">
        <v>2383</v>
      </c>
      <c r="H2280" s="47">
        <f t="shared" si="99"/>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process efficiency</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Industry Process Efficiency</v>
      </c>
      <c r="C2281" s="254" t="str">
        <f t="shared" si="98"/>
        <v>Percentage Improvement in Industrial Process Efficiency above BAU</v>
      </c>
      <c r="D2281" s="6" t="s">
        <v>3020</v>
      </c>
      <c r="E2281" s="45" t="s">
        <v>2380</v>
      </c>
      <c r="F2281" t="s">
        <v>2984</v>
      </c>
      <c r="G2281" s="45" t="s">
        <v>2386</v>
      </c>
      <c r="H2281" s="47">
        <f t="shared" si="99"/>
        <v>2280</v>
      </c>
      <c r="I2281" s="324" t="s">
        <v>41</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process efficiency</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Industry Process Efficiency</v>
      </c>
      <c r="C2282" s="254" t="str">
        <f t="shared" si="98"/>
        <v>Percentage Improvement in Industrial Process Efficiency above BAU</v>
      </c>
      <c r="D2282" s="6" t="s">
        <v>3020</v>
      </c>
      <c r="E2282" s="45" t="s">
        <v>2672</v>
      </c>
      <c r="F2282" t="s">
        <v>2984</v>
      </c>
      <c r="G2282" s="45" t="s">
        <v>2675</v>
      </c>
      <c r="H2282" s="47">
        <f t="shared" si="99"/>
        <v>2281</v>
      </c>
      <c r="I2282" s="324" t="s">
        <v>41</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process efficiency</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Industry Process Efficiency</v>
      </c>
      <c r="C2283" s="254" t="str">
        <f t="shared" si="98"/>
        <v>Percentage Improvement in Industrial Process Efficiency above BAU</v>
      </c>
      <c r="D2283" s="6" t="s">
        <v>3020</v>
      </c>
      <c r="E2283" s="45" t="s">
        <v>2673</v>
      </c>
      <c r="F2283" t="s">
        <v>2984</v>
      </c>
      <c r="G2283" s="45" t="s">
        <v>2677</v>
      </c>
      <c r="H2283" s="47">
        <f t="shared" si="99"/>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process efficiency</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Industry Process Efficiency</v>
      </c>
      <c r="C2284" s="254" t="str">
        <f t="shared" si="98"/>
        <v>Percentage Improvement in Industrial Process Efficiency above BAU</v>
      </c>
      <c r="D2284" s="6" t="s">
        <v>3020</v>
      </c>
      <c r="E2284" s="45" t="s">
        <v>2674</v>
      </c>
      <c r="F2284" t="s">
        <v>2984</v>
      </c>
      <c r="G2284" s="45" t="s">
        <v>2678</v>
      </c>
      <c r="H2284" s="47">
        <f t="shared" si="99"/>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process efficiency</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Industry Process Efficiency</v>
      </c>
      <c r="C2285" s="254" t="str">
        <f t="shared" si="98"/>
        <v>Percentage Improvement in Industrial Process Efficiency above BAU</v>
      </c>
      <c r="D2285" s="6" t="s">
        <v>3020</v>
      </c>
      <c r="E2285" s="45" t="s">
        <v>2671</v>
      </c>
      <c r="F2285" t="s">
        <v>2984</v>
      </c>
      <c r="G2285" s="45" t="s">
        <v>2676</v>
      </c>
      <c r="H2285" s="47">
        <f t="shared" si="99"/>
        <v>2284</v>
      </c>
      <c r="I2285" s="324" t="s">
        <v>41</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process efficiency</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Industry Process Efficiency</v>
      </c>
      <c r="C2286" s="254" t="str">
        <f t="shared" si="98"/>
        <v>Percentage Improvement in Industrial Process Efficiency above BAU</v>
      </c>
      <c r="D2286" s="6" t="s">
        <v>3021</v>
      </c>
      <c r="E2286" s="45" t="s">
        <v>2375</v>
      </c>
      <c r="F2286" t="s">
        <v>2985</v>
      </c>
      <c r="G2286" s="45" t="s">
        <v>2381</v>
      </c>
      <c r="H2286" s="47">
        <f t="shared" si="99"/>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process efficiency</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Industry Process Efficiency</v>
      </c>
      <c r="C2287" s="254" t="str">
        <f t="shared" si="98"/>
        <v>Percentage Improvement in Industrial Process Efficiency above BAU</v>
      </c>
      <c r="D2287" s="6" t="s">
        <v>3021</v>
      </c>
      <c r="E2287" s="45" t="s">
        <v>2376</v>
      </c>
      <c r="F2287" t="s">
        <v>2985</v>
      </c>
      <c r="G2287" s="45" t="s">
        <v>2384</v>
      </c>
      <c r="H2287" s="47">
        <f t="shared" si="99"/>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process efficiency</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Industry Process Efficiency</v>
      </c>
      <c r="C2288" s="254" t="str">
        <f t="shared" si="98"/>
        <v>Percentage Improvement in Industrial Process Efficiency above BAU</v>
      </c>
      <c r="D2288" s="6" t="s">
        <v>3021</v>
      </c>
      <c r="E2288" s="45" t="s">
        <v>2377</v>
      </c>
      <c r="F2288" t="s">
        <v>2985</v>
      </c>
      <c r="G2288" s="45" t="s">
        <v>2385</v>
      </c>
      <c r="H2288" s="47">
        <f t="shared" si="99"/>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process efficiency</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Industry Process Efficiency</v>
      </c>
      <c r="C2289" s="254" t="str">
        <f t="shared" si="98"/>
        <v>Percentage Improvement in Industrial Process Efficiency above BAU</v>
      </c>
      <c r="D2289" s="6" t="s">
        <v>3021</v>
      </c>
      <c r="E2289" s="45" t="s">
        <v>2378</v>
      </c>
      <c r="F2289" t="s">
        <v>2985</v>
      </c>
      <c r="G2289" s="45" t="s">
        <v>2382</v>
      </c>
      <c r="H2289" s="47">
        <f t="shared" si="99"/>
        <v>2288</v>
      </c>
      <c r="I2289" s="324" t="s">
        <v>41</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process efficiency</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Industry Process Efficiency</v>
      </c>
      <c r="C2290" s="254" t="str">
        <f t="shared" si="98"/>
        <v>Percentage Improvement in Industrial Process Efficiency above BAU</v>
      </c>
      <c r="D2290" s="6" t="s">
        <v>3021</v>
      </c>
      <c r="E2290" s="45" t="s">
        <v>2379</v>
      </c>
      <c r="F2290" t="s">
        <v>2985</v>
      </c>
      <c r="G2290" s="45" t="s">
        <v>2383</v>
      </c>
      <c r="H2290" s="47">
        <f t="shared" si="99"/>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process efficiency</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Industry Process Efficiency</v>
      </c>
      <c r="C2291" s="254" t="str">
        <f t="shared" si="98"/>
        <v>Percentage Improvement in Industrial Process Efficiency above BAU</v>
      </c>
      <c r="D2291" s="6" t="s">
        <v>3021</v>
      </c>
      <c r="E2291" s="45" t="s">
        <v>2380</v>
      </c>
      <c r="F2291" t="s">
        <v>2985</v>
      </c>
      <c r="G2291" s="45" t="s">
        <v>2386</v>
      </c>
      <c r="H2291" s="47">
        <f t="shared" si="99"/>
        <v>2290</v>
      </c>
      <c r="I2291" s="324" t="s">
        <v>41</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process efficiency</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Industry Process Efficiency</v>
      </c>
      <c r="C2292" s="254" t="str">
        <f t="shared" ref="C2292:C2355" si="100">$C$2226</f>
        <v>Percentage Improvement in Industrial Process Efficiency above BAU</v>
      </c>
      <c r="D2292" s="6" t="s">
        <v>3021</v>
      </c>
      <c r="E2292" s="45" t="s">
        <v>2672</v>
      </c>
      <c r="F2292" t="s">
        <v>2985</v>
      </c>
      <c r="G2292" s="45" t="s">
        <v>2675</v>
      </c>
      <c r="H2292" s="47">
        <f t="shared" si="99"/>
        <v>2291</v>
      </c>
      <c r="I2292" s="324" t="s">
        <v>41</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process efficiency</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Industry Process Efficiency</v>
      </c>
      <c r="C2293" s="254" t="str">
        <f t="shared" si="100"/>
        <v>Percentage Improvement in Industrial Process Efficiency above BAU</v>
      </c>
      <c r="D2293" s="6" t="s">
        <v>3021</v>
      </c>
      <c r="E2293" s="45" t="s">
        <v>2673</v>
      </c>
      <c r="F2293" t="s">
        <v>2985</v>
      </c>
      <c r="G2293" s="45" t="s">
        <v>2677</v>
      </c>
      <c r="H2293" s="47">
        <f t="shared" si="99"/>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process efficiency</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Industry Process Efficiency</v>
      </c>
      <c r="C2294" s="254" t="str">
        <f t="shared" si="100"/>
        <v>Percentage Improvement in Industrial Process Efficiency above BAU</v>
      </c>
      <c r="D2294" s="6" t="s">
        <v>3021</v>
      </c>
      <c r="E2294" s="45" t="s">
        <v>2674</v>
      </c>
      <c r="F2294" t="s">
        <v>2985</v>
      </c>
      <c r="G2294" s="45" t="s">
        <v>2678</v>
      </c>
      <c r="H2294" s="47">
        <f t="shared" si="99"/>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process efficiency</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Industry Process Efficiency</v>
      </c>
      <c r="C2295" s="254" t="str">
        <f t="shared" si="100"/>
        <v>Percentage Improvement in Industrial Process Efficiency above BAU</v>
      </c>
      <c r="D2295" s="6" t="s">
        <v>3021</v>
      </c>
      <c r="E2295" s="45" t="s">
        <v>2671</v>
      </c>
      <c r="F2295" t="s">
        <v>2985</v>
      </c>
      <c r="G2295" s="45" t="s">
        <v>2676</v>
      </c>
      <c r="H2295" s="47">
        <f t="shared" si="99"/>
        <v>2294</v>
      </c>
      <c r="I2295" s="324" t="s">
        <v>41</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process efficiency</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Industry Process Efficiency</v>
      </c>
      <c r="C2296" s="254" t="str">
        <f t="shared" si="100"/>
        <v>Percentage Improvement in Industrial Process Efficiency above BAU</v>
      </c>
      <c r="D2296" s="6" t="s">
        <v>3022</v>
      </c>
      <c r="E2296" s="45" t="s">
        <v>2375</v>
      </c>
      <c r="F2296" t="s">
        <v>2986</v>
      </c>
      <c r="G2296" s="45" t="s">
        <v>2381</v>
      </c>
      <c r="H2296" s="47">
        <f t="shared" si="99"/>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process efficiency</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Industry Process Efficiency</v>
      </c>
      <c r="C2297" s="254" t="str">
        <f t="shared" si="100"/>
        <v>Percentage Improvement in Industrial Process Efficiency above BAU</v>
      </c>
      <c r="D2297" s="6" t="s">
        <v>3022</v>
      </c>
      <c r="E2297" s="45" t="s">
        <v>2376</v>
      </c>
      <c r="F2297" t="s">
        <v>2986</v>
      </c>
      <c r="G2297" s="45" t="s">
        <v>2384</v>
      </c>
      <c r="H2297" s="47">
        <f t="shared" si="99"/>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process efficiency</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Industry Process Efficiency</v>
      </c>
      <c r="C2298" s="254" t="str">
        <f t="shared" si="100"/>
        <v>Percentage Improvement in Industrial Process Efficiency above BAU</v>
      </c>
      <c r="D2298" s="6" t="s">
        <v>3022</v>
      </c>
      <c r="E2298" s="45" t="s">
        <v>2377</v>
      </c>
      <c r="F2298" t="s">
        <v>2986</v>
      </c>
      <c r="G2298" s="45" t="s">
        <v>2385</v>
      </c>
      <c r="H2298" s="47">
        <f t="shared" si="99"/>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process efficiency</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Industry Process Efficiency</v>
      </c>
      <c r="C2299" s="254" t="str">
        <f t="shared" si="100"/>
        <v>Percentage Improvement in Industrial Process Efficiency above BAU</v>
      </c>
      <c r="D2299" s="6" t="s">
        <v>3022</v>
      </c>
      <c r="E2299" s="45" t="s">
        <v>2378</v>
      </c>
      <c r="F2299" t="s">
        <v>2986</v>
      </c>
      <c r="G2299" s="45" t="s">
        <v>2382</v>
      </c>
      <c r="H2299" s="47">
        <f t="shared" si="99"/>
        <v>2298</v>
      </c>
      <c r="I2299" s="324" t="s">
        <v>41</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process efficiency</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Industry Process Efficiency</v>
      </c>
      <c r="C2300" s="254" t="str">
        <f t="shared" si="100"/>
        <v>Percentage Improvement in Industrial Process Efficiency above BAU</v>
      </c>
      <c r="D2300" s="6" t="s">
        <v>3022</v>
      </c>
      <c r="E2300" s="45" t="s">
        <v>2379</v>
      </c>
      <c r="F2300" t="s">
        <v>2986</v>
      </c>
      <c r="G2300" s="45" t="s">
        <v>2383</v>
      </c>
      <c r="H2300" s="47">
        <f t="shared" si="99"/>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process efficiency</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Industry Process Efficiency</v>
      </c>
      <c r="C2301" s="254" t="str">
        <f t="shared" si="100"/>
        <v>Percentage Improvement in Industrial Process Efficiency above BAU</v>
      </c>
      <c r="D2301" s="6" t="s">
        <v>3022</v>
      </c>
      <c r="E2301" s="45" t="s">
        <v>2380</v>
      </c>
      <c r="F2301" t="s">
        <v>2986</v>
      </c>
      <c r="G2301" s="45" t="s">
        <v>2386</v>
      </c>
      <c r="H2301" s="47">
        <f t="shared" si="99"/>
        <v>2300</v>
      </c>
      <c r="I2301" s="324" t="s">
        <v>41</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process efficiency</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Industry Process Efficiency</v>
      </c>
      <c r="C2302" s="254" t="str">
        <f t="shared" si="100"/>
        <v>Percentage Improvement in Industrial Process Efficiency above BAU</v>
      </c>
      <c r="D2302" s="6" t="s">
        <v>3022</v>
      </c>
      <c r="E2302" s="45" t="s">
        <v>2672</v>
      </c>
      <c r="F2302" t="s">
        <v>2986</v>
      </c>
      <c r="G2302" s="45" t="s">
        <v>2675</v>
      </c>
      <c r="H2302" s="47">
        <f t="shared" si="99"/>
        <v>2301</v>
      </c>
      <c r="I2302" s="324" t="s">
        <v>41</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process efficiency</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Industry Process Efficiency</v>
      </c>
      <c r="C2303" s="254" t="str">
        <f t="shared" si="100"/>
        <v>Percentage Improvement in Industrial Process Efficiency above BAU</v>
      </c>
      <c r="D2303" s="6" t="s">
        <v>3022</v>
      </c>
      <c r="E2303" s="45" t="s">
        <v>2673</v>
      </c>
      <c r="F2303" t="s">
        <v>2986</v>
      </c>
      <c r="G2303" s="45" t="s">
        <v>2677</v>
      </c>
      <c r="H2303" s="47">
        <f t="shared" si="99"/>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process efficiency</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Industry Process Efficiency</v>
      </c>
      <c r="C2304" s="254" t="str">
        <f t="shared" si="100"/>
        <v>Percentage Improvement in Industrial Process Efficiency above BAU</v>
      </c>
      <c r="D2304" s="6" t="s">
        <v>3022</v>
      </c>
      <c r="E2304" s="45" t="s">
        <v>2674</v>
      </c>
      <c r="F2304" t="s">
        <v>2986</v>
      </c>
      <c r="G2304" s="45" t="s">
        <v>2678</v>
      </c>
      <c r="H2304" s="47">
        <f t="shared" si="99"/>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process efficiency</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Industry Process Efficiency</v>
      </c>
      <c r="C2305" s="254" t="str">
        <f t="shared" si="100"/>
        <v>Percentage Improvement in Industrial Process Efficiency above BAU</v>
      </c>
      <c r="D2305" s="6" t="s">
        <v>3022</v>
      </c>
      <c r="E2305" s="45" t="s">
        <v>2671</v>
      </c>
      <c r="F2305" t="s">
        <v>2986</v>
      </c>
      <c r="G2305" s="45" t="s">
        <v>2676</v>
      </c>
      <c r="H2305" s="47">
        <f t="shared" si="99"/>
        <v>2304</v>
      </c>
      <c r="I2305" s="324" t="s">
        <v>41</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process efficiency</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Industry Process Efficiency</v>
      </c>
      <c r="C2306" s="254" t="str">
        <f t="shared" si="100"/>
        <v>Percentage Improvement in Industrial Process Efficiency above BAU</v>
      </c>
      <c r="D2306" s="6" t="s">
        <v>3023</v>
      </c>
      <c r="E2306" s="45" t="s">
        <v>2375</v>
      </c>
      <c r="F2306" t="s">
        <v>2987</v>
      </c>
      <c r="G2306" s="45" t="s">
        <v>2381</v>
      </c>
      <c r="H2306" s="47">
        <f t="shared" si="99"/>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process efficiency</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Industry Process Efficiency</v>
      </c>
      <c r="C2307" s="254" t="str">
        <f t="shared" si="100"/>
        <v>Percentage Improvement in Industrial Process Efficiency above BAU</v>
      </c>
      <c r="D2307" s="6" t="s">
        <v>3023</v>
      </c>
      <c r="E2307" s="45" t="s">
        <v>2376</v>
      </c>
      <c r="F2307" t="s">
        <v>2987</v>
      </c>
      <c r="G2307" s="45" t="s">
        <v>2384</v>
      </c>
      <c r="H2307" s="47">
        <f t="shared" si="99"/>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process efficiency</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Industry Process Efficiency</v>
      </c>
      <c r="C2308" s="254" t="str">
        <f t="shared" si="100"/>
        <v>Percentage Improvement in Industrial Process Efficiency above BAU</v>
      </c>
      <c r="D2308" s="6" t="s">
        <v>3023</v>
      </c>
      <c r="E2308" s="45" t="s">
        <v>2377</v>
      </c>
      <c r="F2308" t="s">
        <v>2987</v>
      </c>
      <c r="G2308" s="45" t="s">
        <v>2385</v>
      </c>
      <c r="H2308" s="47">
        <f t="shared" si="99"/>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process efficiency</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Industry Process Efficiency</v>
      </c>
      <c r="C2309" s="254" t="str">
        <f t="shared" si="100"/>
        <v>Percentage Improvement in Industrial Process Efficiency above BAU</v>
      </c>
      <c r="D2309" s="6" t="s">
        <v>3023</v>
      </c>
      <c r="E2309" s="45" t="s">
        <v>2378</v>
      </c>
      <c r="F2309" t="s">
        <v>2987</v>
      </c>
      <c r="G2309" s="45" t="s">
        <v>2382</v>
      </c>
      <c r="H2309" s="47">
        <f t="shared" si="99"/>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process efficiency</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Industry Process Efficiency</v>
      </c>
      <c r="C2310" s="254" t="str">
        <f t="shared" si="100"/>
        <v>Percentage Improvement in Industrial Process Efficiency above BAU</v>
      </c>
      <c r="D2310" s="6" t="s">
        <v>3023</v>
      </c>
      <c r="E2310" s="45" t="s">
        <v>2379</v>
      </c>
      <c r="F2310" t="s">
        <v>2987</v>
      </c>
      <c r="G2310" s="45" t="s">
        <v>2383</v>
      </c>
      <c r="H2310" s="47">
        <f t="shared" si="99"/>
        <v>2309</v>
      </c>
      <c r="I2310" s="324" t="s">
        <v>41</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process efficiency</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Industry Process Efficiency</v>
      </c>
      <c r="C2311" s="254" t="str">
        <f t="shared" si="100"/>
        <v>Percentage Improvement in Industrial Process Efficiency above BAU</v>
      </c>
      <c r="D2311" s="6" t="s">
        <v>3023</v>
      </c>
      <c r="E2311" s="45" t="s">
        <v>2380</v>
      </c>
      <c r="F2311" t="s">
        <v>2987</v>
      </c>
      <c r="G2311" s="45" t="s">
        <v>2386</v>
      </c>
      <c r="H2311" s="47">
        <f t="shared" si="99"/>
        <v>2310</v>
      </c>
      <c r="I2311" s="324" t="s">
        <v>41</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process efficiency</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Industry Process Efficiency</v>
      </c>
      <c r="C2312" s="254" t="str">
        <f t="shared" si="100"/>
        <v>Percentage Improvement in Industrial Process Efficiency above BAU</v>
      </c>
      <c r="D2312" s="6" t="s">
        <v>3023</v>
      </c>
      <c r="E2312" s="45" t="s">
        <v>2672</v>
      </c>
      <c r="F2312" t="s">
        <v>2987</v>
      </c>
      <c r="G2312" s="45" t="s">
        <v>2675</v>
      </c>
      <c r="H2312" s="47">
        <f t="shared" si="99"/>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process efficiency</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Industry Process Efficiency</v>
      </c>
      <c r="C2313" s="254" t="str">
        <f t="shared" si="100"/>
        <v>Percentage Improvement in Industrial Process Efficiency above BAU</v>
      </c>
      <c r="D2313" s="6" t="s">
        <v>3023</v>
      </c>
      <c r="E2313" s="45" t="s">
        <v>2673</v>
      </c>
      <c r="F2313" t="s">
        <v>2987</v>
      </c>
      <c r="G2313" s="45" t="s">
        <v>2677</v>
      </c>
      <c r="H2313" s="47">
        <f t="shared" si="99"/>
        <v>2312</v>
      </c>
      <c r="I2313" s="324" t="s">
        <v>41</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process efficiency</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Industry Process Efficiency</v>
      </c>
      <c r="C2314" s="254" t="str">
        <f t="shared" si="100"/>
        <v>Percentage Improvement in Industrial Process Efficiency above BAU</v>
      </c>
      <c r="D2314" s="6" t="s">
        <v>3023</v>
      </c>
      <c r="E2314" s="45" t="s">
        <v>2674</v>
      </c>
      <c r="F2314" t="s">
        <v>2987</v>
      </c>
      <c r="G2314" s="45" t="s">
        <v>2678</v>
      </c>
      <c r="H2314" s="47">
        <f t="shared" si="99"/>
        <v>2313</v>
      </c>
      <c r="I2314" s="324" t="s">
        <v>41</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process efficiency</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Industry Process Efficiency</v>
      </c>
      <c r="C2315" s="254" t="str">
        <f t="shared" si="100"/>
        <v>Percentage Improvement in Industrial Process Efficiency above BAU</v>
      </c>
      <c r="D2315" s="6" t="s">
        <v>3023</v>
      </c>
      <c r="E2315" s="45" t="s">
        <v>2671</v>
      </c>
      <c r="F2315" t="s">
        <v>2987</v>
      </c>
      <c r="G2315" s="45" t="s">
        <v>2676</v>
      </c>
      <c r="H2315" s="47">
        <f t="shared" ref="H2315:H2378" si="101">H2314+1</f>
        <v>2314</v>
      </c>
      <c r="I2315" s="324" t="s">
        <v>41</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process efficiency</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Industry Process Efficiency</v>
      </c>
      <c r="C2316" s="254" t="str">
        <f t="shared" si="100"/>
        <v>Percentage Improvement in Industrial Process Efficiency above BAU</v>
      </c>
      <c r="D2316" s="6" t="s">
        <v>3024</v>
      </c>
      <c r="E2316" s="45" t="s">
        <v>2375</v>
      </c>
      <c r="F2316" t="s">
        <v>2546</v>
      </c>
      <c r="G2316" s="45" t="s">
        <v>2381</v>
      </c>
      <c r="H2316" s="47">
        <f t="shared" si="101"/>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process efficiency</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Industry Process Efficiency</v>
      </c>
      <c r="C2317" s="254" t="str">
        <f t="shared" si="100"/>
        <v>Percentage Improvement in Industrial Process Efficiency above BAU</v>
      </c>
      <c r="D2317" s="6" t="s">
        <v>3024</v>
      </c>
      <c r="E2317" s="45" t="s">
        <v>2376</v>
      </c>
      <c r="F2317" t="s">
        <v>2546</v>
      </c>
      <c r="G2317" s="45" t="s">
        <v>2384</v>
      </c>
      <c r="H2317" s="47">
        <f t="shared" si="101"/>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process efficiency</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Industry Process Efficiency</v>
      </c>
      <c r="C2318" s="254" t="str">
        <f t="shared" si="100"/>
        <v>Percentage Improvement in Industrial Process Efficiency above BAU</v>
      </c>
      <c r="D2318" s="6" t="s">
        <v>3024</v>
      </c>
      <c r="E2318" s="45" t="s">
        <v>2377</v>
      </c>
      <c r="F2318" t="s">
        <v>2546</v>
      </c>
      <c r="G2318" s="45" t="s">
        <v>2385</v>
      </c>
      <c r="H2318" s="47">
        <f t="shared" si="101"/>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process efficiency</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Industry Process Efficiency</v>
      </c>
      <c r="C2319" s="254" t="str">
        <f t="shared" si="100"/>
        <v>Percentage Improvement in Industrial Process Efficiency above BAU</v>
      </c>
      <c r="D2319" s="6" t="s">
        <v>3024</v>
      </c>
      <c r="E2319" s="45" t="s">
        <v>2378</v>
      </c>
      <c r="F2319" t="s">
        <v>2546</v>
      </c>
      <c r="G2319" s="45" t="s">
        <v>2382</v>
      </c>
      <c r="H2319" s="47">
        <f t="shared" si="101"/>
        <v>2318</v>
      </c>
      <c r="I2319" s="324" t="s">
        <v>41</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process efficiency</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Industry Process Efficiency</v>
      </c>
      <c r="C2320" s="254" t="str">
        <f t="shared" si="100"/>
        <v>Percentage Improvement in Industrial Process Efficiency above BAU</v>
      </c>
      <c r="D2320" s="6" t="s">
        <v>3024</v>
      </c>
      <c r="E2320" s="45" t="s">
        <v>2379</v>
      </c>
      <c r="F2320" t="s">
        <v>2546</v>
      </c>
      <c r="G2320" s="45" t="s">
        <v>2383</v>
      </c>
      <c r="H2320" s="47">
        <f t="shared" si="101"/>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process efficiency</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Industry Process Efficiency</v>
      </c>
      <c r="C2321" s="254" t="str">
        <f t="shared" si="100"/>
        <v>Percentage Improvement in Industrial Process Efficiency above BAU</v>
      </c>
      <c r="D2321" s="6" t="s">
        <v>3024</v>
      </c>
      <c r="E2321" s="45" t="s">
        <v>2380</v>
      </c>
      <c r="F2321" t="s">
        <v>2546</v>
      </c>
      <c r="G2321" s="45" t="s">
        <v>2386</v>
      </c>
      <c r="H2321" s="47">
        <f t="shared" si="101"/>
        <v>2320</v>
      </c>
      <c r="I2321" s="324" t="s">
        <v>41</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process efficiency</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Industry Process Efficiency</v>
      </c>
      <c r="C2322" s="254" t="str">
        <f t="shared" si="100"/>
        <v>Percentage Improvement in Industrial Process Efficiency above BAU</v>
      </c>
      <c r="D2322" s="6" t="s">
        <v>3024</v>
      </c>
      <c r="E2322" s="45" t="s">
        <v>2672</v>
      </c>
      <c r="F2322" t="s">
        <v>2546</v>
      </c>
      <c r="G2322" s="45" t="s">
        <v>2675</v>
      </c>
      <c r="H2322" s="47">
        <f t="shared" si="101"/>
        <v>2321</v>
      </c>
      <c r="I2322" s="324" t="s">
        <v>41</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process efficiency</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Industry Process Efficiency</v>
      </c>
      <c r="C2323" s="254" t="str">
        <f t="shared" si="100"/>
        <v>Percentage Improvement in Industrial Process Efficiency above BAU</v>
      </c>
      <c r="D2323" s="6" t="s">
        <v>3024</v>
      </c>
      <c r="E2323" s="45" t="s">
        <v>2673</v>
      </c>
      <c r="F2323" t="s">
        <v>2546</v>
      </c>
      <c r="G2323" s="45" t="s">
        <v>2677</v>
      </c>
      <c r="H2323" s="47">
        <f t="shared" si="101"/>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process efficiency</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Industry Process Efficiency</v>
      </c>
      <c r="C2324" s="254" t="str">
        <f t="shared" si="100"/>
        <v>Percentage Improvement in Industrial Process Efficiency above BAU</v>
      </c>
      <c r="D2324" s="6" t="s">
        <v>3024</v>
      </c>
      <c r="E2324" s="45" t="s">
        <v>2674</v>
      </c>
      <c r="F2324" t="s">
        <v>2546</v>
      </c>
      <c r="G2324" s="45" t="s">
        <v>2678</v>
      </c>
      <c r="H2324" s="47">
        <f t="shared" si="101"/>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process efficiency</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Industry Process Efficiency</v>
      </c>
      <c r="C2325" s="254" t="str">
        <f t="shared" si="100"/>
        <v>Percentage Improvement in Industrial Process Efficiency above BAU</v>
      </c>
      <c r="D2325" s="6" t="s">
        <v>3024</v>
      </c>
      <c r="E2325" s="45" t="s">
        <v>2671</v>
      </c>
      <c r="F2325" t="s">
        <v>2546</v>
      </c>
      <c r="G2325" s="45" t="s">
        <v>2676</v>
      </c>
      <c r="H2325" s="47">
        <f t="shared" si="101"/>
        <v>2324</v>
      </c>
      <c r="I2325" s="324" t="s">
        <v>41</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process efficiency</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Industry Process Efficiency</v>
      </c>
      <c r="C2326" s="254" t="str">
        <f t="shared" si="100"/>
        <v>Percentage Improvement in Industrial Process Efficiency above BAU</v>
      </c>
      <c r="D2326" s="6" t="s">
        <v>3025</v>
      </c>
      <c r="E2326" s="45" t="s">
        <v>2375</v>
      </c>
      <c r="F2326" t="s">
        <v>2988</v>
      </c>
      <c r="G2326" s="45" t="s">
        <v>2381</v>
      </c>
      <c r="H2326" s="47">
        <f t="shared" si="101"/>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process efficiency</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Industry Process Efficiency</v>
      </c>
      <c r="C2327" s="254" t="str">
        <f t="shared" si="100"/>
        <v>Percentage Improvement in Industrial Process Efficiency above BAU</v>
      </c>
      <c r="D2327" s="6" t="s">
        <v>3025</v>
      </c>
      <c r="E2327" s="45" t="s">
        <v>2376</v>
      </c>
      <c r="F2327" t="s">
        <v>2988</v>
      </c>
      <c r="G2327" s="45" t="s">
        <v>2384</v>
      </c>
      <c r="H2327" s="47">
        <f t="shared" si="101"/>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process efficiency</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Industry Process Efficiency</v>
      </c>
      <c r="C2328" s="254" t="str">
        <f t="shared" si="100"/>
        <v>Percentage Improvement in Industrial Process Efficiency above BAU</v>
      </c>
      <c r="D2328" s="6" t="s">
        <v>3025</v>
      </c>
      <c r="E2328" s="45" t="s">
        <v>2377</v>
      </c>
      <c r="F2328" t="s">
        <v>2988</v>
      </c>
      <c r="G2328" s="45" t="s">
        <v>2385</v>
      </c>
      <c r="H2328" s="47">
        <f t="shared" si="101"/>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process efficiency</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Industry Process Efficiency</v>
      </c>
      <c r="C2329" s="254" t="str">
        <f t="shared" si="100"/>
        <v>Percentage Improvement in Industrial Process Efficiency above BAU</v>
      </c>
      <c r="D2329" s="6" t="s">
        <v>3025</v>
      </c>
      <c r="E2329" s="45" t="s">
        <v>2378</v>
      </c>
      <c r="F2329" t="s">
        <v>2988</v>
      </c>
      <c r="G2329" s="45" t="s">
        <v>2382</v>
      </c>
      <c r="H2329" s="47">
        <f t="shared" si="101"/>
        <v>2328</v>
      </c>
      <c r="I2329" s="324" t="s">
        <v>41</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process efficiency</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Industry Process Efficiency</v>
      </c>
      <c r="C2330" s="254" t="str">
        <f t="shared" si="100"/>
        <v>Percentage Improvement in Industrial Process Efficiency above BAU</v>
      </c>
      <c r="D2330" s="6" t="s">
        <v>3025</v>
      </c>
      <c r="E2330" s="45" t="s">
        <v>2379</v>
      </c>
      <c r="F2330" t="s">
        <v>2988</v>
      </c>
      <c r="G2330" s="45" t="s">
        <v>2383</v>
      </c>
      <c r="H2330" s="47">
        <f t="shared" si="101"/>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process efficiency</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Industry Process Efficiency</v>
      </c>
      <c r="C2331" s="254" t="str">
        <f t="shared" si="100"/>
        <v>Percentage Improvement in Industrial Process Efficiency above BAU</v>
      </c>
      <c r="D2331" s="6" t="s">
        <v>3025</v>
      </c>
      <c r="E2331" s="45" t="s">
        <v>2380</v>
      </c>
      <c r="F2331" t="s">
        <v>2988</v>
      </c>
      <c r="G2331" s="45" t="s">
        <v>2386</v>
      </c>
      <c r="H2331" s="47">
        <f t="shared" si="101"/>
        <v>2330</v>
      </c>
      <c r="I2331" s="324" t="s">
        <v>41</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process efficiency</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Industry Process Efficiency</v>
      </c>
      <c r="C2332" s="254" t="str">
        <f t="shared" si="100"/>
        <v>Percentage Improvement in Industrial Process Efficiency above BAU</v>
      </c>
      <c r="D2332" s="6" t="s">
        <v>3025</v>
      </c>
      <c r="E2332" s="45" t="s">
        <v>2672</v>
      </c>
      <c r="F2332" t="s">
        <v>2988</v>
      </c>
      <c r="G2332" s="45" t="s">
        <v>2675</v>
      </c>
      <c r="H2332" s="47">
        <f t="shared" si="101"/>
        <v>2331</v>
      </c>
      <c r="I2332" s="324" t="s">
        <v>41</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process efficiency</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Industry Process Efficiency</v>
      </c>
      <c r="C2333" s="254" t="str">
        <f t="shared" si="100"/>
        <v>Percentage Improvement in Industrial Process Efficiency above BAU</v>
      </c>
      <c r="D2333" s="6" t="s">
        <v>3025</v>
      </c>
      <c r="E2333" s="45" t="s">
        <v>2673</v>
      </c>
      <c r="F2333" t="s">
        <v>2988</v>
      </c>
      <c r="G2333" s="45" t="s">
        <v>2677</v>
      </c>
      <c r="H2333" s="47">
        <f t="shared" si="101"/>
        <v>2332</v>
      </c>
      <c r="I2333" s="324" t="s">
        <v>41</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process efficiency</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Industry Process Efficiency</v>
      </c>
      <c r="C2334" s="254" t="str">
        <f t="shared" si="100"/>
        <v>Percentage Improvement in Industrial Process Efficiency above BAU</v>
      </c>
      <c r="D2334" s="6" t="s">
        <v>3025</v>
      </c>
      <c r="E2334" s="45" t="s">
        <v>2674</v>
      </c>
      <c r="F2334" t="s">
        <v>2988</v>
      </c>
      <c r="G2334" s="45" t="s">
        <v>2678</v>
      </c>
      <c r="H2334" s="47">
        <f t="shared" si="101"/>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process efficiency</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Industry Process Efficiency</v>
      </c>
      <c r="C2335" s="254" t="str">
        <f t="shared" si="100"/>
        <v>Percentage Improvement in Industrial Process Efficiency above BAU</v>
      </c>
      <c r="D2335" s="6" t="s">
        <v>3025</v>
      </c>
      <c r="E2335" s="45" t="s">
        <v>2671</v>
      </c>
      <c r="F2335" t="s">
        <v>2988</v>
      </c>
      <c r="G2335" s="45" t="s">
        <v>2676</v>
      </c>
      <c r="H2335" s="47">
        <f t="shared" si="101"/>
        <v>2334</v>
      </c>
      <c r="I2335" s="324" t="s">
        <v>41</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process efficiency</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Industry Process Efficiency</v>
      </c>
      <c r="C2336" s="254" t="str">
        <f t="shared" si="100"/>
        <v>Percentage Improvement in Industrial Process Efficiency above BAU</v>
      </c>
      <c r="D2336" s="6" t="s">
        <v>3026</v>
      </c>
      <c r="E2336" s="45" t="s">
        <v>2375</v>
      </c>
      <c r="F2336" t="s">
        <v>2989</v>
      </c>
      <c r="G2336" s="45" t="s">
        <v>2381</v>
      </c>
      <c r="H2336" s="47">
        <f t="shared" si="101"/>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process efficiency</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Industry Process Efficiency</v>
      </c>
      <c r="C2337" s="254" t="str">
        <f t="shared" si="100"/>
        <v>Percentage Improvement in Industrial Process Efficiency above BAU</v>
      </c>
      <c r="D2337" s="6" t="s">
        <v>3026</v>
      </c>
      <c r="E2337" s="45" t="s">
        <v>2376</v>
      </c>
      <c r="F2337" t="s">
        <v>2989</v>
      </c>
      <c r="G2337" s="45" t="s">
        <v>2384</v>
      </c>
      <c r="H2337" s="47">
        <f t="shared" si="101"/>
        <v>2336</v>
      </c>
      <c r="I2337" s="324" t="s">
        <v>41</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process efficiency</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Industry Process Efficiency</v>
      </c>
      <c r="C2338" s="254" t="str">
        <f t="shared" si="100"/>
        <v>Percentage Improvement in Industrial Process Efficiency above BAU</v>
      </c>
      <c r="D2338" s="6" t="s">
        <v>3026</v>
      </c>
      <c r="E2338" s="45" t="s">
        <v>2377</v>
      </c>
      <c r="F2338" t="s">
        <v>2989</v>
      </c>
      <c r="G2338" s="45" t="s">
        <v>2385</v>
      </c>
      <c r="H2338" s="47">
        <f t="shared" si="101"/>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process efficiency</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Industry Process Efficiency</v>
      </c>
      <c r="C2339" s="254" t="str">
        <f t="shared" si="100"/>
        <v>Percentage Improvement in Industrial Process Efficiency above BAU</v>
      </c>
      <c r="D2339" s="6" t="s">
        <v>3026</v>
      </c>
      <c r="E2339" s="45" t="s">
        <v>2378</v>
      </c>
      <c r="F2339" t="s">
        <v>2989</v>
      </c>
      <c r="G2339" s="45" t="s">
        <v>2382</v>
      </c>
      <c r="H2339" s="47">
        <f t="shared" si="101"/>
        <v>2338</v>
      </c>
      <c r="I2339" s="324" t="s">
        <v>41</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process efficiency</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Industry Process Efficiency</v>
      </c>
      <c r="C2340" s="254" t="str">
        <f t="shared" si="100"/>
        <v>Percentage Improvement in Industrial Process Efficiency above BAU</v>
      </c>
      <c r="D2340" s="6" t="s">
        <v>3026</v>
      </c>
      <c r="E2340" s="45" t="s">
        <v>2379</v>
      </c>
      <c r="F2340" t="s">
        <v>2989</v>
      </c>
      <c r="G2340" s="45" t="s">
        <v>2383</v>
      </c>
      <c r="H2340" s="47">
        <f t="shared" si="101"/>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process efficiency</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Industry Process Efficiency</v>
      </c>
      <c r="C2341" s="254" t="str">
        <f t="shared" si="100"/>
        <v>Percentage Improvement in Industrial Process Efficiency above BAU</v>
      </c>
      <c r="D2341" s="6" t="s">
        <v>3026</v>
      </c>
      <c r="E2341" s="45" t="s">
        <v>2380</v>
      </c>
      <c r="F2341" t="s">
        <v>2989</v>
      </c>
      <c r="G2341" s="45" t="s">
        <v>2386</v>
      </c>
      <c r="H2341" s="47">
        <f t="shared" si="101"/>
        <v>2340</v>
      </c>
      <c r="I2341" s="324" t="s">
        <v>41</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process efficiency</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Industry Process Efficiency</v>
      </c>
      <c r="C2342" s="254" t="str">
        <f t="shared" si="100"/>
        <v>Percentage Improvement in Industrial Process Efficiency above BAU</v>
      </c>
      <c r="D2342" s="6" t="s">
        <v>3026</v>
      </c>
      <c r="E2342" s="45" t="s">
        <v>2672</v>
      </c>
      <c r="F2342" t="s">
        <v>2989</v>
      </c>
      <c r="G2342" s="45" t="s">
        <v>2675</v>
      </c>
      <c r="H2342" s="47">
        <f t="shared" si="101"/>
        <v>2341</v>
      </c>
      <c r="I2342" s="324" t="s">
        <v>41</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process efficiency</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Industry Process Efficiency</v>
      </c>
      <c r="C2343" s="254" t="str">
        <f t="shared" si="100"/>
        <v>Percentage Improvement in Industrial Process Efficiency above BAU</v>
      </c>
      <c r="D2343" s="6" t="s">
        <v>3026</v>
      </c>
      <c r="E2343" s="45" t="s">
        <v>2673</v>
      </c>
      <c r="F2343" t="s">
        <v>2989</v>
      </c>
      <c r="G2343" s="45" t="s">
        <v>2677</v>
      </c>
      <c r="H2343" s="47">
        <f t="shared" si="101"/>
        <v>2342</v>
      </c>
      <c r="I2343" s="324" t="s">
        <v>41</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process efficiency</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Industry Process Efficiency</v>
      </c>
      <c r="C2344" s="254" t="str">
        <f t="shared" si="100"/>
        <v>Percentage Improvement in Industrial Process Efficiency above BAU</v>
      </c>
      <c r="D2344" s="6" t="s">
        <v>3026</v>
      </c>
      <c r="E2344" s="45" t="s">
        <v>2674</v>
      </c>
      <c r="F2344" t="s">
        <v>2989</v>
      </c>
      <c r="G2344" s="45" t="s">
        <v>2678</v>
      </c>
      <c r="H2344" s="47">
        <f t="shared" si="101"/>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process efficiency</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Industry Process Efficiency</v>
      </c>
      <c r="C2345" s="254" t="str">
        <f t="shared" si="100"/>
        <v>Percentage Improvement in Industrial Process Efficiency above BAU</v>
      </c>
      <c r="D2345" s="6" t="s">
        <v>3026</v>
      </c>
      <c r="E2345" s="45" t="s">
        <v>2671</v>
      </c>
      <c r="F2345" t="s">
        <v>2989</v>
      </c>
      <c r="G2345" s="45" t="s">
        <v>2676</v>
      </c>
      <c r="H2345" s="47">
        <f t="shared" si="101"/>
        <v>2344</v>
      </c>
      <c r="I2345" s="324" t="s">
        <v>41</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process efficiency</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Industry Process Efficiency</v>
      </c>
      <c r="C2346" s="254" t="str">
        <f t="shared" si="100"/>
        <v>Percentage Improvement in Industrial Process Efficiency above BAU</v>
      </c>
      <c r="D2346" s="6" t="s">
        <v>3027</v>
      </c>
      <c r="E2346" s="45" t="s">
        <v>2375</v>
      </c>
      <c r="F2346" t="s">
        <v>2990</v>
      </c>
      <c r="G2346" s="45" t="s">
        <v>2381</v>
      </c>
      <c r="H2346" s="47">
        <f t="shared" si="101"/>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process efficiency</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Industry Process Efficiency</v>
      </c>
      <c r="C2347" s="254" t="str">
        <f t="shared" si="100"/>
        <v>Percentage Improvement in Industrial Process Efficiency above BAU</v>
      </c>
      <c r="D2347" s="6" t="s">
        <v>3027</v>
      </c>
      <c r="E2347" s="45" t="s">
        <v>2376</v>
      </c>
      <c r="F2347" t="s">
        <v>2990</v>
      </c>
      <c r="G2347" s="45" t="s">
        <v>2384</v>
      </c>
      <c r="H2347" s="47">
        <f t="shared" si="101"/>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process efficiency</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Industry Process Efficiency</v>
      </c>
      <c r="C2348" s="254" t="str">
        <f t="shared" si="100"/>
        <v>Percentage Improvement in Industrial Process Efficiency above BAU</v>
      </c>
      <c r="D2348" s="6" t="s">
        <v>3027</v>
      </c>
      <c r="E2348" s="45" t="s">
        <v>2377</v>
      </c>
      <c r="F2348" t="s">
        <v>2990</v>
      </c>
      <c r="G2348" s="45" t="s">
        <v>2385</v>
      </c>
      <c r="H2348" s="47">
        <f t="shared" si="101"/>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process efficiency</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Industry Process Efficiency</v>
      </c>
      <c r="C2349" s="254" t="str">
        <f t="shared" si="100"/>
        <v>Percentage Improvement in Industrial Process Efficiency above BAU</v>
      </c>
      <c r="D2349" s="6" t="s">
        <v>3027</v>
      </c>
      <c r="E2349" s="45" t="s">
        <v>2378</v>
      </c>
      <c r="F2349" t="s">
        <v>2990</v>
      </c>
      <c r="G2349" s="45" t="s">
        <v>2382</v>
      </c>
      <c r="H2349" s="47">
        <f t="shared" si="101"/>
        <v>2348</v>
      </c>
      <c r="I2349" s="324" t="s">
        <v>41</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process efficiency</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Industry Process Efficiency</v>
      </c>
      <c r="C2350" s="254" t="str">
        <f t="shared" si="100"/>
        <v>Percentage Improvement in Industrial Process Efficiency above BAU</v>
      </c>
      <c r="D2350" s="6" t="s">
        <v>3027</v>
      </c>
      <c r="E2350" s="45" t="s">
        <v>2379</v>
      </c>
      <c r="F2350" t="s">
        <v>2990</v>
      </c>
      <c r="G2350" s="45" t="s">
        <v>2383</v>
      </c>
      <c r="H2350" s="47">
        <f t="shared" si="101"/>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process efficiency</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Industry Process Efficiency</v>
      </c>
      <c r="C2351" s="254" t="str">
        <f t="shared" si="100"/>
        <v>Percentage Improvement in Industrial Process Efficiency above BAU</v>
      </c>
      <c r="D2351" s="6" t="s">
        <v>3027</v>
      </c>
      <c r="E2351" s="45" t="s">
        <v>2380</v>
      </c>
      <c r="F2351" t="s">
        <v>2990</v>
      </c>
      <c r="G2351" s="45" t="s">
        <v>2386</v>
      </c>
      <c r="H2351" s="47">
        <f t="shared" si="101"/>
        <v>2350</v>
      </c>
      <c r="I2351" s="324" t="s">
        <v>41</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process efficiency</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Industry Process Efficiency</v>
      </c>
      <c r="C2352" s="254" t="str">
        <f t="shared" si="100"/>
        <v>Percentage Improvement in Industrial Process Efficiency above BAU</v>
      </c>
      <c r="D2352" s="6" t="s">
        <v>3027</v>
      </c>
      <c r="E2352" s="45" t="s">
        <v>2672</v>
      </c>
      <c r="F2352" t="s">
        <v>2990</v>
      </c>
      <c r="G2352" s="45" t="s">
        <v>2675</v>
      </c>
      <c r="H2352" s="47">
        <f t="shared" si="101"/>
        <v>2351</v>
      </c>
      <c r="I2352" s="324" t="s">
        <v>41</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process efficiency</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Industry Process Efficiency</v>
      </c>
      <c r="C2353" s="254" t="str">
        <f t="shared" si="100"/>
        <v>Percentage Improvement in Industrial Process Efficiency above BAU</v>
      </c>
      <c r="D2353" s="6" t="s">
        <v>3027</v>
      </c>
      <c r="E2353" s="45" t="s">
        <v>2673</v>
      </c>
      <c r="F2353" t="s">
        <v>2990</v>
      </c>
      <c r="G2353" s="45" t="s">
        <v>2677</v>
      </c>
      <c r="H2353" s="47">
        <f t="shared" si="101"/>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process efficiency</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Industry Process Efficiency</v>
      </c>
      <c r="C2354" s="254" t="str">
        <f t="shared" si="100"/>
        <v>Percentage Improvement in Industrial Process Efficiency above BAU</v>
      </c>
      <c r="D2354" s="6" t="s">
        <v>3027</v>
      </c>
      <c r="E2354" s="45" t="s">
        <v>2674</v>
      </c>
      <c r="F2354" t="s">
        <v>2990</v>
      </c>
      <c r="G2354" s="45" t="s">
        <v>2678</v>
      </c>
      <c r="H2354" s="47">
        <f t="shared" si="101"/>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process efficiency</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Industry Process Efficiency</v>
      </c>
      <c r="C2355" s="254" t="str">
        <f t="shared" si="100"/>
        <v>Percentage Improvement in Industrial Process Efficiency above BAU</v>
      </c>
      <c r="D2355" s="6" t="s">
        <v>3027</v>
      </c>
      <c r="E2355" s="45" t="s">
        <v>2671</v>
      </c>
      <c r="F2355" t="s">
        <v>2990</v>
      </c>
      <c r="G2355" s="45" t="s">
        <v>2676</v>
      </c>
      <c r="H2355" s="47">
        <f t="shared" si="101"/>
        <v>2354</v>
      </c>
      <c r="I2355" s="324" t="s">
        <v>41</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process efficiency</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Industry Process Efficiency</v>
      </c>
      <c r="C2356" s="254" t="str">
        <f t="shared" ref="C2356:C2419" si="102">$C$2226</f>
        <v>Percentage Improvement in Industrial Process Efficiency above BAU</v>
      </c>
      <c r="D2356" s="6" t="s">
        <v>3028</v>
      </c>
      <c r="E2356" s="45" t="s">
        <v>2375</v>
      </c>
      <c r="F2356" t="s">
        <v>2547</v>
      </c>
      <c r="G2356" s="45" t="s">
        <v>2381</v>
      </c>
      <c r="H2356" s="47">
        <f t="shared" si="101"/>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process efficiency</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Industry Process Efficiency</v>
      </c>
      <c r="C2357" s="254" t="str">
        <f t="shared" si="102"/>
        <v>Percentage Improvement in Industrial Process Efficiency above BAU</v>
      </c>
      <c r="D2357" s="6" t="s">
        <v>3028</v>
      </c>
      <c r="E2357" s="45" t="s">
        <v>2376</v>
      </c>
      <c r="F2357" t="s">
        <v>2547</v>
      </c>
      <c r="G2357" s="45" t="s">
        <v>2384</v>
      </c>
      <c r="H2357" s="47">
        <f t="shared" si="101"/>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process efficiency</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Industry Process Efficiency</v>
      </c>
      <c r="C2358" s="254" t="str">
        <f t="shared" si="102"/>
        <v>Percentage Improvement in Industrial Process Efficiency above BAU</v>
      </c>
      <c r="D2358" s="6" t="s">
        <v>3028</v>
      </c>
      <c r="E2358" s="45" t="s">
        <v>2377</v>
      </c>
      <c r="F2358" t="s">
        <v>2547</v>
      </c>
      <c r="G2358" s="45" t="s">
        <v>2385</v>
      </c>
      <c r="H2358" s="47">
        <f t="shared" si="101"/>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process efficiency</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Industry Process Efficiency</v>
      </c>
      <c r="C2359" s="254" t="str">
        <f t="shared" si="102"/>
        <v>Percentage Improvement in Industrial Process Efficiency above BAU</v>
      </c>
      <c r="D2359" s="6" t="s">
        <v>3028</v>
      </c>
      <c r="E2359" s="45" t="s">
        <v>2378</v>
      </c>
      <c r="F2359" t="s">
        <v>2547</v>
      </c>
      <c r="G2359" s="45" t="s">
        <v>2382</v>
      </c>
      <c r="H2359" s="47">
        <f t="shared" si="101"/>
        <v>2358</v>
      </c>
      <c r="I2359" s="324" t="s">
        <v>41</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process efficiency</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Industry Process Efficiency</v>
      </c>
      <c r="C2360" s="254" t="str">
        <f t="shared" si="102"/>
        <v>Percentage Improvement in Industrial Process Efficiency above BAU</v>
      </c>
      <c r="D2360" s="6" t="s">
        <v>3028</v>
      </c>
      <c r="E2360" s="45" t="s">
        <v>2379</v>
      </c>
      <c r="F2360" t="s">
        <v>2547</v>
      </c>
      <c r="G2360" s="45" t="s">
        <v>2383</v>
      </c>
      <c r="H2360" s="47">
        <f t="shared" si="101"/>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process efficiency</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Industry Process Efficiency</v>
      </c>
      <c r="C2361" s="254" t="str">
        <f t="shared" si="102"/>
        <v>Percentage Improvement in Industrial Process Efficiency above BAU</v>
      </c>
      <c r="D2361" s="6" t="s">
        <v>3028</v>
      </c>
      <c r="E2361" s="45" t="s">
        <v>2380</v>
      </c>
      <c r="F2361" t="s">
        <v>2547</v>
      </c>
      <c r="G2361" s="45" t="s">
        <v>2386</v>
      </c>
      <c r="H2361" s="47">
        <f t="shared" si="101"/>
        <v>2360</v>
      </c>
      <c r="I2361" s="324" t="s">
        <v>41</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process efficiency</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Industry Process Efficiency</v>
      </c>
      <c r="C2362" s="254" t="str">
        <f t="shared" si="102"/>
        <v>Percentage Improvement in Industrial Process Efficiency above BAU</v>
      </c>
      <c r="D2362" s="6" t="s">
        <v>3028</v>
      </c>
      <c r="E2362" s="45" t="s">
        <v>2672</v>
      </c>
      <c r="F2362" t="s">
        <v>2547</v>
      </c>
      <c r="G2362" s="45" t="s">
        <v>2675</v>
      </c>
      <c r="H2362" s="47">
        <f t="shared" si="101"/>
        <v>2361</v>
      </c>
      <c r="I2362" s="324" t="s">
        <v>41</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process efficiency</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Industry Process Efficiency</v>
      </c>
      <c r="C2363" s="254" t="str">
        <f t="shared" si="102"/>
        <v>Percentage Improvement in Industrial Process Efficiency above BAU</v>
      </c>
      <c r="D2363" s="6" t="s">
        <v>3028</v>
      </c>
      <c r="E2363" s="45" t="s">
        <v>2673</v>
      </c>
      <c r="F2363" t="s">
        <v>2547</v>
      </c>
      <c r="G2363" s="45" t="s">
        <v>2677</v>
      </c>
      <c r="H2363" s="47">
        <f t="shared" si="101"/>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process efficiency</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Industry Process Efficiency</v>
      </c>
      <c r="C2364" s="254" t="str">
        <f t="shared" si="102"/>
        <v>Percentage Improvement in Industrial Process Efficiency above BAU</v>
      </c>
      <c r="D2364" s="6" t="s">
        <v>3028</v>
      </c>
      <c r="E2364" s="45" t="s">
        <v>2674</v>
      </c>
      <c r="F2364" t="s">
        <v>2547</v>
      </c>
      <c r="G2364" s="45" t="s">
        <v>2678</v>
      </c>
      <c r="H2364" s="47">
        <f t="shared" si="101"/>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process efficiency</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Industry Process Efficiency</v>
      </c>
      <c r="C2365" s="254" t="str">
        <f t="shared" si="102"/>
        <v>Percentage Improvement in Industrial Process Efficiency above BAU</v>
      </c>
      <c r="D2365" s="6" t="s">
        <v>3028</v>
      </c>
      <c r="E2365" s="45" t="s">
        <v>2671</v>
      </c>
      <c r="F2365" t="s">
        <v>2547</v>
      </c>
      <c r="G2365" s="45" t="s">
        <v>2676</v>
      </c>
      <c r="H2365" s="47">
        <f t="shared" si="101"/>
        <v>2364</v>
      </c>
      <c r="I2365" s="324" t="s">
        <v>41</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process efficiency</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Industry Process Efficiency</v>
      </c>
      <c r="C2366" s="254" t="str">
        <f t="shared" si="102"/>
        <v>Percentage Improvement in Industrial Process Efficiency above BAU</v>
      </c>
      <c r="D2366" s="6" t="s">
        <v>3029</v>
      </c>
      <c r="E2366" s="45" t="s">
        <v>2375</v>
      </c>
      <c r="F2366" t="s">
        <v>2991</v>
      </c>
      <c r="G2366" s="45" t="s">
        <v>2381</v>
      </c>
      <c r="H2366" s="47">
        <f t="shared" si="101"/>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process efficiency</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Industry Process Efficiency</v>
      </c>
      <c r="C2367" s="254" t="str">
        <f t="shared" si="102"/>
        <v>Percentage Improvement in Industrial Process Efficiency above BAU</v>
      </c>
      <c r="D2367" s="6" t="s">
        <v>3029</v>
      </c>
      <c r="E2367" s="45" t="s">
        <v>2376</v>
      </c>
      <c r="F2367" t="s">
        <v>2991</v>
      </c>
      <c r="G2367" s="45" t="s">
        <v>2384</v>
      </c>
      <c r="H2367" s="47">
        <f t="shared" si="101"/>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process efficiency</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Industry Process Efficiency</v>
      </c>
      <c r="C2368" s="254" t="str">
        <f t="shared" si="102"/>
        <v>Percentage Improvement in Industrial Process Efficiency above BAU</v>
      </c>
      <c r="D2368" s="6" t="s">
        <v>3029</v>
      </c>
      <c r="E2368" s="45" t="s">
        <v>2377</v>
      </c>
      <c r="F2368" t="s">
        <v>2991</v>
      </c>
      <c r="G2368" s="45" t="s">
        <v>2385</v>
      </c>
      <c r="H2368" s="47">
        <f t="shared" si="101"/>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process efficiency</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Industry Process Efficiency</v>
      </c>
      <c r="C2369" s="254" t="str">
        <f t="shared" si="102"/>
        <v>Percentage Improvement in Industrial Process Efficiency above BAU</v>
      </c>
      <c r="D2369" s="6" t="s">
        <v>3029</v>
      </c>
      <c r="E2369" s="45" t="s">
        <v>2378</v>
      </c>
      <c r="F2369" t="s">
        <v>2991</v>
      </c>
      <c r="G2369" s="45" t="s">
        <v>2382</v>
      </c>
      <c r="H2369" s="47">
        <f t="shared" si="101"/>
        <v>2368</v>
      </c>
      <c r="I2369" s="324" t="s">
        <v>41</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process efficiency</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Industry Process Efficiency</v>
      </c>
      <c r="C2370" s="254" t="str">
        <f t="shared" si="102"/>
        <v>Percentage Improvement in Industrial Process Efficiency above BAU</v>
      </c>
      <c r="D2370" s="6" t="s">
        <v>3029</v>
      </c>
      <c r="E2370" s="45" t="s">
        <v>2379</v>
      </c>
      <c r="F2370" t="s">
        <v>2991</v>
      </c>
      <c r="G2370" s="45" t="s">
        <v>2383</v>
      </c>
      <c r="H2370" s="47">
        <f t="shared" si="101"/>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process efficiency</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Industry Process Efficiency</v>
      </c>
      <c r="C2371" s="254" t="str">
        <f t="shared" si="102"/>
        <v>Percentage Improvement in Industrial Process Efficiency above BAU</v>
      </c>
      <c r="D2371" s="6" t="s">
        <v>3029</v>
      </c>
      <c r="E2371" s="45" t="s">
        <v>2380</v>
      </c>
      <c r="F2371" t="s">
        <v>2991</v>
      </c>
      <c r="G2371" s="45" t="s">
        <v>2386</v>
      </c>
      <c r="H2371" s="47">
        <f t="shared" si="101"/>
        <v>2370</v>
      </c>
      <c r="I2371" s="324" t="s">
        <v>41</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process efficiency</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Industry Process Efficiency</v>
      </c>
      <c r="C2372" s="254" t="str">
        <f t="shared" si="102"/>
        <v>Percentage Improvement in Industrial Process Efficiency above BAU</v>
      </c>
      <c r="D2372" s="6" t="s">
        <v>3029</v>
      </c>
      <c r="E2372" s="45" t="s">
        <v>2672</v>
      </c>
      <c r="F2372" t="s">
        <v>2991</v>
      </c>
      <c r="G2372" s="45" t="s">
        <v>2675</v>
      </c>
      <c r="H2372" s="47">
        <f t="shared" si="101"/>
        <v>2371</v>
      </c>
      <c r="I2372" s="324" t="s">
        <v>41</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process efficiency</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Industry Process Efficiency</v>
      </c>
      <c r="C2373" s="254" t="str">
        <f t="shared" si="102"/>
        <v>Percentage Improvement in Industrial Process Efficiency above BAU</v>
      </c>
      <c r="D2373" s="6" t="s">
        <v>3029</v>
      </c>
      <c r="E2373" s="45" t="s">
        <v>2673</v>
      </c>
      <c r="F2373" t="s">
        <v>2991</v>
      </c>
      <c r="G2373" s="45" t="s">
        <v>2677</v>
      </c>
      <c r="H2373" s="47">
        <f t="shared" si="101"/>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process efficiency</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Industry Process Efficiency</v>
      </c>
      <c r="C2374" s="254" t="str">
        <f t="shared" si="102"/>
        <v>Percentage Improvement in Industrial Process Efficiency above BAU</v>
      </c>
      <c r="D2374" s="6" t="s">
        <v>3029</v>
      </c>
      <c r="E2374" s="45" t="s">
        <v>2674</v>
      </c>
      <c r="F2374" t="s">
        <v>2991</v>
      </c>
      <c r="G2374" s="45" t="s">
        <v>2678</v>
      </c>
      <c r="H2374" s="47">
        <f t="shared" si="101"/>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process efficiency</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Industry Process Efficiency</v>
      </c>
      <c r="C2375" s="254" t="str">
        <f t="shared" si="102"/>
        <v>Percentage Improvement in Industrial Process Efficiency above BAU</v>
      </c>
      <c r="D2375" s="6" t="s">
        <v>3029</v>
      </c>
      <c r="E2375" s="45" t="s">
        <v>2671</v>
      </c>
      <c r="F2375" t="s">
        <v>2991</v>
      </c>
      <c r="G2375" s="45" t="s">
        <v>2676</v>
      </c>
      <c r="H2375" s="47">
        <f t="shared" si="101"/>
        <v>2374</v>
      </c>
      <c r="I2375" s="324" t="s">
        <v>41</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process efficiency</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Industry Process Efficiency</v>
      </c>
      <c r="C2376" s="254" t="str">
        <f t="shared" si="102"/>
        <v>Percentage Improvement in Industrial Process Efficiency above BAU</v>
      </c>
      <c r="D2376" s="6" t="s">
        <v>3030</v>
      </c>
      <c r="E2376" s="45" t="s">
        <v>2375</v>
      </c>
      <c r="F2376" t="s">
        <v>2992</v>
      </c>
      <c r="G2376" s="45" t="s">
        <v>2381</v>
      </c>
      <c r="H2376" s="47">
        <f t="shared" si="101"/>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process efficiency</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Industry Process Efficiency</v>
      </c>
      <c r="C2377" s="254" t="str">
        <f t="shared" si="102"/>
        <v>Percentage Improvement in Industrial Process Efficiency above BAU</v>
      </c>
      <c r="D2377" s="6" t="s">
        <v>3030</v>
      </c>
      <c r="E2377" s="45" t="s">
        <v>2376</v>
      </c>
      <c r="F2377" t="s">
        <v>2992</v>
      </c>
      <c r="G2377" s="45" t="s">
        <v>2384</v>
      </c>
      <c r="H2377" s="47">
        <f t="shared" si="101"/>
        <v>2376</v>
      </c>
      <c r="I2377" s="324" t="s">
        <v>41</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process efficiency</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Industry Process Efficiency</v>
      </c>
      <c r="C2378" s="254" t="str">
        <f t="shared" si="102"/>
        <v>Percentage Improvement in Industrial Process Efficiency above BAU</v>
      </c>
      <c r="D2378" s="6" t="s">
        <v>3030</v>
      </c>
      <c r="E2378" s="45" t="s">
        <v>2377</v>
      </c>
      <c r="F2378" t="s">
        <v>2992</v>
      </c>
      <c r="G2378" s="45" t="s">
        <v>2385</v>
      </c>
      <c r="H2378" s="47">
        <f t="shared" si="101"/>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process efficiency</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Industry Process Efficiency</v>
      </c>
      <c r="C2379" s="254" t="str">
        <f t="shared" si="102"/>
        <v>Percentage Improvement in Industrial Process Efficiency above BAU</v>
      </c>
      <c r="D2379" s="6" t="s">
        <v>3030</v>
      </c>
      <c r="E2379" s="45" t="s">
        <v>2378</v>
      </c>
      <c r="F2379" t="s">
        <v>2992</v>
      </c>
      <c r="G2379" s="45" t="s">
        <v>2382</v>
      </c>
      <c r="H2379" s="47">
        <f t="shared" ref="H2379:H2442" si="103">H2378+1</f>
        <v>2378</v>
      </c>
      <c r="I2379" s="324" t="s">
        <v>41</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process efficiency</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Industry Process Efficiency</v>
      </c>
      <c r="C2380" s="254" t="str">
        <f t="shared" si="102"/>
        <v>Percentage Improvement in Industrial Process Efficiency above BAU</v>
      </c>
      <c r="D2380" s="6" t="s">
        <v>3030</v>
      </c>
      <c r="E2380" s="45" t="s">
        <v>2379</v>
      </c>
      <c r="F2380" t="s">
        <v>2992</v>
      </c>
      <c r="G2380" s="45" t="s">
        <v>2383</v>
      </c>
      <c r="H2380" s="47">
        <f t="shared" si="103"/>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process efficiency</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Industry Process Efficiency</v>
      </c>
      <c r="C2381" s="254" t="str">
        <f t="shared" si="102"/>
        <v>Percentage Improvement in Industrial Process Efficiency above BAU</v>
      </c>
      <c r="D2381" s="6" t="s">
        <v>3030</v>
      </c>
      <c r="E2381" s="45" t="s">
        <v>2380</v>
      </c>
      <c r="F2381" t="s">
        <v>2992</v>
      </c>
      <c r="G2381" s="45" t="s">
        <v>2386</v>
      </c>
      <c r="H2381" s="47">
        <f t="shared" si="103"/>
        <v>2380</v>
      </c>
      <c r="I2381" s="324" t="s">
        <v>41</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process efficiency</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Industry Process Efficiency</v>
      </c>
      <c r="C2382" s="254" t="str">
        <f t="shared" si="102"/>
        <v>Percentage Improvement in Industrial Process Efficiency above BAU</v>
      </c>
      <c r="D2382" s="6" t="s">
        <v>3030</v>
      </c>
      <c r="E2382" s="45" t="s">
        <v>2672</v>
      </c>
      <c r="F2382" t="s">
        <v>2992</v>
      </c>
      <c r="G2382" s="45" t="s">
        <v>2675</v>
      </c>
      <c r="H2382" s="47">
        <f t="shared" si="103"/>
        <v>2381</v>
      </c>
      <c r="I2382" s="324" t="s">
        <v>41</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process efficiency</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Industry Process Efficiency</v>
      </c>
      <c r="C2383" s="254" t="str">
        <f t="shared" si="102"/>
        <v>Percentage Improvement in Industrial Process Efficiency above BAU</v>
      </c>
      <c r="D2383" s="6" t="s">
        <v>3030</v>
      </c>
      <c r="E2383" s="45" t="s">
        <v>2673</v>
      </c>
      <c r="F2383" t="s">
        <v>2992</v>
      </c>
      <c r="G2383" s="45" t="s">
        <v>2677</v>
      </c>
      <c r="H2383" s="47">
        <f t="shared" si="103"/>
        <v>2382</v>
      </c>
      <c r="I2383" s="324" t="s">
        <v>41</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process efficiency</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Industry Process Efficiency</v>
      </c>
      <c r="C2384" s="254" t="str">
        <f t="shared" si="102"/>
        <v>Percentage Improvement in Industrial Process Efficiency above BAU</v>
      </c>
      <c r="D2384" s="6" t="s">
        <v>3030</v>
      </c>
      <c r="E2384" s="45" t="s">
        <v>2674</v>
      </c>
      <c r="F2384" t="s">
        <v>2992</v>
      </c>
      <c r="G2384" s="45" t="s">
        <v>2678</v>
      </c>
      <c r="H2384" s="47">
        <f t="shared" si="103"/>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process efficiency</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Industry Process Efficiency</v>
      </c>
      <c r="C2385" s="254" t="str">
        <f t="shared" si="102"/>
        <v>Percentage Improvement in Industrial Process Efficiency above BAU</v>
      </c>
      <c r="D2385" s="6" t="s">
        <v>3030</v>
      </c>
      <c r="E2385" s="45" t="s">
        <v>2671</v>
      </c>
      <c r="F2385" t="s">
        <v>2992</v>
      </c>
      <c r="G2385" s="45" t="s">
        <v>2676</v>
      </c>
      <c r="H2385" s="47">
        <f t="shared" si="103"/>
        <v>2384</v>
      </c>
      <c r="I2385" s="324" t="s">
        <v>41</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process efficiency</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Industry Process Efficiency</v>
      </c>
      <c r="C2386" s="254" t="str">
        <f t="shared" si="102"/>
        <v>Percentage Improvement in Industrial Process Efficiency above BAU</v>
      </c>
      <c r="D2386" s="6" t="s">
        <v>3031</v>
      </c>
      <c r="E2386" s="45" t="s">
        <v>2375</v>
      </c>
      <c r="F2386" t="s">
        <v>2993</v>
      </c>
      <c r="G2386" s="45" t="s">
        <v>2381</v>
      </c>
      <c r="H2386" s="47">
        <f t="shared" si="103"/>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process efficiency</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Industry Process Efficiency</v>
      </c>
      <c r="C2387" s="254" t="str">
        <f t="shared" si="102"/>
        <v>Percentage Improvement in Industrial Process Efficiency above BAU</v>
      </c>
      <c r="D2387" s="6" t="s">
        <v>3031</v>
      </c>
      <c r="E2387" s="45" t="s">
        <v>2376</v>
      </c>
      <c r="F2387" t="s">
        <v>2993</v>
      </c>
      <c r="G2387" s="45" t="s">
        <v>2384</v>
      </c>
      <c r="H2387" s="47">
        <f t="shared" si="103"/>
        <v>2386</v>
      </c>
      <c r="I2387" s="324" t="s">
        <v>41</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process efficiency</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Industry Process Efficiency</v>
      </c>
      <c r="C2388" s="254" t="str">
        <f t="shared" si="102"/>
        <v>Percentage Improvement in Industrial Process Efficiency above BAU</v>
      </c>
      <c r="D2388" s="6" t="s">
        <v>3031</v>
      </c>
      <c r="E2388" s="45" t="s">
        <v>2377</v>
      </c>
      <c r="F2388" t="s">
        <v>2993</v>
      </c>
      <c r="G2388" s="45" t="s">
        <v>2385</v>
      </c>
      <c r="H2388" s="47">
        <f t="shared" si="103"/>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process efficiency</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Industry Process Efficiency</v>
      </c>
      <c r="C2389" s="254" t="str">
        <f t="shared" si="102"/>
        <v>Percentage Improvement in Industrial Process Efficiency above BAU</v>
      </c>
      <c r="D2389" s="6" t="s">
        <v>3031</v>
      </c>
      <c r="E2389" s="45" t="s">
        <v>2378</v>
      </c>
      <c r="F2389" t="s">
        <v>2993</v>
      </c>
      <c r="G2389" s="45" t="s">
        <v>2382</v>
      </c>
      <c r="H2389" s="47">
        <f t="shared" si="103"/>
        <v>2388</v>
      </c>
      <c r="I2389" s="324" t="s">
        <v>41</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process efficiency</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Industry Process Efficiency</v>
      </c>
      <c r="C2390" s="254" t="str">
        <f t="shared" si="102"/>
        <v>Percentage Improvement in Industrial Process Efficiency above BAU</v>
      </c>
      <c r="D2390" s="6" t="s">
        <v>3031</v>
      </c>
      <c r="E2390" s="45" t="s">
        <v>2379</v>
      </c>
      <c r="F2390" t="s">
        <v>2993</v>
      </c>
      <c r="G2390" s="45" t="s">
        <v>2383</v>
      </c>
      <c r="H2390" s="47">
        <f t="shared" si="103"/>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process efficiency</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Industry Process Efficiency</v>
      </c>
      <c r="C2391" s="254" t="str">
        <f t="shared" si="102"/>
        <v>Percentage Improvement in Industrial Process Efficiency above BAU</v>
      </c>
      <c r="D2391" s="6" t="s">
        <v>3031</v>
      </c>
      <c r="E2391" s="45" t="s">
        <v>2380</v>
      </c>
      <c r="F2391" t="s">
        <v>2993</v>
      </c>
      <c r="G2391" s="45" t="s">
        <v>2386</v>
      </c>
      <c r="H2391" s="47">
        <f t="shared" si="103"/>
        <v>2390</v>
      </c>
      <c r="I2391" s="324" t="s">
        <v>41</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process efficiency</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Industry Process Efficiency</v>
      </c>
      <c r="C2392" s="254" t="str">
        <f t="shared" si="102"/>
        <v>Percentage Improvement in Industrial Process Efficiency above BAU</v>
      </c>
      <c r="D2392" s="6" t="s">
        <v>3031</v>
      </c>
      <c r="E2392" s="45" t="s">
        <v>2672</v>
      </c>
      <c r="F2392" t="s">
        <v>2993</v>
      </c>
      <c r="G2392" s="45" t="s">
        <v>2675</v>
      </c>
      <c r="H2392" s="47">
        <f t="shared" si="103"/>
        <v>2391</v>
      </c>
      <c r="I2392" s="324" t="s">
        <v>41</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process efficiency</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Industry Process Efficiency</v>
      </c>
      <c r="C2393" s="254" t="str">
        <f t="shared" si="102"/>
        <v>Percentage Improvement in Industrial Process Efficiency above BAU</v>
      </c>
      <c r="D2393" s="6" t="s">
        <v>3031</v>
      </c>
      <c r="E2393" s="45" t="s">
        <v>2673</v>
      </c>
      <c r="F2393" t="s">
        <v>2993</v>
      </c>
      <c r="G2393" s="45" t="s">
        <v>2677</v>
      </c>
      <c r="H2393" s="47">
        <f t="shared" si="103"/>
        <v>2392</v>
      </c>
      <c r="I2393" s="324" t="s">
        <v>41</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process efficiency</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Industry Process Efficiency</v>
      </c>
      <c r="C2394" s="254" t="str">
        <f t="shared" si="102"/>
        <v>Percentage Improvement in Industrial Process Efficiency above BAU</v>
      </c>
      <c r="D2394" s="6" t="s">
        <v>3031</v>
      </c>
      <c r="E2394" s="45" t="s">
        <v>2674</v>
      </c>
      <c r="F2394" t="s">
        <v>2993</v>
      </c>
      <c r="G2394" s="45" t="s">
        <v>2678</v>
      </c>
      <c r="H2394" s="47">
        <f t="shared" si="103"/>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process efficiency</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Industry Process Efficiency</v>
      </c>
      <c r="C2395" s="254" t="str">
        <f t="shared" si="102"/>
        <v>Percentage Improvement in Industrial Process Efficiency above BAU</v>
      </c>
      <c r="D2395" s="6" t="s">
        <v>3031</v>
      </c>
      <c r="E2395" s="45" t="s">
        <v>2671</v>
      </c>
      <c r="F2395" t="s">
        <v>2993</v>
      </c>
      <c r="G2395" s="45" t="s">
        <v>2676</v>
      </c>
      <c r="H2395" s="47">
        <f t="shared" si="103"/>
        <v>2394</v>
      </c>
      <c r="I2395" s="324" t="s">
        <v>41</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process efficiency</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Industry Process Efficiency</v>
      </c>
      <c r="C2396" s="254" t="str">
        <f t="shared" si="102"/>
        <v>Percentage Improvement in Industrial Process Efficiency above BAU</v>
      </c>
      <c r="D2396" s="6" t="s">
        <v>3032</v>
      </c>
      <c r="E2396" s="45" t="s">
        <v>2375</v>
      </c>
      <c r="F2396" t="s">
        <v>2994</v>
      </c>
      <c r="G2396" s="45" t="s">
        <v>2381</v>
      </c>
      <c r="H2396" s="47">
        <f t="shared" si="103"/>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process efficiency</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Industry Process Efficiency</v>
      </c>
      <c r="C2397" s="254" t="str">
        <f t="shared" si="102"/>
        <v>Percentage Improvement in Industrial Process Efficiency above BAU</v>
      </c>
      <c r="D2397" s="6" t="s">
        <v>3032</v>
      </c>
      <c r="E2397" s="45" t="s">
        <v>2376</v>
      </c>
      <c r="F2397" t="s">
        <v>2994</v>
      </c>
      <c r="G2397" s="45" t="s">
        <v>2384</v>
      </c>
      <c r="H2397" s="47">
        <f t="shared" si="103"/>
        <v>2396</v>
      </c>
      <c r="I2397" s="324" t="s">
        <v>41</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process efficiency</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Industry Process Efficiency</v>
      </c>
      <c r="C2398" s="254" t="str">
        <f t="shared" si="102"/>
        <v>Percentage Improvement in Industrial Process Efficiency above BAU</v>
      </c>
      <c r="D2398" s="6" t="s">
        <v>3032</v>
      </c>
      <c r="E2398" s="45" t="s">
        <v>2377</v>
      </c>
      <c r="F2398" t="s">
        <v>2994</v>
      </c>
      <c r="G2398" s="45" t="s">
        <v>2385</v>
      </c>
      <c r="H2398" s="47">
        <f t="shared" si="103"/>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process efficiency</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Industry Process Efficiency</v>
      </c>
      <c r="C2399" s="254" t="str">
        <f t="shared" si="102"/>
        <v>Percentage Improvement in Industrial Process Efficiency above BAU</v>
      </c>
      <c r="D2399" s="6" t="s">
        <v>3032</v>
      </c>
      <c r="E2399" s="45" t="s">
        <v>2378</v>
      </c>
      <c r="F2399" t="s">
        <v>2994</v>
      </c>
      <c r="G2399" s="45" t="s">
        <v>2382</v>
      </c>
      <c r="H2399" s="47">
        <f t="shared" si="103"/>
        <v>2398</v>
      </c>
      <c r="I2399" s="324" t="s">
        <v>41</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process efficiency</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Industry Process Efficiency</v>
      </c>
      <c r="C2400" s="254" t="str">
        <f t="shared" si="102"/>
        <v>Percentage Improvement in Industrial Process Efficiency above BAU</v>
      </c>
      <c r="D2400" s="6" t="s">
        <v>3032</v>
      </c>
      <c r="E2400" s="45" t="s">
        <v>2379</v>
      </c>
      <c r="F2400" t="s">
        <v>2994</v>
      </c>
      <c r="G2400" s="45" t="s">
        <v>2383</v>
      </c>
      <c r="H2400" s="47">
        <f t="shared" si="103"/>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process efficiency</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Industry Process Efficiency</v>
      </c>
      <c r="C2401" s="254" t="str">
        <f t="shared" si="102"/>
        <v>Percentage Improvement in Industrial Process Efficiency above BAU</v>
      </c>
      <c r="D2401" s="6" t="s">
        <v>3032</v>
      </c>
      <c r="E2401" s="45" t="s">
        <v>2380</v>
      </c>
      <c r="F2401" t="s">
        <v>2994</v>
      </c>
      <c r="G2401" s="45" t="s">
        <v>2386</v>
      </c>
      <c r="H2401" s="47">
        <f t="shared" si="103"/>
        <v>2400</v>
      </c>
      <c r="I2401" s="324" t="s">
        <v>41</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process efficiency</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Industry Process Efficiency</v>
      </c>
      <c r="C2402" s="254" t="str">
        <f t="shared" si="102"/>
        <v>Percentage Improvement in Industrial Process Efficiency above BAU</v>
      </c>
      <c r="D2402" s="6" t="s">
        <v>3032</v>
      </c>
      <c r="E2402" s="45" t="s">
        <v>2672</v>
      </c>
      <c r="F2402" t="s">
        <v>2994</v>
      </c>
      <c r="G2402" s="45" t="s">
        <v>2675</v>
      </c>
      <c r="H2402" s="47">
        <f t="shared" si="103"/>
        <v>2401</v>
      </c>
      <c r="I2402" s="324" t="s">
        <v>41</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process efficiency</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Industry Process Efficiency</v>
      </c>
      <c r="C2403" s="254" t="str">
        <f t="shared" si="102"/>
        <v>Percentage Improvement in Industrial Process Efficiency above BAU</v>
      </c>
      <c r="D2403" s="6" t="s">
        <v>3032</v>
      </c>
      <c r="E2403" s="45" t="s">
        <v>2673</v>
      </c>
      <c r="F2403" t="s">
        <v>2994</v>
      </c>
      <c r="G2403" s="45" t="s">
        <v>2677</v>
      </c>
      <c r="H2403" s="47">
        <f t="shared" si="103"/>
        <v>2402</v>
      </c>
      <c r="I2403" s="324" t="s">
        <v>41</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process efficiency</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Industry Process Efficiency</v>
      </c>
      <c r="C2404" s="254" t="str">
        <f t="shared" si="102"/>
        <v>Percentage Improvement in Industrial Process Efficiency above BAU</v>
      </c>
      <c r="D2404" s="6" t="s">
        <v>3032</v>
      </c>
      <c r="E2404" s="45" t="s">
        <v>2674</v>
      </c>
      <c r="F2404" t="s">
        <v>2994</v>
      </c>
      <c r="G2404" s="45" t="s">
        <v>2678</v>
      </c>
      <c r="H2404" s="47">
        <f t="shared" si="103"/>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process efficiency</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Industry Process Efficiency</v>
      </c>
      <c r="C2405" s="254" t="str">
        <f t="shared" si="102"/>
        <v>Percentage Improvement in Industrial Process Efficiency above BAU</v>
      </c>
      <c r="D2405" s="6" t="s">
        <v>3032</v>
      </c>
      <c r="E2405" s="45" t="s">
        <v>2671</v>
      </c>
      <c r="F2405" t="s">
        <v>2994</v>
      </c>
      <c r="G2405" s="45" t="s">
        <v>2676</v>
      </c>
      <c r="H2405" s="47">
        <f t="shared" si="103"/>
        <v>2404</v>
      </c>
      <c r="I2405" s="324" t="s">
        <v>41</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process efficiency</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Industry Process Efficiency</v>
      </c>
      <c r="C2406" s="254" t="str">
        <f t="shared" si="102"/>
        <v>Percentage Improvement in Industrial Process Efficiency above BAU</v>
      </c>
      <c r="D2406" s="6" t="s">
        <v>3033</v>
      </c>
      <c r="E2406" s="45" t="s">
        <v>2375</v>
      </c>
      <c r="F2406" t="s">
        <v>2995</v>
      </c>
      <c r="G2406" s="45" t="s">
        <v>2381</v>
      </c>
      <c r="H2406" s="47">
        <f t="shared" si="103"/>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process efficiency</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Industry Process Efficiency</v>
      </c>
      <c r="C2407" s="254" t="str">
        <f t="shared" si="102"/>
        <v>Percentage Improvement in Industrial Process Efficiency above BAU</v>
      </c>
      <c r="D2407" s="6" t="s">
        <v>3033</v>
      </c>
      <c r="E2407" s="45" t="s">
        <v>2376</v>
      </c>
      <c r="F2407" t="s">
        <v>2995</v>
      </c>
      <c r="G2407" s="45" t="s">
        <v>2384</v>
      </c>
      <c r="H2407" s="47">
        <f t="shared" si="103"/>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process efficiency</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Industry Process Efficiency</v>
      </c>
      <c r="C2408" s="254" t="str">
        <f t="shared" si="102"/>
        <v>Percentage Improvement in Industrial Process Efficiency above BAU</v>
      </c>
      <c r="D2408" s="6" t="s">
        <v>3033</v>
      </c>
      <c r="E2408" s="45" t="s">
        <v>2377</v>
      </c>
      <c r="F2408" t="s">
        <v>2995</v>
      </c>
      <c r="G2408" s="45" t="s">
        <v>2385</v>
      </c>
      <c r="H2408" s="47">
        <f t="shared" si="103"/>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process efficiency</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Industry Process Efficiency</v>
      </c>
      <c r="C2409" s="254" t="str">
        <f t="shared" si="102"/>
        <v>Percentage Improvement in Industrial Process Efficiency above BAU</v>
      </c>
      <c r="D2409" s="6" t="s">
        <v>3033</v>
      </c>
      <c r="E2409" s="45" t="s">
        <v>2378</v>
      </c>
      <c r="F2409" t="s">
        <v>2995</v>
      </c>
      <c r="G2409" s="45" t="s">
        <v>2382</v>
      </c>
      <c r="H2409" s="47">
        <f t="shared" si="103"/>
        <v>2408</v>
      </c>
      <c r="I2409" s="324" t="s">
        <v>41</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process efficiency</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Industry Process Efficiency</v>
      </c>
      <c r="C2410" s="254" t="str">
        <f t="shared" si="102"/>
        <v>Percentage Improvement in Industrial Process Efficiency above BAU</v>
      </c>
      <c r="D2410" s="6" t="s">
        <v>3033</v>
      </c>
      <c r="E2410" s="45" t="s">
        <v>2379</v>
      </c>
      <c r="F2410" t="s">
        <v>2995</v>
      </c>
      <c r="G2410" s="45" t="s">
        <v>2383</v>
      </c>
      <c r="H2410" s="47">
        <f t="shared" si="103"/>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process efficiency</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Industry Process Efficiency</v>
      </c>
      <c r="C2411" s="254" t="str">
        <f t="shared" si="102"/>
        <v>Percentage Improvement in Industrial Process Efficiency above BAU</v>
      </c>
      <c r="D2411" s="6" t="s">
        <v>3033</v>
      </c>
      <c r="E2411" s="45" t="s">
        <v>2380</v>
      </c>
      <c r="F2411" t="s">
        <v>2995</v>
      </c>
      <c r="G2411" s="45" t="s">
        <v>2386</v>
      </c>
      <c r="H2411" s="47">
        <f t="shared" si="103"/>
        <v>2410</v>
      </c>
      <c r="I2411" s="324" t="s">
        <v>41</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process efficiency</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Industry Process Efficiency</v>
      </c>
      <c r="C2412" s="254" t="str">
        <f t="shared" si="102"/>
        <v>Percentage Improvement in Industrial Process Efficiency above BAU</v>
      </c>
      <c r="D2412" s="6" t="s">
        <v>3033</v>
      </c>
      <c r="E2412" s="45" t="s">
        <v>2672</v>
      </c>
      <c r="F2412" t="s">
        <v>2995</v>
      </c>
      <c r="G2412" s="45" t="s">
        <v>2675</v>
      </c>
      <c r="H2412" s="47">
        <f t="shared" si="103"/>
        <v>2411</v>
      </c>
      <c r="I2412" s="324" t="s">
        <v>41</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process efficiency</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Industry Process Efficiency</v>
      </c>
      <c r="C2413" s="254" t="str">
        <f t="shared" si="102"/>
        <v>Percentage Improvement in Industrial Process Efficiency above BAU</v>
      </c>
      <c r="D2413" s="6" t="s">
        <v>3033</v>
      </c>
      <c r="E2413" s="45" t="s">
        <v>2673</v>
      </c>
      <c r="F2413" t="s">
        <v>2995</v>
      </c>
      <c r="G2413" s="45" t="s">
        <v>2677</v>
      </c>
      <c r="H2413" s="47">
        <f t="shared" si="103"/>
        <v>2412</v>
      </c>
      <c r="I2413" s="324" t="s">
        <v>41</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process efficiency</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Industry Process Efficiency</v>
      </c>
      <c r="C2414" s="254" t="str">
        <f t="shared" si="102"/>
        <v>Percentage Improvement in Industrial Process Efficiency above BAU</v>
      </c>
      <c r="D2414" s="6" t="s">
        <v>3033</v>
      </c>
      <c r="E2414" s="45" t="s">
        <v>2674</v>
      </c>
      <c r="F2414" t="s">
        <v>2995</v>
      </c>
      <c r="G2414" s="45" t="s">
        <v>2678</v>
      </c>
      <c r="H2414" s="47">
        <f t="shared" si="103"/>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process efficiency</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Industry Process Efficiency</v>
      </c>
      <c r="C2415" s="254" t="str">
        <f t="shared" si="102"/>
        <v>Percentage Improvement in Industrial Process Efficiency above BAU</v>
      </c>
      <c r="D2415" s="6" t="s">
        <v>3033</v>
      </c>
      <c r="E2415" s="45" t="s">
        <v>2671</v>
      </c>
      <c r="F2415" t="s">
        <v>2995</v>
      </c>
      <c r="G2415" s="45" t="s">
        <v>2676</v>
      </c>
      <c r="H2415" s="47">
        <f t="shared" si="103"/>
        <v>2414</v>
      </c>
      <c r="I2415" s="324" t="s">
        <v>41</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process efficiency</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Industry Process Efficiency</v>
      </c>
      <c r="C2416" s="254" t="str">
        <f t="shared" si="102"/>
        <v>Percentage Improvement in Industrial Process Efficiency above BAU</v>
      </c>
      <c r="D2416" s="6" t="s">
        <v>3034</v>
      </c>
      <c r="E2416" s="45" t="s">
        <v>2375</v>
      </c>
      <c r="F2416" t="s">
        <v>2996</v>
      </c>
      <c r="G2416" s="45" t="s">
        <v>2381</v>
      </c>
      <c r="H2416" s="47">
        <f t="shared" si="103"/>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process efficiency</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Industry Process Efficiency</v>
      </c>
      <c r="C2417" s="254" t="str">
        <f t="shared" si="102"/>
        <v>Percentage Improvement in Industrial Process Efficiency above BAU</v>
      </c>
      <c r="D2417" s="6" t="s">
        <v>3034</v>
      </c>
      <c r="E2417" s="45" t="s">
        <v>2376</v>
      </c>
      <c r="F2417" t="s">
        <v>2996</v>
      </c>
      <c r="G2417" s="45" t="s">
        <v>2384</v>
      </c>
      <c r="H2417" s="47">
        <f t="shared" si="103"/>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process efficiency</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Industry Process Efficiency</v>
      </c>
      <c r="C2418" s="254" t="str">
        <f t="shared" si="102"/>
        <v>Percentage Improvement in Industrial Process Efficiency above BAU</v>
      </c>
      <c r="D2418" s="6" t="s">
        <v>3034</v>
      </c>
      <c r="E2418" s="45" t="s">
        <v>2377</v>
      </c>
      <c r="F2418" t="s">
        <v>2996</v>
      </c>
      <c r="G2418" s="45" t="s">
        <v>2385</v>
      </c>
      <c r="H2418" s="47">
        <f t="shared" si="103"/>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process efficiency</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Industry Process Efficiency</v>
      </c>
      <c r="C2419" s="254" t="str">
        <f t="shared" si="102"/>
        <v>Percentage Improvement in Industrial Process Efficiency above BAU</v>
      </c>
      <c r="D2419" s="6" t="s">
        <v>3034</v>
      </c>
      <c r="E2419" s="45" t="s">
        <v>2378</v>
      </c>
      <c r="F2419" t="s">
        <v>2996</v>
      </c>
      <c r="G2419" s="45" t="s">
        <v>2382</v>
      </c>
      <c r="H2419" s="47">
        <f t="shared" si="103"/>
        <v>2418</v>
      </c>
      <c r="I2419" s="324" t="s">
        <v>41</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process efficiency</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Industry Process Efficiency</v>
      </c>
      <c r="C2420" s="254" t="str">
        <f t="shared" ref="C2420:C2475" si="104">$C$2226</f>
        <v>Percentage Improvement in Industrial Process Efficiency above BAU</v>
      </c>
      <c r="D2420" s="6" t="s">
        <v>3034</v>
      </c>
      <c r="E2420" s="45" t="s">
        <v>2379</v>
      </c>
      <c r="F2420" t="s">
        <v>2996</v>
      </c>
      <c r="G2420" s="45" t="s">
        <v>2383</v>
      </c>
      <c r="H2420" s="47">
        <f t="shared" si="103"/>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process efficiency</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Industry Process Efficiency</v>
      </c>
      <c r="C2421" s="254" t="str">
        <f t="shared" si="104"/>
        <v>Percentage Improvement in Industrial Process Efficiency above BAU</v>
      </c>
      <c r="D2421" s="6" t="s">
        <v>3034</v>
      </c>
      <c r="E2421" s="45" t="s">
        <v>2380</v>
      </c>
      <c r="F2421" t="s">
        <v>2996</v>
      </c>
      <c r="G2421" s="45" t="s">
        <v>2386</v>
      </c>
      <c r="H2421" s="47">
        <f t="shared" si="103"/>
        <v>2420</v>
      </c>
      <c r="I2421" s="324" t="s">
        <v>41</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process efficiency</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Industry Process Efficiency</v>
      </c>
      <c r="C2422" s="254" t="str">
        <f t="shared" si="104"/>
        <v>Percentage Improvement in Industrial Process Efficiency above BAU</v>
      </c>
      <c r="D2422" s="6" t="s">
        <v>3034</v>
      </c>
      <c r="E2422" s="45" t="s">
        <v>2672</v>
      </c>
      <c r="F2422" t="s">
        <v>2996</v>
      </c>
      <c r="G2422" s="45" t="s">
        <v>2675</v>
      </c>
      <c r="H2422" s="47">
        <f t="shared" si="103"/>
        <v>2421</v>
      </c>
      <c r="I2422" s="324" t="s">
        <v>41</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process efficiency</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Industry Process Efficiency</v>
      </c>
      <c r="C2423" s="254" t="str">
        <f t="shared" si="104"/>
        <v>Percentage Improvement in Industrial Process Efficiency above BAU</v>
      </c>
      <c r="D2423" s="6" t="s">
        <v>3034</v>
      </c>
      <c r="E2423" s="45" t="s">
        <v>2673</v>
      </c>
      <c r="F2423" t="s">
        <v>2996</v>
      </c>
      <c r="G2423" s="45" t="s">
        <v>2677</v>
      </c>
      <c r="H2423" s="47">
        <f t="shared" si="103"/>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process efficiency</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Industry Process Efficiency</v>
      </c>
      <c r="C2424" s="254" t="str">
        <f t="shared" si="104"/>
        <v>Percentage Improvement in Industrial Process Efficiency above BAU</v>
      </c>
      <c r="D2424" s="6" t="s">
        <v>3034</v>
      </c>
      <c r="E2424" s="45" t="s">
        <v>2674</v>
      </c>
      <c r="F2424" t="s">
        <v>2996</v>
      </c>
      <c r="G2424" s="45" t="s">
        <v>2678</v>
      </c>
      <c r="H2424" s="47">
        <f t="shared" si="103"/>
        <v>2423</v>
      </c>
      <c r="I2424" s="324" t="s">
        <v>40</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process efficiency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0.25</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reduction in energy use</v>
      </c>
      <c r="P2424" s="254" t="str">
        <f>IF(ISBLANK(INDEX('Policy Characteristics'!J:J,MATCH($C2424,'Policy Characteristics'!$C:$C,0))),"",INDEX('Policy Characteristics'!J:J,MATCH($C2424,'Policy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Industry Process Efficiency</v>
      </c>
      <c r="C2425" s="254" t="str">
        <f t="shared" si="104"/>
        <v>Percentage Improvement in Industrial Process Efficiency above BAU</v>
      </c>
      <c r="D2425" s="6" t="s">
        <v>3034</v>
      </c>
      <c r="E2425" s="45" t="s">
        <v>2671</v>
      </c>
      <c r="F2425" t="s">
        <v>2996</v>
      </c>
      <c r="G2425" s="45" t="s">
        <v>2676</v>
      </c>
      <c r="H2425" s="47">
        <f t="shared" si="103"/>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process efficiency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0.25</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reduction in energy use</v>
      </c>
      <c r="P2425" s="254" t="str">
        <f>IF(ISBLANK(INDEX('Policy Characteristics'!J:J,MATCH($C2425,'Policy Characteristics'!$C:$C,0))),"",INDEX('Policy Characteristics'!J:J,MATCH($C2425,'Policy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Industry Process Efficiency</v>
      </c>
      <c r="C2426" s="254" t="str">
        <f t="shared" si="104"/>
        <v>Percentage Improvement in Industrial Process Efficiency above BAU</v>
      </c>
      <c r="D2426" s="6" t="s">
        <v>3035</v>
      </c>
      <c r="E2426" s="45" t="s">
        <v>2375</v>
      </c>
      <c r="F2426" t="s">
        <v>2997</v>
      </c>
      <c r="G2426" s="45" t="s">
        <v>2381</v>
      </c>
      <c r="H2426" s="47">
        <f t="shared" si="103"/>
        <v>2425</v>
      </c>
      <c r="I2426" s="324" t="s">
        <v>40</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process efficiency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0.25</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reduction in energy use</v>
      </c>
      <c r="P2426" s="254" t="str">
        <f>IF(ISBLANK(INDEX('Policy Characteristics'!J:J,MATCH($C2426,'Policy Characteristics'!$C:$C,0))),"",INDEX('Policy Characteristics'!J:J,MATCH($C2426,'Policy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Industry Process Efficiency</v>
      </c>
      <c r="C2427" s="254" t="str">
        <f t="shared" si="104"/>
        <v>Percentage Improvement in Industrial Process Efficiency above BAU</v>
      </c>
      <c r="D2427" s="6" t="s">
        <v>3035</v>
      </c>
      <c r="E2427" s="45" t="s">
        <v>2376</v>
      </c>
      <c r="F2427" t="s">
        <v>2997</v>
      </c>
      <c r="G2427" s="45" t="s">
        <v>2384</v>
      </c>
      <c r="H2427" s="47">
        <f t="shared" si="103"/>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process efficiency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0.25</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reduction in energy use</v>
      </c>
      <c r="P2427" s="254" t="str">
        <f>IF(ISBLANK(INDEX('Policy Characteristics'!J:J,MATCH($C2427,'Policy Characteristics'!$C:$C,0))),"",INDEX('Policy Characteristics'!J:J,MATCH($C2427,'Policy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Industry Process Efficiency</v>
      </c>
      <c r="C2428" s="254" t="str">
        <f t="shared" si="104"/>
        <v>Percentage Improvement in Industrial Process Efficiency above BAU</v>
      </c>
      <c r="D2428" s="6" t="s">
        <v>3035</v>
      </c>
      <c r="E2428" s="45" t="s">
        <v>2377</v>
      </c>
      <c r="F2428" t="s">
        <v>2997</v>
      </c>
      <c r="G2428" s="45" t="s">
        <v>2385</v>
      </c>
      <c r="H2428" s="47">
        <f t="shared" si="103"/>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process efficiency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0.25</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reduction in energy use</v>
      </c>
      <c r="P2428" s="254" t="str">
        <f>IF(ISBLANK(INDEX('Policy Characteristics'!J:J,MATCH($C2428,'Policy Characteristics'!$C:$C,0))),"",INDEX('Policy Characteristics'!J:J,MATCH($C2428,'Policy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Industry Process Efficiency</v>
      </c>
      <c r="C2429" s="254" t="str">
        <f t="shared" si="104"/>
        <v>Percentage Improvement in Industrial Process Efficiency above BAU</v>
      </c>
      <c r="D2429" s="6" t="s">
        <v>3035</v>
      </c>
      <c r="E2429" s="45" t="s">
        <v>2378</v>
      </c>
      <c r="F2429" t="s">
        <v>2997</v>
      </c>
      <c r="G2429" s="45" t="s">
        <v>2382</v>
      </c>
      <c r="H2429" s="47">
        <f t="shared" si="103"/>
        <v>2428</v>
      </c>
      <c r="I2429" s="324" t="s">
        <v>41</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process efficiency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0.25</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reduction in energy use</v>
      </c>
      <c r="P2429" s="254" t="str">
        <f>IF(ISBLANK(INDEX('Policy Characteristics'!J:J,MATCH($C2429,'Policy Characteristics'!$C:$C,0))),"",INDEX('Policy Characteristics'!J:J,MATCH($C2429,'Policy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Industry Process Efficiency</v>
      </c>
      <c r="C2430" s="254" t="str">
        <f t="shared" si="104"/>
        <v>Percentage Improvement in Industrial Process Efficiency above BAU</v>
      </c>
      <c r="D2430" s="6" t="s">
        <v>3035</v>
      </c>
      <c r="E2430" s="45" t="s">
        <v>2379</v>
      </c>
      <c r="F2430" t="s">
        <v>2997</v>
      </c>
      <c r="G2430" s="45" t="s">
        <v>2383</v>
      </c>
      <c r="H2430" s="47">
        <f t="shared" si="103"/>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process efficiency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0.25</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reduction in energy use</v>
      </c>
      <c r="P2430" s="254" t="str">
        <f>IF(ISBLANK(INDEX('Policy Characteristics'!J:J,MATCH($C2430,'Policy Characteristics'!$C:$C,0))),"",INDEX('Policy Characteristics'!J:J,MATCH($C2430,'Policy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Industry Process Efficiency</v>
      </c>
      <c r="C2431" s="254" t="str">
        <f t="shared" si="104"/>
        <v>Percentage Improvement in Industrial Process Efficiency above BAU</v>
      </c>
      <c r="D2431" s="6" t="s">
        <v>3035</v>
      </c>
      <c r="E2431" s="45" t="s">
        <v>2380</v>
      </c>
      <c r="F2431" t="s">
        <v>2997</v>
      </c>
      <c r="G2431" s="45" t="s">
        <v>2386</v>
      </c>
      <c r="H2431" s="47">
        <f t="shared" si="103"/>
        <v>2430</v>
      </c>
      <c r="I2431" s="324" t="s">
        <v>41</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process efficiency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0.25</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reduction in energy use</v>
      </c>
      <c r="P2431" s="254" t="str">
        <f>IF(ISBLANK(INDEX('Policy Characteristics'!J:J,MATCH($C2431,'Policy Characteristics'!$C:$C,0))),"",INDEX('Policy Characteristics'!J:J,MATCH($C2431,'Policy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Industry Process Efficiency</v>
      </c>
      <c r="C2432" s="254" t="str">
        <f t="shared" si="104"/>
        <v>Percentage Improvement in Industrial Process Efficiency above BAU</v>
      </c>
      <c r="D2432" s="6" t="s">
        <v>3035</v>
      </c>
      <c r="E2432" s="45" t="s">
        <v>2672</v>
      </c>
      <c r="F2432" t="s">
        <v>2997</v>
      </c>
      <c r="G2432" s="45" t="s">
        <v>2675</v>
      </c>
      <c r="H2432" s="47">
        <f t="shared" si="103"/>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process efficiency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0.25</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reduction in energy use</v>
      </c>
      <c r="P2432" s="254" t="str">
        <f>IF(ISBLANK(INDEX('Policy Characteristics'!J:J,MATCH($C2432,'Policy Characteristics'!$C:$C,0))),"",INDEX('Policy Characteristics'!J:J,MATCH($C2432,'Policy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Industry Process Efficiency</v>
      </c>
      <c r="C2433" s="254" t="str">
        <f t="shared" si="104"/>
        <v>Percentage Improvement in Industrial Process Efficiency above BAU</v>
      </c>
      <c r="D2433" s="6" t="s">
        <v>3035</v>
      </c>
      <c r="E2433" s="45" t="s">
        <v>2673</v>
      </c>
      <c r="F2433" t="s">
        <v>2997</v>
      </c>
      <c r="G2433" s="45" t="s">
        <v>2677</v>
      </c>
      <c r="H2433" s="47">
        <f t="shared" si="103"/>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process efficiency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0.25</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reduction in energy use</v>
      </c>
      <c r="P2433" s="254" t="str">
        <f>IF(ISBLANK(INDEX('Policy Characteristics'!J:J,MATCH($C2433,'Policy Characteristics'!$C:$C,0))),"",INDEX('Policy Characteristics'!J:J,MATCH($C2433,'Policy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Industry Process Efficiency</v>
      </c>
      <c r="C2434" s="254" t="str">
        <f t="shared" si="104"/>
        <v>Percentage Improvement in Industrial Process Efficiency above BAU</v>
      </c>
      <c r="D2434" s="6" t="s">
        <v>3035</v>
      </c>
      <c r="E2434" s="45" t="s">
        <v>2674</v>
      </c>
      <c r="F2434" t="s">
        <v>2997</v>
      </c>
      <c r="G2434" s="45" t="s">
        <v>2678</v>
      </c>
      <c r="H2434" s="47">
        <f t="shared" si="103"/>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process efficiency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0.25</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reduction in energy use</v>
      </c>
      <c r="P2434" s="254" t="str">
        <f>IF(ISBLANK(INDEX('Policy Characteristics'!J:J,MATCH($C2434,'Policy Characteristics'!$C:$C,0))),"",INDEX('Policy Characteristics'!J:J,MATCH($C2434,'Policy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Industry Process Efficiency</v>
      </c>
      <c r="C2435" s="254" t="str">
        <f t="shared" si="104"/>
        <v>Percentage Improvement in Industrial Process Efficiency above BAU</v>
      </c>
      <c r="D2435" s="6" t="s">
        <v>3035</v>
      </c>
      <c r="E2435" s="45" t="s">
        <v>2671</v>
      </c>
      <c r="F2435" t="s">
        <v>2997</v>
      </c>
      <c r="G2435" s="45" t="s">
        <v>2676</v>
      </c>
      <c r="H2435" s="47">
        <f t="shared" si="103"/>
        <v>2434</v>
      </c>
      <c r="I2435" s="324" t="s">
        <v>41</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process efficiency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0.25</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reduction in energy use</v>
      </c>
      <c r="P2435" s="254" t="str">
        <f>IF(ISBLANK(INDEX('Policy Characteristics'!J:J,MATCH($C2435,'Policy Characteristics'!$C:$C,0))),"",INDEX('Policy Characteristics'!J:J,MATCH($C2435,'Policy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Industry Process Efficiency</v>
      </c>
      <c r="C2436" s="254" t="str">
        <f t="shared" si="104"/>
        <v>Percentage Improvement in Industrial Process Efficiency above BAU</v>
      </c>
      <c r="D2436" s="6" t="s">
        <v>3036</v>
      </c>
      <c r="E2436" s="45" t="s">
        <v>2375</v>
      </c>
      <c r="F2436" t="s">
        <v>2998</v>
      </c>
      <c r="G2436" s="45" t="s">
        <v>2381</v>
      </c>
      <c r="H2436" s="47">
        <f t="shared" si="103"/>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process efficiency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0.25</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reduction in energy use</v>
      </c>
      <c r="P2436" s="254" t="str">
        <f>IF(ISBLANK(INDEX('Policy Characteristics'!J:J,MATCH($C2436,'Policy Characteristics'!$C:$C,0))),"",INDEX('Policy Characteristics'!J:J,MATCH($C2436,'Policy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Industry Process Efficiency</v>
      </c>
      <c r="C2437" s="254" t="str">
        <f t="shared" si="104"/>
        <v>Percentage Improvement in Industrial Process Efficiency above BAU</v>
      </c>
      <c r="D2437" s="6" t="s">
        <v>3036</v>
      </c>
      <c r="E2437" s="45" t="s">
        <v>2376</v>
      </c>
      <c r="F2437" t="s">
        <v>2998</v>
      </c>
      <c r="G2437" s="45" t="s">
        <v>2384</v>
      </c>
      <c r="H2437" s="47">
        <f t="shared" si="103"/>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process efficiency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0.25</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reduction in energy use</v>
      </c>
      <c r="P2437" s="254" t="str">
        <f>IF(ISBLANK(INDEX('Policy Characteristics'!J:J,MATCH($C2437,'Policy Characteristics'!$C:$C,0))),"",INDEX('Policy Characteristics'!J:J,MATCH($C2437,'Policy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Industry Process Efficiency</v>
      </c>
      <c r="C2438" s="254" t="str">
        <f t="shared" si="104"/>
        <v>Percentage Improvement in Industrial Process Efficiency above BAU</v>
      </c>
      <c r="D2438" s="6" t="s">
        <v>3036</v>
      </c>
      <c r="E2438" s="45" t="s">
        <v>2377</v>
      </c>
      <c r="F2438" t="s">
        <v>2998</v>
      </c>
      <c r="G2438" s="45" t="s">
        <v>2385</v>
      </c>
      <c r="H2438" s="47">
        <f t="shared" si="103"/>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process efficiency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0.25</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reduction in energy use</v>
      </c>
      <c r="P2438" s="254" t="str">
        <f>IF(ISBLANK(INDEX('Policy Characteristics'!J:J,MATCH($C2438,'Policy Characteristics'!$C:$C,0))),"",INDEX('Policy Characteristics'!J:J,MATCH($C2438,'Policy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Industry Process Efficiency</v>
      </c>
      <c r="C2439" s="254" t="str">
        <f t="shared" si="104"/>
        <v>Percentage Improvement in Industrial Process Efficiency above BAU</v>
      </c>
      <c r="D2439" s="6" t="s">
        <v>3036</v>
      </c>
      <c r="E2439" s="45" t="s">
        <v>2378</v>
      </c>
      <c r="F2439" t="s">
        <v>2998</v>
      </c>
      <c r="G2439" s="45" t="s">
        <v>2382</v>
      </c>
      <c r="H2439" s="47">
        <f t="shared" si="103"/>
        <v>2438</v>
      </c>
      <c r="I2439" s="324" t="s">
        <v>41</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process efficiency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0.25</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reduction in energy use</v>
      </c>
      <c r="P2439" s="254" t="str">
        <f>IF(ISBLANK(INDEX('Policy Characteristics'!J:J,MATCH($C2439,'Policy Characteristics'!$C:$C,0))),"",INDEX('Policy Characteristics'!J:J,MATCH($C2439,'Policy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Industry Process Efficiency</v>
      </c>
      <c r="C2440" s="254" t="str">
        <f t="shared" si="104"/>
        <v>Percentage Improvement in Industrial Process Efficiency above BAU</v>
      </c>
      <c r="D2440" s="6" t="s">
        <v>3036</v>
      </c>
      <c r="E2440" s="45" t="s">
        <v>2379</v>
      </c>
      <c r="F2440" t="s">
        <v>2998</v>
      </c>
      <c r="G2440" s="45" t="s">
        <v>2383</v>
      </c>
      <c r="H2440" s="47">
        <f t="shared" si="103"/>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process efficiency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0.25</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reduction in energy use</v>
      </c>
      <c r="P2440" s="254" t="str">
        <f>IF(ISBLANK(INDEX('Policy Characteristics'!J:J,MATCH($C2440,'Policy Characteristics'!$C:$C,0))),"",INDEX('Policy Characteristics'!J:J,MATCH($C2440,'Policy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Industry Process Efficiency</v>
      </c>
      <c r="C2441" s="254" t="str">
        <f t="shared" si="104"/>
        <v>Percentage Improvement in Industrial Process Efficiency above BAU</v>
      </c>
      <c r="D2441" s="6" t="s">
        <v>3036</v>
      </c>
      <c r="E2441" s="45" t="s">
        <v>2380</v>
      </c>
      <c r="F2441" t="s">
        <v>2998</v>
      </c>
      <c r="G2441" s="45" t="s">
        <v>2386</v>
      </c>
      <c r="H2441" s="47">
        <f t="shared" si="103"/>
        <v>2440</v>
      </c>
      <c r="I2441" s="324" t="s">
        <v>41</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process efficiency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0.25</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reduction in energy use</v>
      </c>
      <c r="P2441" s="254" t="str">
        <f>IF(ISBLANK(INDEX('Policy Characteristics'!J:J,MATCH($C2441,'Policy Characteristics'!$C:$C,0))),"",INDEX('Policy Characteristics'!J:J,MATCH($C2441,'Policy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Industry Process Efficiency</v>
      </c>
      <c r="C2442" s="254" t="str">
        <f t="shared" si="104"/>
        <v>Percentage Improvement in Industrial Process Efficiency above BAU</v>
      </c>
      <c r="D2442" s="6" t="s">
        <v>3036</v>
      </c>
      <c r="E2442" s="45" t="s">
        <v>2672</v>
      </c>
      <c r="F2442" t="s">
        <v>2998</v>
      </c>
      <c r="G2442" s="45" t="s">
        <v>2675</v>
      </c>
      <c r="H2442" s="47">
        <f t="shared" si="103"/>
        <v>2441</v>
      </c>
      <c r="I2442" s="324" t="s">
        <v>41</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process efficiency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0.25</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reduction in energy use</v>
      </c>
      <c r="P2442" s="254" t="str">
        <f>IF(ISBLANK(INDEX('Policy Characteristics'!J:J,MATCH($C2442,'Policy Characteristics'!$C:$C,0))),"",INDEX('Policy Characteristics'!J:J,MATCH($C2442,'Policy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Industry Process Efficiency</v>
      </c>
      <c r="C2443" s="254" t="str">
        <f t="shared" si="104"/>
        <v>Percentage Improvement in Industrial Process Efficiency above BAU</v>
      </c>
      <c r="D2443" s="6" t="s">
        <v>3036</v>
      </c>
      <c r="E2443" s="45" t="s">
        <v>2673</v>
      </c>
      <c r="F2443" t="s">
        <v>2998</v>
      </c>
      <c r="G2443" s="45" t="s">
        <v>2677</v>
      </c>
      <c r="H2443" s="47">
        <f t="shared" ref="H2443:H2506" si="105">H2442+1</f>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process efficiency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0.25</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reduction in energy use</v>
      </c>
      <c r="P2443" s="254" t="str">
        <f>IF(ISBLANK(INDEX('Policy Characteristics'!J:J,MATCH($C2443,'Policy Characteristics'!$C:$C,0))),"",INDEX('Policy Characteristics'!J:J,MATCH($C2443,'Policy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Industry Process Efficiency</v>
      </c>
      <c r="C2444" s="254" t="str">
        <f t="shared" si="104"/>
        <v>Percentage Improvement in Industrial Process Efficiency above BAU</v>
      </c>
      <c r="D2444" s="6" t="s">
        <v>3036</v>
      </c>
      <c r="E2444" s="45" t="s">
        <v>2674</v>
      </c>
      <c r="F2444" t="s">
        <v>2998</v>
      </c>
      <c r="G2444" s="45" t="s">
        <v>2678</v>
      </c>
      <c r="H2444" s="47">
        <f t="shared" si="105"/>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process efficiency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0.25</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reduction in energy use</v>
      </c>
      <c r="P2444" s="254" t="str">
        <f>IF(ISBLANK(INDEX('Policy Characteristics'!J:J,MATCH($C2444,'Policy Characteristics'!$C:$C,0))),"",INDEX('Policy Characteristics'!J:J,MATCH($C2444,'Policy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Industry Process Efficiency</v>
      </c>
      <c r="C2445" s="254" t="str">
        <f t="shared" si="104"/>
        <v>Percentage Improvement in Industrial Process Efficiency above BAU</v>
      </c>
      <c r="D2445" s="6" t="s">
        <v>3036</v>
      </c>
      <c r="E2445" s="45" t="s">
        <v>2671</v>
      </c>
      <c r="F2445" t="s">
        <v>2998</v>
      </c>
      <c r="G2445" s="45" t="s">
        <v>2676</v>
      </c>
      <c r="H2445" s="47">
        <f t="shared" si="105"/>
        <v>2444</v>
      </c>
      <c r="I2445" s="324" t="s">
        <v>41</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process efficiency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0.25</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reduction in energy use</v>
      </c>
      <c r="P2445" s="254" t="str">
        <f>IF(ISBLANK(INDEX('Policy Characteristics'!J:J,MATCH($C2445,'Policy Characteristics'!$C:$C,0))),"",INDEX('Policy Characteristics'!J:J,MATCH($C2445,'Policy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Industry Process Efficiency</v>
      </c>
      <c r="C2446" s="254" t="str">
        <f t="shared" si="104"/>
        <v>Percentage Improvement in Industrial Process Efficiency above BAU</v>
      </c>
      <c r="D2446" s="6" t="s">
        <v>3037</v>
      </c>
      <c r="E2446" s="45" t="s">
        <v>2375</v>
      </c>
      <c r="F2446" t="s">
        <v>2999</v>
      </c>
      <c r="G2446" s="45" t="s">
        <v>2381</v>
      </c>
      <c r="H2446" s="47">
        <f t="shared" si="105"/>
        <v>2445</v>
      </c>
      <c r="I2446" s="325"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process efficiency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0.25</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reduction in energy use</v>
      </c>
      <c r="P2446" s="254" t="str">
        <f>IF(ISBLANK(INDEX('Policy Characteristics'!J:J,MATCH($C2446,'Policy Characteristics'!$C:$C,0))),"",INDEX('Policy Characteristics'!J:J,MATCH($C2446,'Policy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Industry Process Efficiency</v>
      </c>
      <c r="C2447" s="254" t="str">
        <f t="shared" si="104"/>
        <v>Percentage Improvement in Industrial Process Efficiency above BAU</v>
      </c>
      <c r="D2447" s="6" t="s">
        <v>3037</v>
      </c>
      <c r="E2447" s="45" t="s">
        <v>2376</v>
      </c>
      <c r="F2447" t="s">
        <v>2999</v>
      </c>
      <c r="G2447" s="45" t="s">
        <v>2384</v>
      </c>
      <c r="H2447" s="47">
        <f t="shared" si="105"/>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process efficiency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0.25</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reduction in energy use</v>
      </c>
      <c r="P2447" s="254" t="str">
        <f>IF(ISBLANK(INDEX('Policy Characteristics'!J:J,MATCH($C2447,'Policy Characteristics'!$C:$C,0))),"",INDEX('Policy Characteristics'!J:J,MATCH($C2447,'Policy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Industry Process Efficiency</v>
      </c>
      <c r="C2448" s="254" t="str">
        <f t="shared" si="104"/>
        <v>Percentage Improvement in Industrial Process Efficiency above BAU</v>
      </c>
      <c r="D2448" s="6" t="s">
        <v>3037</v>
      </c>
      <c r="E2448" s="45" t="s">
        <v>2377</v>
      </c>
      <c r="F2448" t="s">
        <v>2999</v>
      </c>
      <c r="G2448" s="45" t="s">
        <v>2385</v>
      </c>
      <c r="H2448" s="47">
        <f t="shared" si="105"/>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process efficiency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0.25</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reduction in energy use</v>
      </c>
      <c r="P2448" s="254" t="str">
        <f>IF(ISBLANK(INDEX('Policy Characteristics'!J:J,MATCH($C2448,'Policy Characteristics'!$C:$C,0))),"",INDEX('Policy Characteristics'!J:J,MATCH($C2448,'Policy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s="254" t="str">
        <f t="shared" si="104"/>
        <v>Percentage Improvement in Industrial Process Efficiency above BAU</v>
      </c>
      <c r="D2449" s="6" t="s">
        <v>3037</v>
      </c>
      <c r="E2449" s="45" t="s">
        <v>2378</v>
      </c>
      <c r="F2449" t="s">
        <v>2999</v>
      </c>
      <c r="G2449" s="45" t="s">
        <v>2382</v>
      </c>
      <c r="H2449" s="47">
        <f t="shared" si="105"/>
        <v>2448</v>
      </c>
      <c r="I2449" s="324" t="s">
        <v>41</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 t="shared" si="104"/>
        <v>Percentage Improvement in Industrial Process Efficiency above BAU</v>
      </c>
      <c r="D2450" s="6" t="s">
        <v>3037</v>
      </c>
      <c r="E2450" s="45" t="s">
        <v>2379</v>
      </c>
      <c r="F2450" t="s">
        <v>2999</v>
      </c>
      <c r="G2450" s="45" t="s">
        <v>2383</v>
      </c>
      <c r="H2450" s="47">
        <f t="shared" si="105"/>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si="104"/>
        <v>Percentage Improvement in Industrial Process Efficiency above BAU</v>
      </c>
      <c r="D2451" s="6" t="s">
        <v>3037</v>
      </c>
      <c r="E2451" s="45" t="s">
        <v>2380</v>
      </c>
      <c r="F2451" t="s">
        <v>2999</v>
      </c>
      <c r="G2451" s="45" t="s">
        <v>2386</v>
      </c>
      <c r="H2451" s="47">
        <f t="shared" si="105"/>
        <v>2450</v>
      </c>
      <c r="I2451" s="324" t="s">
        <v>41</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104"/>
        <v>Percentage Improvement in Industrial Process Efficiency above BAU</v>
      </c>
      <c r="D2452" s="6" t="s">
        <v>3037</v>
      </c>
      <c r="E2452" s="45" t="s">
        <v>2672</v>
      </c>
      <c r="F2452" t="s">
        <v>2999</v>
      </c>
      <c r="G2452" s="45" t="s">
        <v>2675</v>
      </c>
      <c r="H2452" s="47">
        <f t="shared" si="105"/>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104"/>
        <v>Percentage Improvement in Industrial Process Efficiency above BAU</v>
      </c>
      <c r="D2453" s="6" t="s">
        <v>3037</v>
      </c>
      <c r="E2453" s="45" t="s">
        <v>2673</v>
      </c>
      <c r="F2453" t="s">
        <v>2999</v>
      </c>
      <c r="G2453" s="45" t="s">
        <v>2677</v>
      </c>
      <c r="H2453" s="47">
        <f t="shared" si="105"/>
        <v>2452</v>
      </c>
      <c r="I2453" s="324" t="s">
        <v>41</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104"/>
        <v>Percentage Improvement in Industrial Process Efficiency above BAU</v>
      </c>
      <c r="D2454" s="6" t="s">
        <v>3037</v>
      </c>
      <c r="E2454" s="45" t="s">
        <v>2674</v>
      </c>
      <c r="F2454" t="s">
        <v>2999</v>
      </c>
      <c r="G2454" s="45" t="s">
        <v>2678</v>
      </c>
      <c r="H2454" s="47">
        <f t="shared" si="105"/>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104"/>
        <v>Percentage Improvement in Industrial Process Efficiency above BAU</v>
      </c>
      <c r="D2455" s="6" t="s">
        <v>3037</v>
      </c>
      <c r="E2455" s="45" t="s">
        <v>2671</v>
      </c>
      <c r="F2455" t="s">
        <v>2999</v>
      </c>
      <c r="G2455" s="45" t="s">
        <v>2676</v>
      </c>
      <c r="H2455" s="47">
        <f t="shared" si="105"/>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104"/>
        <v>Percentage Improvement in Industrial Process Efficiency above BAU</v>
      </c>
      <c r="D2456" s="6" t="s">
        <v>3038</v>
      </c>
      <c r="E2456" s="45" t="s">
        <v>2375</v>
      </c>
      <c r="F2456" t="s">
        <v>3041</v>
      </c>
      <c r="G2456" s="45" t="s">
        <v>2381</v>
      </c>
      <c r="H2456" s="47">
        <f t="shared" si="105"/>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104"/>
        <v>Percentage Improvement in Industrial Process Efficiency above BAU</v>
      </c>
      <c r="D2457" s="6" t="s">
        <v>3038</v>
      </c>
      <c r="E2457" s="45" t="s">
        <v>2376</v>
      </c>
      <c r="F2457" t="s">
        <v>3041</v>
      </c>
      <c r="G2457" s="45" t="s">
        <v>2384</v>
      </c>
      <c r="H2457" s="47">
        <f t="shared" si="105"/>
        <v>2456</v>
      </c>
      <c r="I2457" s="324" t="s">
        <v>41</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104"/>
        <v>Percentage Improvement in Industrial Process Efficiency above BAU</v>
      </c>
      <c r="D2458" s="6" t="s">
        <v>3038</v>
      </c>
      <c r="E2458" s="45" t="s">
        <v>2377</v>
      </c>
      <c r="F2458" t="s">
        <v>3041</v>
      </c>
      <c r="G2458" s="45" t="s">
        <v>2385</v>
      </c>
      <c r="H2458" s="47">
        <f t="shared" si="105"/>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104"/>
        <v>Percentage Improvement in Industrial Process Efficiency above BAU</v>
      </c>
      <c r="D2459" s="6" t="s">
        <v>3038</v>
      </c>
      <c r="E2459" s="45" t="s">
        <v>2378</v>
      </c>
      <c r="F2459" t="s">
        <v>3041</v>
      </c>
      <c r="G2459" s="45" t="s">
        <v>2382</v>
      </c>
      <c r="H2459" s="47">
        <f t="shared" si="105"/>
        <v>2458</v>
      </c>
      <c r="I2459" s="324" t="s">
        <v>41</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104"/>
        <v>Percentage Improvement in Industrial Process Efficiency above BAU</v>
      </c>
      <c r="D2460" s="6" t="s">
        <v>3038</v>
      </c>
      <c r="E2460" s="45" t="s">
        <v>2379</v>
      </c>
      <c r="F2460" t="s">
        <v>3041</v>
      </c>
      <c r="G2460" s="45" t="s">
        <v>2383</v>
      </c>
      <c r="H2460" s="47">
        <f t="shared" si="105"/>
        <v>2459</v>
      </c>
      <c r="I2460" s="324" t="s">
        <v>41</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104"/>
        <v>Percentage Improvement in Industrial Process Efficiency above BAU</v>
      </c>
      <c r="D2461" s="6" t="s">
        <v>3038</v>
      </c>
      <c r="E2461" s="45" t="s">
        <v>2380</v>
      </c>
      <c r="F2461" t="s">
        <v>3041</v>
      </c>
      <c r="G2461" s="45" t="s">
        <v>2386</v>
      </c>
      <c r="H2461" s="47">
        <f t="shared" si="105"/>
        <v>2460</v>
      </c>
      <c r="I2461" s="324" t="s">
        <v>41</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104"/>
        <v>Percentage Improvement in Industrial Process Efficiency above BAU</v>
      </c>
      <c r="D2462" s="6" t="s">
        <v>3038</v>
      </c>
      <c r="E2462" s="45" t="s">
        <v>2672</v>
      </c>
      <c r="F2462" t="s">
        <v>3041</v>
      </c>
      <c r="G2462" s="45" t="s">
        <v>2675</v>
      </c>
      <c r="H2462" s="47">
        <f t="shared" si="105"/>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104"/>
        <v>Percentage Improvement in Industrial Process Efficiency above BAU</v>
      </c>
      <c r="D2463" s="6" t="s">
        <v>3038</v>
      </c>
      <c r="E2463" s="45" t="s">
        <v>2673</v>
      </c>
      <c r="F2463" t="s">
        <v>3041</v>
      </c>
      <c r="G2463" s="45" t="s">
        <v>2677</v>
      </c>
      <c r="H2463" s="47">
        <f t="shared" si="105"/>
        <v>2462</v>
      </c>
      <c r="I2463" s="324" t="s">
        <v>41</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104"/>
        <v>Percentage Improvement in Industrial Process Efficiency above BAU</v>
      </c>
      <c r="D2464" s="6" t="s">
        <v>3038</v>
      </c>
      <c r="E2464" s="45" t="s">
        <v>2674</v>
      </c>
      <c r="F2464" t="s">
        <v>3041</v>
      </c>
      <c r="G2464" s="45" t="s">
        <v>2678</v>
      </c>
      <c r="H2464" s="47">
        <f t="shared" si="105"/>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104"/>
        <v>Percentage Improvement in Industrial Process Efficiency above BAU</v>
      </c>
      <c r="D2465" s="6" t="s">
        <v>3038</v>
      </c>
      <c r="E2465" s="45" t="s">
        <v>2671</v>
      </c>
      <c r="F2465" t="s">
        <v>3041</v>
      </c>
      <c r="G2465" s="45" t="s">
        <v>2676</v>
      </c>
      <c r="H2465" s="47">
        <f t="shared" si="105"/>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104"/>
        <v>Percentage Improvement in Industrial Process Efficiency above BAU</v>
      </c>
      <c r="D2466" s="6" t="s">
        <v>3039</v>
      </c>
      <c r="E2466" s="45" t="s">
        <v>2375</v>
      </c>
      <c r="F2466" t="s">
        <v>3000</v>
      </c>
      <c r="G2466" s="45" t="s">
        <v>2381</v>
      </c>
      <c r="H2466" s="47">
        <f t="shared" si="105"/>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104"/>
        <v>Percentage Improvement in Industrial Process Efficiency above BAU</v>
      </c>
      <c r="D2467" s="6" t="s">
        <v>3039</v>
      </c>
      <c r="E2467" s="45" t="s">
        <v>2376</v>
      </c>
      <c r="F2467" t="s">
        <v>3000</v>
      </c>
      <c r="G2467" s="45" t="s">
        <v>2384</v>
      </c>
      <c r="H2467" s="47">
        <f t="shared" si="105"/>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104"/>
        <v>Percentage Improvement in Industrial Process Efficiency above BAU</v>
      </c>
      <c r="D2468" s="6" t="s">
        <v>3039</v>
      </c>
      <c r="E2468" s="45" t="s">
        <v>2377</v>
      </c>
      <c r="F2468" t="s">
        <v>3000</v>
      </c>
      <c r="G2468" s="45" t="s">
        <v>2385</v>
      </c>
      <c r="H2468" s="47">
        <f t="shared" si="105"/>
        <v>2467</v>
      </c>
      <c r="I2468" s="324" t="s">
        <v>40</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104"/>
        <v>Percentage Improvement in Industrial Process Efficiency above BAU</v>
      </c>
      <c r="D2469" s="6" t="s">
        <v>3039</v>
      </c>
      <c r="E2469" s="45" t="s">
        <v>2378</v>
      </c>
      <c r="F2469" t="s">
        <v>3000</v>
      </c>
      <c r="G2469" s="45" t="s">
        <v>2382</v>
      </c>
      <c r="H2469" s="47">
        <f t="shared" si="105"/>
        <v>2468</v>
      </c>
      <c r="I2469" s="324" t="s">
        <v>41</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104"/>
        <v>Percentage Improvement in Industrial Process Efficiency above BAU</v>
      </c>
      <c r="D2470" s="6" t="s">
        <v>3039</v>
      </c>
      <c r="E2470" s="45" t="s">
        <v>2379</v>
      </c>
      <c r="F2470" t="s">
        <v>3000</v>
      </c>
      <c r="G2470" s="45" t="s">
        <v>2383</v>
      </c>
      <c r="H2470" s="47">
        <f t="shared" si="105"/>
        <v>2469</v>
      </c>
      <c r="I2470" s="324" t="s">
        <v>40</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104"/>
        <v>Percentage Improvement in Industrial Process Efficiency above BAU</v>
      </c>
      <c r="D2471" s="6" t="s">
        <v>3039</v>
      </c>
      <c r="E2471" s="45" t="s">
        <v>2380</v>
      </c>
      <c r="F2471" t="s">
        <v>3000</v>
      </c>
      <c r="G2471" s="45" t="s">
        <v>2386</v>
      </c>
      <c r="H2471" s="47">
        <f t="shared" si="105"/>
        <v>2470</v>
      </c>
      <c r="I2471" s="324" t="s">
        <v>41</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104"/>
        <v>Percentage Improvement in Industrial Process Efficiency above BAU</v>
      </c>
      <c r="D2472" s="6" t="s">
        <v>3039</v>
      </c>
      <c r="E2472" s="45" t="s">
        <v>2672</v>
      </c>
      <c r="F2472" t="s">
        <v>3000</v>
      </c>
      <c r="G2472" s="45" t="s">
        <v>2675</v>
      </c>
      <c r="H2472" s="47">
        <f t="shared" si="105"/>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104"/>
        <v>Percentage Improvement in Industrial Process Efficiency above BAU</v>
      </c>
      <c r="D2473" s="6" t="s">
        <v>3039</v>
      </c>
      <c r="E2473" s="45" t="s">
        <v>2673</v>
      </c>
      <c r="F2473" t="s">
        <v>3000</v>
      </c>
      <c r="G2473" s="45" t="s">
        <v>2677</v>
      </c>
      <c r="H2473" s="47">
        <f t="shared" si="105"/>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104"/>
        <v>Percentage Improvement in Industrial Process Efficiency above BAU</v>
      </c>
      <c r="D2474" s="6" t="s">
        <v>3039</v>
      </c>
      <c r="E2474" s="45" t="s">
        <v>2674</v>
      </c>
      <c r="F2474" t="s">
        <v>3000</v>
      </c>
      <c r="G2474" s="45" t="s">
        <v>2678</v>
      </c>
      <c r="H2474" s="47">
        <f t="shared" si="105"/>
        <v>2473</v>
      </c>
      <c r="I2474" s="324" t="s">
        <v>40</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104"/>
        <v>Percentage Improvement in Industrial Process Efficiency above BAU</v>
      </c>
      <c r="D2475" s="6" t="s">
        <v>3039</v>
      </c>
      <c r="E2475" s="45" t="s">
        <v>2671</v>
      </c>
      <c r="F2475" t="s">
        <v>3000</v>
      </c>
      <c r="G2475" s="45" t="s">
        <v>2676</v>
      </c>
      <c r="H2475" s="47">
        <f t="shared" si="105"/>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Material Efficiency, Longevity, &amp; Re-Use</v>
      </c>
      <c r="C2476" t="s">
        <v>2411</v>
      </c>
      <c r="D2476" s="45" t="s">
        <v>3027</v>
      </c>
      <c r="E2476" s="45"/>
      <c r="F2476" s="6" t="s">
        <v>2990</v>
      </c>
      <c r="G2476" s="45"/>
      <c r="H2476" s="47">
        <f t="shared" si="105"/>
        <v>2475</v>
      </c>
      <c r="I2476" s="324" t="s">
        <v>40</v>
      </c>
      <c r="J2476" s="255" t="str">
        <f>IF(ISBLANK(INDEX('Policy Characteristics'!D:D,MATCH($C2476,'Policy Characteristics'!$C:$C,0))),"",INDEX('Policy Characteristics'!D:D,MATCH($C2476,'Policy Characteristics'!$C:$C,0)))</f>
        <v>Material Efficiency, Longevity, &amp; Re-Use</v>
      </c>
      <c r="K2476" s="254" t="str">
        <f>IF(ISBLANK(INDEX('Policy Characteristics'!E:E,MATCH($C2476,'Policy Characteristics'!$C:$C,0))),"",INDEX('Policy Characteristics'!E:E,MATCH($C2476,'Policy Characteristics'!$C:$C,0)))</f>
        <v>indst reduce nonenergy product demand</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1</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demand reduction</v>
      </c>
      <c r="P2476" s="254" t="str">
        <f>IF(ISBLANK(INDEX('Policy Characteristics'!J:J,MATCH($C2476,'Policy Characteristics'!$C:$C,0))),"",INDEX('Policy Characteristics'!J:J,MATCH($C2476,'Policy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6" s="254" t="str">
        <f>IF(ISBLANK(INDEX('Policy Characteristics'!K:K,MATCH($C2476,'Policy Characteristics'!$C:$C,0))),"",INDEX('Policy Characteristics'!K:K,MATCH($C2476,'Policy Characteristics'!$C:$C,0)))</f>
        <v/>
      </c>
      <c r="R2476" s="254" t="str">
        <f>IF(ISBLANK(INDEX('Policy Characteristics'!L:L,MATCH($C2476,'Policy Characteristics'!$C:$C,0))),"",INDEX('Policy Characteristics'!L:L,MATCH($C2476,'Policy Characteristics'!$C:$C,0)))</f>
        <v>material-efficiency-longevity-reuse.html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Material Efficiency, Longevity, &amp; Re-Use</v>
      </c>
      <c r="C2477" s="254" t="str">
        <f t="shared" ref="C2477" si="106">C$2476</f>
        <v>Percent Reduction in Nonenergy Nonagriculture Industry Product Demand</v>
      </c>
      <c r="D2477" s="6" t="s">
        <v>3028</v>
      </c>
      <c r="E2477" s="45"/>
      <c r="F2477" s="6" t="s">
        <v>2547</v>
      </c>
      <c r="G2477" s="45"/>
      <c r="H2477" s="47">
        <f t="shared" si="105"/>
        <v>2476</v>
      </c>
      <c r="I2477" s="324" t="s">
        <v>40</v>
      </c>
      <c r="J2477" s="255" t="str">
        <f>IF(ISBLANK(INDEX('Policy Characteristics'!D:D,MATCH($C2477,'Policy Characteristics'!$C:$C,0))),"",INDEX('Policy Characteristics'!D:D,MATCH($C2477,'Policy Characteristics'!$C:$C,0)))</f>
        <v>Material Efficiency, Longevity, &amp; Re-Use</v>
      </c>
      <c r="K2477" s="254" t="str">
        <f>IF(ISBLANK(INDEX('Policy Characteristics'!E:E,MATCH($C2477,'Policy Characteristics'!$C:$C,0))),"",INDEX('Policy Characteristics'!E:E,MATCH($C2477,'Policy Characteristics'!$C:$C,0)))</f>
        <v>indst reduce nonenergy product demand</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1</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demand reduction</v>
      </c>
      <c r="P2477" s="254" t="str">
        <f>IF(ISBLANK(INDEX('Policy Characteristics'!J:J,MATCH($C2477,'Policy Characteristics'!$C:$C,0))),"",INDEX('Policy Characteristics'!J:J,MATCH($C2477,'Policy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7" s="254" t="str">
        <f>IF(ISBLANK(INDEX('Policy Characteristics'!K:K,MATCH($C2477,'Policy Characteristics'!$C:$C,0))),"",INDEX('Policy Characteristics'!K:K,MATCH($C2477,'Policy Characteristics'!$C:$C,0)))</f>
        <v/>
      </c>
      <c r="R2477" s="254" t="str">
        <f>IF(ISBLANK(INDEX('Policy Characteristics'!L:L,MATCH($C2477,'Policy Characteristics'!$C:$C,0))),"",INDEX('Policy Characteristics'!L:L,MATCH($C2477,'Policy Characteristics'!$C:$C,0)))</f>
        <v>material-efficiency-longevity-reuse.html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Material Efficiency, Longevity, &amp; Re-Use</v>
      </c>
      <c r="C2478" s="254" t="str">
        <f t="shared" ref="C2478" si="107">C$2476</f>
        <v>Percent Reduction in Nonenergy Nonagriculture Industry Product Demand</v>
      </c>
      <c r="D2478" s="6" t="s">
        <v>3038</v>
      </c>
      <c r="E2478" s="45"/>
      <c r="F2478" s="6" t="s">
        <v>3041</v>
      </c>
      <c r="G2478" s="45"/>
      <c r="H2478" s="47">
        <f t="shared" si="105"/>
        <v>2477</v>
      </c>
      <c r="I2478" s="324" t="s">
        <v>40</v>
      </c>
      <c r="J2478" s="255" t="str">
        <f>IF(ISBLANK(INDEX('Policy Characteristics'!D:D,MATCH($C2478,'Policy Characteristics'!$C:$C,0))),"",INDEX('Policy Characteristics'!D:D,MATCH($C2478,'Policy Characteristics'!$C:$C,0)))</f>
        <v>Material Efficiency, Longevity, &amp; Re-Use</v>
      </c>
      <c r="K2478" s="254" t="str">
        <f>IF(ISBLANK(INDEX('Policy Characteristics'!E:E,MATCH($C2478,'Policy Characteristics'!$C:$C,0))),"",INDEX('Policy Characteristics'!E:E,MATCH($C2478,'Policy Characteristics'!$C:$C,0)))</f>
        <v>indst reduce nonenergy product demand</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1</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demand reduction</v>
      </c>
      <c r="P2478" s="254" t="str">
        <f>IF(ISBLANK(INDEX('Policy Characteristics'!J:J,MATCH($C2478,'Policy Characteristics'!$C:$C,0))),"",INDEX('Policy Characteristics'!J:J,MATCH($C2478,'Policy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478" s="254" t="str">
        <f>IF(ISBLANK(INDEX('Policy Characteristics'!K:K,MATCH($C2478,'Policy Characteristics'!$C:$C,0))),"",INDEX('Policy Characteristics'!K:K,MATCH($C2478,'Policy Characteristics'!$C:$C,0)))</f>
        <v/>
      </c>
      <c r="R2478" s="254" t="str">
        <f>IF(ISBLANK(INDEX('Policy Characteristics'!L:L,MATCH($C2478,'Policy Characteristics'!$C:$C,0))),"",INDEX('Policy Characteristics'!L:L,MATCH($C2478,'Policy Characteristics'!$C:$C,0)))</f>
        <v>material-efficiency-longevity-reuse.html</v>
      </c>
    </row>
    <row r="2479" spans="1:18"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Methane Capture</v>
      </c>
      <c r="C2479" t="s">
        <v>270</v>
      </c>
      <c r="D2479" s="45" t="s">
        <v>3017</v>
      </c>
      <c r="E2479" s="45"/>
      <c r="F2479" t="s">
        <v>2981</v>
      </c>
      <c r="G2479" s="45"/>
      <c r="H2479" s="47">
        <f t="shared" si="105"/>
        <v>2478</v>
      </c>
      <c r="I2479" s="324" t="s">
        <v>40</v>
      </c>
      <c r="J2479" s="255" t="str">
        <f>IF(ISBLANK(INDEX('Policy Characteristics'!D:D,MATCH($C2479,'Policy Characteristics'!$C:$C,0))),"",INDEX('Policy Characteristics'!D:D,MATCH($C2479,'Policy Characteristics'!$C:$C,0)))</f>
        <v>Methane Capture and Destruction</v>
      </c>
      <c r="K2479" s="254" t="str">
        <f>IF(ISBLANK(INDEX('Policy Characteristics'!E:E,MATCH($C2479,'Policy Characteristics'!$C:$C,0))),"",INDEX('Policy Characteristics'!E:E,MATCH($C2479,'Policy Characteristics'!$C:$C,0)))</f>
        <v>indst methane capture</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1</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of potential achieved</v>
      </c>
      <c r="P2479" s="254" t="str">
        <f>IF(ISBLANK(INDEX('Policy Characteristics'!J:J,MATCH($C2479,'Policy Characteristics'!$C:$C,0))),"",INDEX('Policy Characteristics'!J:J,MATCH($C2479,'Policy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79" s="254" t="str">
        <f>IF(ISBLANK(INDEX('Policy Characteristics'!K:K,MATCH($C2479,'Policy Characteristics'!$C:$C,0))),"",INDEX('Policy Characteristics'!K:K,MATCH($C2479,'Policy Characteristics'!$C:$C,0)))</f>
        <v>industry-ag-main.html#methane-capture</v>
      </c>
      <c r="R2479" s="254" t="str">
        <f>IF(ISBLANK(INDEX('Policy Characteristics'!L:L,MATCH($C2479,'Policy Characteristics'!$C:$C,0))),"",INDEX('Policy Characteristics'!L:L,MATCH($C2479,'Policy Characteristics'!$C:$C,0)))</f>
        <v>methane-capture.html</v>
      </c>
    </row>
    <row r="2480" spans="1:18"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Methane Capture</v>
      </c>
      <c r="C2480" s="254" t="str">
        <f t="shared" ref="C2480:C2482" si="108">C$2479</f>
        <v>Fraction of Methane Capture Opportunities Achieved</v>
      </c>
      <c r="D2480" s="45" t="s">
        <v>3037</v>
      </c>
      <c r="E2480" s="45"/>
      <c r="F2480" t="s">
        <v>2999</v>
      </c>
      <c r="G2480" s="45"/>
      <c r="H2480" s="47">
        <f t="shared" si="105"/>
        <v>2479</v>
      </c>
      <c r="I2480" s="324" t="s">
        <v>40</v>
      </c>
      <c r="J2480" s="255" t="str">
        <f>IF(ISBLANK(INDEX('Policy Characteristics'!D:D,MATCH($C2480,'Policy Characteristics'!$C:$C,0))),"",INDEX('Policy Characteristics'!D:D,MATCH($C2480,'Policy Characteristics'!$C:$C,0)))</f>
        <v>Methane Capture and Destruction</v>
      </c>
      <c r="K2480" s="254" t="str">
        <f>IF(ISBLANK(INDEX('Policy Characteristics'!E:E,MATCH($C2480,'Policy Characteristics'!$C:$C,0))),"",INDEX('Policy Characteristics'!E:E,MATCH($C2480,'Policy Characteristics'!$C:$C,0)))</f>
        <v>indst methane capture</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1</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of potential achieved</v>
      </c>
      <c r="P2480" s="254" t="str">
        <f>IF(ISBLANK(INDEX('Policy Characteristics'!J:J,MATCH($C2480,'Policy Characteristics'!$C:$C,0))),"",INDEX('Policy Characteristics'!J:J,MATCH($C2480,'Policy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0" s="254" t="str">
        <f>IF(ISBLANK(INDEX('Policy Characteristics'!K:K,MATCH($C2480,'Policy Characteristics'!$C:$C,0))),"",INDEX('Policy Characteristics'!K:K,MATCH($C2480,'Policy Characteristics'!$C:$C,0)))</f>
        <v>industry-ag-main.html#methane-capture</v>
      </c>
      <c r="R2480" s="254" t="str">
        <f>IF(ISBLANK(INDEX('Policy Characteristics'!L:L,MATCH($C2480,'Policy Characteristics'!$C:$C,0))),"",INDEX('Policy Characteristics'!L:L,MATCH($C2480,'Policy Characteristics'!$C:$C,0)))</f>
        <v>methane-capture.html</v>
      </c>
    </row>
    <row r="2481" spans="1:18"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Methane Capture</v>
      </c>
      <c r="C2481" s="254" t="str">
        <f t="shared" si="108"/>
        <v>Fraction of Methane Capture Opportunities Achieved</v>
      </c>
      <c r="D2481" s="45" t="s">
        <v>3016</v>
      </c>
      <c r="E2481" s="45"/>
      <c r="F2481" t="s">
        <v>2725</v>
      </c>
      <c r="G2481" s="45"/>
      <c r="H2481" s="47">
        <f t="shared" si="105"/>
        <v>2480</v>
      </c>
      <c r="I2481" s="324" t="s">
        <v>40</v>
      </c>
      <c r="J2481" s="255" t="str">
        <f>IF(ISBLANK(INDEX('Policy Characteristics'!D:D,MATCH($C2481,'Policy Characteristics'!$C:$C,0))),"",INDEX('Policy Characteristics'!D:D,MATCH($C2481,'Policy Characteristics'!$C:$C,0)))</f>
        <v>Methane Capture and Destruction</v>
      </c>
      <c r="K2481" s="254" t="str">
        <f>IF(ISBLANK(INDEX('Policy Characteristics'!E:E,MATCH($C2481,'Policy Characteristics'!$C:$C,0))),"",INDEX('Policy Characteristics'!E:E,MATCH($C2481,'Policy Characteristics'!$C:$C,0)))</f>
        <v>indst methane capture</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1</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of potential achieved</v>
      </c>
      <c r="P2481" s="254" t="str">
        <f>IF(ISBLANK(INDEX('Policy Characteristics'!J:J,MATCH($C2481,'Policy Characteristics'!$C:$C,0))),"",INDEX('Policy Characteristics'!J:J,MATCH($C2481,'Policy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1" s="254" t="str">
        <f>IF(ISBLANK(INDEX('Policy Characteristics'!K:K,MATCH($C2481,'Policy Characteristics'!$C:$C,0))),"",INDEX('Policy Characteristics'!K:K,MATCH($C2481,'Policy Characteristics'!$C:$C,0)))</f>
        <v>industry-ag-main.html#methane-capture</v>
      </c>
      <c r="R2481" s="254" t="str">
        <f>IF(ISBLANK(INDEX('Policy Characteristics'!L:L,MATCH($C2481,'Policy Characteristics'!$C:$C,0))),"",INDEX('Policy Characteristics'!L:L,MATCH($C2481,'Policy Characteristics'!$C:$C,0)))</f>
        <v>methane-capture.html</v>
      </c>
    </row>
    <row r="2482" spans="1:18"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Methane Capture</v>
      </c>
      <c r="C2482" s="254" t="str">
        <f t="shared" si="108"/>
        <v>Fraction of Methane Capture Opportunities Achieved</v>
      </c>
      <c r="D2482" s="45" t="s">
        <v>3038</v>
      </c>
      <c r="E2482" s="45"/>
      <c r="F2482" t="s">
        <v>3041</v>
      </c>
      <c r="G2482" s="45"/>
      <c r="H2482" s="47">
        <f t="shared" si="105"/>
        <v>2481</v>
      </c>
      <c r="I2482" s="324" t="s">
        <v>40</v>
      </c>
      <c r="J2482" s="255" t="str">
        <f>IF(ISBLANK(INDEX('Policy Characteristics'!D:D,MATCH($C2482,'Policy Characteristics'!$C:$C,0))),"",INDEX('Policy Characteristics'!D:D,MATCH($C2482,'Policy Characteristics'!$C:$C,0)))</f>
        <v>Methane Capture and Destruction</v>
      </c>
      <c r="K2482" s="254" t="str">
        <f>IF(ISBLANK(INDEX('Policy Characteristics'!E:E,MATCH($C2482,'Policy Characteristics'!$C:$C,0))),"",INDEX('Policy Characteristics'!E:E,MATCH($C2482,'Policy Characteristics'!$C:$C,0)))</f>
        <v>indst methane capture</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1</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of potential achieved</v>
      </c>
      <c r="P2482" s="254" t="str">
        <f>IF(ISBLANK(INDEX('Policy Characteristics'!J:J,MATCH($C2482,'Policy Characteristics'!$C:$C,0))),"",INDEX('Policy Characteristics'!J:J,MATCH($C2482,'Policy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2" s="254" t="str">
        <f>IF(ISBLANK(INDEX('Policy Characteristics'!K:K,MATCH($C2482,'Policy Characteristics'!$C:$C,0))),"",INDEX('Policy Characteristics'!K:K,MATCH($C2482,'Policy Characteristics'!$C:$C,0)))</f>
        <v>industry-ag-main.html#methane-capture</v>
      </c>
      <c r="R2482" s="254" t="str">
        <f>IF(ISBLANK(INDEX('Policy Characteristics'!L:L,MATCH($C2482,'Policy Characteristics'!$C:$C,0))),"",INDEX('Policy Characteristics'!L:L,MATCH($C2482,'Policy Characteristics'!$C:$C,0)))</f>
        <v>methane-capture.html</v>
      </c>
    </row>
    <row r="2483" spans="1:18"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Methane Destruction</v>
      </c>
      <c r="C2483" t="s">
        <v>271</v>
      </c>
      <c r="D2483" s="45" t="s">
        <v>3017</v>
      </c>
      <c r="E2483" s="45"/>
      <c r="F2483" t="s">
        <v>2981</v>
      </c>
      <c r="G2483" s="45"/>
      <c r="H2483" s="47">
        <f t="shared" si="105"/>
        <v>2482</v>
      </c>
      <c r="I2483" s="324" t="s">
        <v>40</v>
      </c>
      <c r="J2483" s="255" t="str">
        <f>IF(ISBLANK(INDEX('Policy Characteristics'!D:D,MATCH($C2483,'Policy Characteristics'!$C:$C,0))),"",INDEX('Policy Characteristics'!D:D,MATCH($C2483,'Policy Characteristics'!$C:$C,0)))</f>
        <v>Methane Capture and Destruction</v>
      </c>
      <c r="K2483" s="254" t="str">
        <f>IF(ISBLANK(INDEX('Policy Characteristics'!E:E,MATCH($C2483,'Policy Characteristics'!$C:$C,0))),"",INDEX('Policy Characteristics'!E:E,MATCH($C2483,'Policy Characteristics'!$C:$C,0)))</f>
        <v>indst methane destruction</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1</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of potential achieved</v>
      </c>
      <c r="P2483" s="254" t="str">
        <f>IF(ISBLANK(INDEX('Policy Characteristics'!J:J,MATCH($C2483,'Policy Characteristics'!$C:$C,0))),"",INDEX('Policy Characteristics'!J:J,MATCH($C2483,'Policy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3" s="254" t="str">
        <f>IF(ISBLANK(INDEX('Policy Characteristics'!K:K,MATCH($C2483,'Policy Characteristics'!$C:$C,0))),"",INDEX('Policy Characteristics'!K:K,MATCH($C2483,'Policy Characteristics'!$C:$C,0)))</f>
        <v>industry-ag-main.html#methane-destr</v>
      </c>
      <c r="R2483" s="254" t="str">
        <f>IF(ISBLANK(INDEX('Policy Characteristics'!L:L,MATCH($C2483,'Policy Characteristics'!$C:$C,0))),"",INDEX('Policy Characteristics'!L:L,MATCH($C2483,'Policy Characteristics'!$C:$C,0)))</f>
        <v>methane-destruction.html</v>
      </c>
    </row>
    <row r="2484" spans="1:18"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Methane Destruction</v>
      </c>
      <c r="C2484" s="254" t="str">
        <f t="shared" ref="C2484:C2486" si="109">C$2483</f>
        <v>Fraction of Methane Destruction Opportunities Achieved</v>
      </c>
      <c r="D2484" s="45" t="s">
        <v>3037</v>
      </c>
      <c r="E2484" s="45"/>
      <c r="F2484" t="s">
        <v>2999</v>
      </c>
      <c r="G2484" s="45"/>
      <c r="H2484" s="47">
        <f t="shared" si="105"/>
        <v>2483</v>
      </c>
      <c r="I2484" s="324" t="s">
        <v>40</v>
      </c>
      <c r="J2484" s="255" t="str">
        <f>IF(ISBLANK(INDEX('Policy Characteristics'!D:D,MATCH($C2484,'Policy Characteristics'!$C:$C,0))),"",INDEX('Policy Characteristics'!D:D,MATCH($C2484,'Policy Characteristics'!$C:$C,0)))</f>
        <v>Methane Capture and Destruction</v>
      </c>
      <c r="K2484" s="254" t="str">
        <f>IF(ISBLANK(INDEX('Policy Characteristics'!E:E,MATCH($C2484,'Policy Characteristics'!$C:$C,0))),"",INDEX('Policy Characteristics'!E:E,MATCH($C2484,'Policy Characteristics'!$C:$C,0)))</f>
        <v>indst methane destruction</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1</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of potential achieved</v>
      </c>
      <c r="P2484" s="254" t="str">
        <f>IF(ISBLANK(INDEX('Policy Characteristics'!J:J,MATCH($C2484,'Policy Characteristics'!$C:$C,0))),"",INDEX('Policy Characteristics'!J:J,MATCH($C2484,'Policy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4" s="254" t="str">
        <f>IF(ISBLANK(INDEX('Policy Characteristics'!K:K,MATCH($C2484,'Policy Characteristics'!$C:$C,0))),"",INDEX('Policy Characteristics'!K:K,MATCH($C2484,'Policy Characteristics'!$C:$C,0)))</f>
        <v>industry-ag-main.html#methane-destr</v>
      </c>
      <c r="R2484" s="254" t="str">
        <f>IF(ISBLANK(INDEX('Policy Characteristics'!L:L,MATCH($C2484,'Policy Characteristics'!$C:$C,0))),"",INDEX('Policy Characteristics'!L:L,MATCH($C2484,'Policy Characteristics'!$C:$C,0)))</f>
        <v>methane-destruction.html</v>
      </c>
    </row>
    <row r="2485" spans="1:18"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Methane Destruction</v>
      </c>
      <c r="C2485" s="254" t="str">
        <f t="shared" si="109"/>
        <v>Fraction of Methane Destruction Opportunities Achieved</v>
      </c>
      <c r="D2485" s="45" t="s">
        <v>3016</v>
      </c>
      <c r="E2485" s="45"/>
      <c r="F2485" t="s">
        <v>2725</v>
      </c>
      <c r="G2485" s="45"/>
      <c r="H2485" s="47">
        <f t="shared" si="105"/>
        <v>2484</v>
      </c>
      <c r="I2485" s="324" t="s">
        <v>40</v>
      </c>
      <c r="J2485" s="255" t="str">
        <f>IF(ISBLANK(INDEX('Policy Characteristics'!D:D,MATCH($C2485,'Policy Characteristics'!$C:$C,0))),"",INDEX('Policy Characteristics'!D:D,MATCH($C2485,'Policy Characteristics'!$C:$C,0)))</f>
        <v>Methane Capture and Destruction</v>
      </c>
      <c r="K2485" s="254" t="str">
        <f>IF(ISBLANK(INDEX('Policy Characteristics'!E:E,MATCH($C2485,'Policy Characteristics'!$C:$C,0))),"",INDEX('Policy Characteristics'!E:E,MATCH($C2485,'Policy Characteristics'!$C:$C,0)))</f>
        <v>indst methane destruction</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1</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of potential achieved</v>
      </c>
      <c r="P2485" s="254" t="str">
        <f>IF(ISBLANK(INDEX('Policy Characteristics'!J:J,MATCH($C2485,'Policy Characteristics'!$C:$C,0))),"",INDEX('Policy Characteristics'!J:J,MATCH($C2485,'Policy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5" s="254" t="str">
        <f>IF(ISBLANK(INDEX('Policy Characteristics'!K:K,MATCH($C2485,'Policy Characteristics'!$C:$C,0))),"",INDEX('Policy Characteristics'!K:K,MATCH($C2485,'Policy Characteristics'!$C:$C,0)))</f>
        <v>industry-ag-main.html#methane-destr</v>
      </c>
      <c r="R2485" s="254" t="str">
        <f>IF(ISBLANK(INDEX('Policy Characteristics'!L:L,MATCH($C2485,'Policy Characteristics'!$C:$C,0))),"",INDEX('Policy Characteristics'!L:L,MATCH($C2485,'Policy Characteristics'!$C:$C,0)))</f>
        <v>methane-destruction.html</v>
      </c>
    </row>
    <row r="2486" spans="1:18"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Methane Destruction</v>
      </c>
      <c r="C2486" s="254" t="str">
        <f t="shared" si="109"/>
        <v>Fraction of Methane Destruction Opportunities Achieved</v>
      </c>
      <c r="D2486" s="45" t="s">
        <v>3038</v>
      </c>
      <c r="E2486" s="45"/>
      <c r="F2486" t="s">
        <v>3041</v>
      </c>
      <c r="G2486" s="45"/>
      <c r="H2486" s="47">
        <f t="shared" si="105"/>
        <v>2485</v>
      </c>
      <c r="I2486" s="324" t="s">
        <v>40</v>
      </c>
      <c r="J2486" s="255" t="str">
        <f>IF(ISBLANK(INDEX('Policy Characteristics'!D:D,MATCH($C2486,'Policy Characteristics'!$C:$C,0))),"",INDEX('Policy Characteristics'!D:D,MATCH($C2486,'Policy Characteristics'!$C:$C,0)))</f>
        <v>Methane Capture and Destruction</v>
      </c>
      <c r="K2486" s="254" t="str">
        <f>IF(ISBLANK(INDEX('Policy Characteristics'!E:E,MATCH($C2486,'Policy Characteristics'!$C:$C,0))),"",INDEX('Policy Characteristics'!E:E,MATCH($C2486,'Policy Characteristics'!$C:$C,0)))</f>
        <v>indst methane destruction</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1</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of potential achieved</v>
      </c>
      <c r="P2486" s="254" t="str">
        <f>IF(ISBLANK(INDEX('Policy Characteristics'!J:J,MATCH($C2486,'Policy Characteristics'!$C:$C,0))),"",INDEX('Policy Characteristics'!J:J,MATCH($C2486,'Policy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486" s="254" t="str">
        <f>IF(ISBLANK(INDEX('Policy Characteristics'!K:K,MATCH($C2486,'Policy Characteristics'!$C:$C,0))),"",INDEX('Policy Characteristics'!K:K,MATCH($C2486,'Policy Characteristics'!$C:$C,0)))</f>
        <v>industry-ag-main.html#methane-destr</v>
      </c>
      <c r="R2486" s="254" t="str">
        <f>IF(ISBLANK(INDEX('Policy Characteristics'!L:L,MATCH($C2486,'Policy Characteristics'!$C:$C,0))),"",INDEX('Policy Characteristics'!L:L,MATCH($C2486,'Policy Characteristics'!$C:$C,0)))</f>
        <v>methane-destruction.html</v>
      </c>
    </row>
    <row r="2487" spans="1:18"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N2O Abatement</v>
      </c>
      <c r="C2487" s="1" t="s">
        <v>3183</v>
      </c>
      <c r="D2487" s="45"/>
      <c r="E2487" s="45"/>
      <c r="F2487"/>
      <c r="G2487" s="45"/>
      <c r="H2487" s="47">
        <f t="shared" si="105"/>
        <v>2486</v>
      </c>
      <c r="I2487" s="324" t="s">
        <v>40</v>
      </c>
      <c r="J2487" s="255" t="str">
        <f>IF(ISBLANK(INDEX('Policy Characteristics'!D:D,MATCH($C2487,'Policy Characteristics'!$C:$C,0))),"",INDEX('Policy Characteristics'!D:D,MATCH($C2487,'Policy Characteristics'!$C:$C,0)))</f>
        <v>N2O Abatement</v>
      </c>
      <c r="K2487" s="254" t="str">
        <f>IF(ISBLANK(INDEX('Policy Characteristics'!E:E,MATCH($C2487,'Policy Characteristics'!$C:$C,0))),"",INDEX('Policy Characteristics'!E:E,MATCH($C2487,'Policy Characteristics'!$C:$C,0)))</f>
        <v>indst N2O abatement</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1</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of potential achieved</v>
      </c>
      <c r="P2487" s="254" t="str">
        <f>IF(ISBLANK(INDEX('Policy Characteristics'!J:J,MATCH($C2487,'Policy Characteristics'!$C:$C,0))),"",INDEX('Policy Characteristics'!J:J,MATCH($C2487,'Policy Characteristics'!$C:$C,0)))</f>
        <v>**Description:** This policy reduces nitrous oxide (N2O) process emissions from the chemicals industry (primarily from the production of nitric acid and adipic acid) by destroying the N2O rather than venting it to the atmosphere. //</v>
      </c>
      <c r="Q2487" s="254" t="str">
        <f>IF(ISBLANK(INDEX('Policy Characteristics'!K:K,MATCH($C2487,'Policy Characteristics'!$C:$C,0))),"",INDEX('Policy Characteristics'!K:K,MATCH($C2487,'Policy Characteristics'!$C:$C,0)))</f>
        <v/>
      </c>
      <c r="R2487" s="254" t="str">
        <f>IF(ISBLANK(INDEX('Policy Characteristics'!L:L,MATCH($C2487,'Policy Characteristics'!$C:$C,0))),"",INDEX('Policy Characteristics'!L:L,MATCH($C2487,'Policy Characteristics'!$C:$C,0)))</f>
        <v/>
      </c>
    </row>
    <row r="2488" spans="1:18"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Non BAU Increase in Process Emissions</v>
      </c>
      <c r="C2488" t="s">
        <v>3705</v>
      </c>
      <c r="D2488" s="45" t="s">
        <v>3709</v>
      </c>
      <c r="E2488" s="45"/>
      <c r="F2488" s="45" t="s">
        <v>3710</v>
      </c>
      <c r="G2488" s="45"/>
      <c r="H2488" s="47">
        <f t="shared" si="105"/>
        <v>2487</v>
      </c>
      <c r="I2488" s="324" t="s">
        <v>41</v>
      </c>
      <c r="J2488" s="255" t="str">
        <f>IF(ISBLANK(INDEX('Policy Characteristics'!D:D,MATCH($C2488,'Policy Characteristics'!$C:$C,0))),"",INDEX('Policy Characteristics'!D:D,MATCH($C2488,'Policy Characteristics'!$C:$C,0)))</f>
        <v>Process Emissions Increases</v>
      </c>
      <c r="K2488" s="254" t="str">
        <f>IF(ISBLANK(INDEX('Policy Characteristics'!E:E,MATCH($C2488,'Policy Characteristics'!$C:$C,0))),"",INDEX('Policy Characteristics'!E:E,MATCH($C2488,'Policy Characteristics'!$C:$C,0)))</f>
        <v>non BAU indst process emissions</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1</v>
      </c>
      <c r="N2488" s="261">
        <f>IF(ISBLANK(INDEX('Policy Characteristics'!H:H,MATCH($C2488,'Policy Characteristics'!$C:$C,0))),"",INDEX('Policy Characteristics'!H:H,MATCH($C2488,'Policy Characteristics'!$C:$C,0)))</f>
        <v>1</v>
      </c>
      <c r="O2488" s="254" t="str">
        <f>IF(ISBLANK(INDEX('Policy Characteristics'!I:I,MATCH($C2488,'Policy Characteristics'!$C:$C,0))),"",INDEX('Policy Characteristics'!I:I,MATCH($C2488,'Policy Characteristics'!$C:$C,0)))</f>
        <v>on/off</v>
      </c>
      <c r="P2488" s="254" t="str">
        <f>IF(ISBLANK(INDEX('Policy Characteristics'!J:J,MATCH($C2488,'Policy Characteristics'!$C:$C,0))),"",INDEX('Policy Characteristics'!J:J,MATCH($C2488,'Policy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8" s="254" t="str">
        <f>IF(ISBLANK(INDEX('Policy Characteristics'!K:K,MATCH($C2488,'Policy Characteristics'!$C:$C,0))),"",INDEX('Policy Characteristics'!K:K,MATCH($C2488,'Policy Characteristics'!$C:$C,0)))</f>
        <v/>
      </c>
      <c r="R2488" s="254" t="str">
        <f>IF(ISBLANK(INDEX('Policy Characteristics'!L:L,MATCH($C2488,'Policy Characteristics'!$C:$C,0))),"",INDEX('Policy Characteristics'!L:L,MATCH($C2488,'Policy Characteristics'!$C:$C,0)))</f>
        <v/>
      </c>
    </row>
    <row r="2489" spans="1:18"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Non BAU Increase in Process Emissions</v>
      </c>
      <c r="C2489" s="254" t="str">
        <f>$C$2488</f>
        <v>Boolean Use Non BAU Process Emissions Additions</v>
      </c>
      <c r="D2489" s="45" t="s">
        <v>3711</v>
      </c>
      <c r="E2489" s="45"/>
      <c r="F2489" s="45" t="s">
        <v>3712</v>
      </c>
      <c r="G2489" s="45"/>
      <c r="H2489" s="47">
        <f t="shared" si="105"/>
        <v>2488</v>
      </c>
      <c r="I2489" s="324" t="s">
        <v>40</v>
      </c>
      <c r="J2489" s="255" t="str">
        <f>IF(ISBLANK(INDEX('Policy Characteristics'!D:D,MATCH($C2489,'Policy Characteristics'!$C:$C,0))),"",INDEX('Policy Characteristics'!D:D,MATCH($C2489,'Policy Characteristics'!$C:$C,0)))</f>
        <v>Process Emissions Increases</v>
      </c>
      <c r="K2489" s="254" t="str">
        <f>IF(ISBLANK(INDEX('Policy Characteristics'!E:E,MATCH($C2489,'Policy Characteristics'!$C:$C,0))),"",INDEX('Policy Characteristics'!E:E,MATCH($C2489,'Policy Characteristics'!$C:$C,0)))</f>
        <v>non BAU indst process emissions</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1</v>
      </c>
      <c r="N2489" s="261">
        <f>IF(ISBLANK(INDEX('Policy Characteristics'!H:H,MATCH($C2489,'Policy Characteristics'!$C:$C,0))),"",INDEX('Policy Characteristics'!H:H,MATCH($C2489,'Policy Characteristics'!$C:$C,0)))</f>
        <v>1</v>
      </c>
      <c r="O2489" s="254" t="str">
        <f>IF(ISBLANK(INDEX('Policy Characteristics'!I:I,MATCH($C2489,'Policy Characteristics'!$C:$C,0))),"",INDEX('Policy Characteristics'!I:I,MATCH($C2489,'Policy Characteristics'!$C:$C,0)))</f>
        <v>on/off</v>
      </c>
      <c r="P2489" s="254" t="str">
        <f>IF(ISBLANK(INDEX('Policy Characteristics'!J:J,MATCH($C2489,'Policy Characteristics'!$C:$C,0))),"",INDEX('Policy Characteristics'!J:J,MATCH($C2489,'Policy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89" s="254" t="str">
        <f>IF(ISBLANK(INDEX('Policy Characteristics'!K:K,MATCH($C2489,'Policy Characteristics'!$C:$C,0))),"",INDEX('Policy Characteristics'!K:K,MATCH($C2489,'Policy Characteristics'!$C:$C,0)))</f>
        <v/>
      </c>
      <c r="R2489" s="254" t="str">
        <f>IF(ISBLANK(INDEX('Policy Characteristics'!L:L,MATCH($C2489,'Policy Characteristics'!$C:$C,0))),"",INDEX('Policy Characteristics'!L:L,MATCH($C2489,'Policy Characteristics'!$C:$C,0)))</f>
        <v/>
      </c>
    </row>
    <row r="2490" spans="1:18"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Non BAU Increase in Process Emissions</v>
      </c>
      <c r="C2490" s="254" t="str">
        <f t="shared" ref="C2490:C2505" si="110">$C$2488</f>
        <v>Boolean Use Non BAU Process Emissions Additions</v>
      </c>
      <c r="D2490" s="45" t="s">
        <v>3713</v>
      </c>
      <c r="E2490" s="45"/>
      <c r="F2490" s="45" t="s">
        <v>3714</v>
      </c>
      <c r="G2490" s="45"/>
      <c r="H2490" s="47">
        <f t="shared" si="105"/>
        <v>2489</v>
      </c>
      <c r="I2490" s="324" t="s">
        <v>40</v>
      </c>
      <c r="J2490" s="255" t="str">
        <f>IF(ISBLANK(INDEX('Policy Characteristics'!D:D,MATCH($C2490,'Policy Characteristics'!$C:$C,0))),"",INDEX('Policy Characteristics'!D:D,MATCH($C2490,'Policy Characteristics'!$C:$C,0)))</f>
        <v>Process Emissions Increases</v>
      </c>
      <c r="K2490" s="254" t="str">
        <f>IF(ISBLANK(INDEX('Policy Characteristics'!E:E,MATCH($C2490,'Policy Characteristics'!$C:$C,0))),"",INDEX('Policy Characteristics'!E:E,MATCH($C2490,'Policy Characteristics'!$C:$C,0)))</f>
        <v>non BAU indst process emissions</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1</v>
      </c>
      <c r="N2490" s="261">
        <f>IF(ISBLANK(INDEX('Policy Characteristics'!H:H,MATCH($C2490,'Policy Characteristics'!$C:$C,0))),"",INDEX('Policy Characteristics'!H:H,MATCH($C2490,'Policy Characteristics'!$C:$C,0)))</f>
        <v>1</v>
      </c>
      <c r="O2490" s="254" t="str">
        <f>IF(ISBLANK(INDEX('Policy Characteristics'!I:I,MATCH($C2490,'Policy Characteristics'!$C:$C,0))),"",INDEX('Policy Characteristics'!I:I,MATCH($C2490,'Policy Characteristics'!$C:$C,0)))</f>
        <v>on/off</v>
      </c>
      <c r="P2490" s="254" t="str">
        <f>IF(ISBLANK(INDEX('Policy Characteristics'!J:J,MATCH($C2490,'Policy Characteristics'!$C:$C,0))),"",INDEX('Policy Characteristics'!J:J,MATCH($C2490,'Policy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0" s="254" t="str">
        <f>IF(ISBLANK(INDEX('Policy Characteristics'!K:K,MATCH($C2490,'Policy Characteristics'!$C:$C,0))),"",INDEX('Policy Characteristics'!K:K,MATCH($C2490,'Policy Characteristics'!$C:$C,0)))</f>
        <v/>
      </c>
      <c r="R2490" s="254" t="str">
        <f>IF(ISBLANK(INDEX('Policy Characteristics'!L:L,MATCH($C2490,'Policy Characteristics'!$C:$C,0))),"",INDEX('Policy Characteristics'!L:L,MATCH($C2490,'Policy Characteristics'!$C:$C,0)))</f>
        <v/>
      </c>
    </row>
    <row r="2491" spans="1:18"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Non BAU Increase in Process Emissions</v>
      </c>
      <c r="C2491" s="254" t="str">
        <f t="shared" si="110"/>
        <v>Boolean Use Non BAU Process Emissions Additions</v>
      </c>
      <c r="D2491" s="45" t="s">
        <v>3715</v>
      </c>
      <c r="E2491" s="45"/>
      <c r="F2491" s="45" t="s">
        <v>3716</v>
      </c>
      <c r="G2491" s="45"/>
      <c r="H2491" s="47">
        <f t="shared" si="105"/>
        <v>2490</v>
      </c>
      <c r="I2491" s="324" t="s">
        <v>40</v>
      </c>
      <c r="J2491" s="255" t="str">
        <f>IF(ISBLANK(INDEX('Policy Characteristics'!D:D,MATCH($C2491,'Policy Characteristics'!$C:$C,0))),"",INDEX('Policy Characteristics'!D:D,MATCH($C2491,'Policy Characteristics'!$C:$C,0)))</f>
        <v>Process Emissions Increases</v>
      </c>
      <c r="K2491" s="254" t="str">
        <f>IF(ISBLANK(INDEX('Policy Characteristics'!E:E,MATCH($C2491,'Policy Characteristics'!$C:$C,0))),"",INDEX('Policy Characteristics'!E:E,MATCH($C2491,'Policy Characteristics'!$C:$C,0)))</f>
        <v>non BAU indst process emissions</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1</v>
      </c>
      <c r="N2491" s="261">
        <f>IF(ISBLANK(INDEX('Policy Characteristics'!H:H,MATCH($C2491,'Policy Characteristics'!$C:$C,0))),"",INDEX('Policy Characteristics'!H:H,MATCH($C2491,'Policy Characteristics'!$C:$C,0)))</f>
        <v>1</v>
      </c>
      <c r="O2491" s="254" t="str">
        <f>IF(ISBLANK(INDEX('Policy Characteristics'!I:I,MATCH($C2491,'Policy Characteristics'!$C:$C,0))),"",INDEX('Policy Characteristics'!I:I,MATCH($C2491,'Policy Characteristics'!$C:$C,0)))</f>
        <v>on/off</v>
      </c>
      <c r="P2491" s="254" t="str">
        <f>IF(ISBLANK(INDEX('Policy Characteristics'!J:J,MATCH($C2491,'Policy Characteristics'!$C:$C,0))),"",INDEX('Policy Characteristics'!J:J,MATCH($C2491,'Policy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1" s="254" t="str">
        <f>IF(ISBLANK(INDEX('Policy Characteristics'!K:K,MATCH($C2491,'Policy Characteristics'!$C:$C,0))),"",INDEX('Policy Characteristics'!K:K,MATCH($C2491,'Policy Characteristics'!$C:$C,0)))</f>
        <v/>
      </c>
      <c r="R2491" s="254" t="str">
        <f>IF(ISBLANK(INDEX('Policy Characteristics'!L:L,MATCH($C2491,'Policy Characteristics'!$C:$C,0))),"",INDEX('Policy Characteristics'!L:L,MATCH($C2491,'Policy Characteristics'!$C:$C,0)))</f>
        <v/>
      </c>
    </row>
    <row r="2492" spans="1:18"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Non BAU Increase in Process Emissions</v>
      </c>
      <c r="C2492" s="254" t="str">
        <f t="shared" si="110"/>
        <v>Boolean Use Non BAU Process Emissions Additions</v>
      </c>
      <c r="D2492" s="45" t="s">
        <v>3717</v>
      </c>
      <c r="E2492" s="45"/>
      <c r="F2492" s="45" t="s">
        <v>3718</v>
      </c>
      <c r="G2492" s="45"/>
      <c r="H2492" s="47">
        <f t="shared" si="105"/>
        <v>2491</v>
      </c>
      <c r="I2492" s="324" t="s">
        <v>40</v>
      </c>
      <c r="J2492" s="255" t="str">
        <f>IF(ISBLANK(INDEX('Policy Characteristics'!D:D,MATCH($C2492,'Policy Characteristics'!$C:$C,0))),"",INDEX('Policy Characteristics'!D:D,MATCH($C2492,'Policy Characteristics'!$C:$C,0)))</f>
        <v>Process Emissions Increases</v>
      </c>
      <c r="K2492" s="254" t="str">
        <f>IF(ISBLANK(INDEX('Policy Characteristics'!E:E,MATCH($C2492,'Policy Characteristics'!$C:$C,0))),"",INDEX('Policy Characteristics'!E:E,MATCH($C2492,'Policy Characteristics'!$C:$C,0)))</f>
        <v>non BAU indst process emissions</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1</v>
      </c>
      <c r="N2492" s="261">
        <f>IF(ISBLANK(INDEX('Policy Characteristics'!H:H,MATCH($C2492,'Policy Characteristics'!$C:$C,0))),"",INDEX('Policy Characteristics'!H:H,MATCH($C2492,'Policy Characteristics'!$C:$C,0)))</f>
        <v>1</v>
      </c>
      <c r="O2492" s="254" t="str">
        <f>IF(ISBLANK(INDEX('Policy Characteristics'!I:I,MATCH($C2492,'Policy Characteristics'!$C:$C,0))),"",INDEX('Policy Characteristics'!I:I,MATCH($C2492,'Policy Characteristics'!$C:$C,0)))</f>
        <v>on/off</v>
      </c>
      <c r="P2492" s="254" t="str">
        <f>IF(ISBLANK(INDEX('Policy Characteristics'!J:J,MATCH($C2492,'Policy Characteristics'!$C:$C,0))),"",INDEX('Policy Characteristics'!J:J,MATCH($C2492,'Policy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2" s="254" t="str">
        <f>IF(ISBLANK(INDEX('Policy Characteristics'!K:K,MATCH($C2492,'Policy Characteristics'!$C:$C,0))),"",INDEX('Policy Characteristics'!K:K,MATCH($C2492,'Policy Characteristics'!$C:$C,0)))</f>
        <v/>
      </c>
      <c r="R2492" s="254" t="str">
        <f>IF(ISBLANK(INDEX('Policy Characteristics'!L:L,MATCH($C2492,'Policy Characteristics'!$C:$C,0))),"",INDEX('Policy Characteristics'!L:L,MATCH($C2492,'Policy Characteristics'!$C:$C,0)))</f>
        <v/>
      </c>
    </row>
    <row r="2493" spans="1:18"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Non BAU Increase in Process Emissions</v>
      </c>
      <c r="C2493" s="254" t="str">
        <f t="shared" si="110"/>
        <v>Boolean Use Non BAU Process Emissions Additions</v>
      </c>
      <c r="D2493" s="45" t="s">
        <v>3719</v>
      </c>
      <c r="E2493" s="45"/>
      <c r="F2493" s="45" t="s">
        <v>3720</v>
      </c>
      <c r="G2493" s="45"/>
      <c r="H2493" s="47">
        <f t="shared" si="105"/>
        <v>2492</v>
      </c>
      <c r="I2493" s="324" t="s">
        <v>41</v>
      </c>
      <c r="J2493" s="255" t="str">
        <f>IF(ISBLANK(INDEX('Policy Characteristics'!D:D,MATCH($C2493,'Policy Characteristics'!$C:$C,0))),"",INDEX('Policy Characteristics'!D:D,MATCH($C2493,'Policy Characteristics'!$C:$C,0)))</f>
        <v>Process Emissions Increases</v>
      </c>
      <c r="K2493" s="254" t="str">
        <f>IF(ISBLANK(INDEX('Policy Characteristics'!E:E,MATCH($C2493,'Policy Characteristics'!$C:$C,0))),"",INDEX('Policy Characteristics'!E:E,MATCH($C2493,'Policy Characteristics'!$C:$C,0)))</f>
        <v>non BAU indst process emissions</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1</v>
      </c>
      <c r="N2493" s="261">
        <f>IF(ISBLANK(INDEX('Policy Characteristics'!H:H,MATCH($C2493,'Policy Characteristics'!$C:$C,0))),"",INDEX('Policy Characteristics'!H:H,MATCH($C2493,'Policy Characteristics'!$C:$C,0)))</f>
        <v>1</v>
      </c>
      <c r="O2493" s="254" t="str">
        <f>IF(ISBLANK(INDEX('Policy Characteristics'!I:I,MATCH($C2493,'Policy Characteristics'!$C:$C,0))),"",INDEX('Policy Characteristics'!I:I,MATCH($C2493,'Policy Characteristics'!$C:$C,0)))</f>
        <v>on/off</v>
      </c>
      <c r="P2493" s="254" t="str">
        <f>IF(ISBLANK(INDEX('Policy Characteristics'!J:J,MATCH($C2493,'Policy Characteristics'!$C:$C,0))),"",INDEX('Policy Characteristics'!J:J,MATCH($C2493,'Policy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3" s="254" t="str">
        <f>IF(ISBLANK(INDEX('Policy Characteristics'!K:K,MATCH($C2493,'Policy Characteristics'!$C:$C,0))),"",INDEX('Policy Characteristics'!K:K,MATCH($C2493,'Policy Characteristics'!$C:$C,0)))</f>
        <v/>
      </c>
      <c r="R2493" s="254" t="str">
        <f>IF(ISBLANK(INDEX('Policy Characteristics'!L:L,MATCH($C2493,'Policy Characteristics'!$C:$C,0))),"",INDEX('Policy Characteristics'!L:L,MATCH($C2493,'Policy Characteristics'!$C:$C,0)))</f>
        <v/>
      </c>
    </row>
    <row r="2494" spans="1:18"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Non BAU Increase in Process Emissions</v>
      </c>
      <c r="C2494" s="254" t="str">
        <f t="shared" si="110"/>
        <v>Boolean Use Non BAU Process Emissions Additions</v>
      </c>
      <c r="D2494" s="45" t="s">
        <v>3721</v>
      </c>
      <c r="E2494" s="45"/>
      <c r="F2494" s="45" t="s">
        <v>3722</v>
      </c>
      <c r="G2494" s="45"/>
      <c r="H2494" s="47">
        <f t="shared" si="105"/>
        <v>2493</v>
      </c>
      <c r="I2494" s="324" t="s">
        <v>41</v>
      </c>
      <c r="J2494" s="255" t="str">
        <f>IF(ISBLANK(INDEX('Policy Characteristics'!D:D,MATCH($C2494,'Policy Characteristics'!$C:$C,0))),"",INDEX('Policy Characteristics'!D:D,MATCH($C2494,'Policy Characteristics'!$C:$C,0)))</f>
        <v>Process Emissions Increases</v>
      </c>
      <c r="K2494" s="254" t="str">
        <f>IF(ISBLANK(INDEX('Policy Characteristics'!E:E,MATCH($C2494,'Policy Characteristics'!$C:$C,0))),"",INDEX('Policy Characteristics'!E:E,MATCH($C2494,'Policy Characteristics'!$C:$C,0)))</f>
        <v>non BAU indst process emissions</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1</v>
      </c>
      <c r="N2494" s="261">
        <f>IF(ISBLANK(INDEX('Policy Characteristics'!H:H,MATCH($C2494,'Policy Characteristics'!$C:$C,0))),"",INDEX('Policy Characteristics'!H:H,MATCH($C2494,'Policy Characteristics'!$C:$C,0)))</f>
        <v>1</v>
      </c>
      <c r="O2494" s="254" t="str">
        <f>IF(ISBLANK(INDEX('Policy Characteristics'!I:I,MATCH($C2494,'Policy Characteristics'!$C:$C,0))),"",INDEX('Policy Characteristics'!I:I,MATCH($C2494,'Policy Characteristics'!$C:$C,0)))</f>
        <v>on/off</v>
      </c>
      <c r="P2494" s="254" t="str">
        <f>IF(ISBLANK(INDEX('Policy Characteristics'!J:J,MATCH($C2494,'Policy Characteristics'!$C:$C,0))),"",INDEX('Policy Characteristics'!J:J,MATCH($C2494,'Policy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4" s="254" t="str">
        <f>IF(ISBLANK(INDEX('Policy Characteristics'!K:K,MATCH($C2494,'Policy Characteristics'!$C:$C,0))),"",INDEX('Policy Characteristics'!K:K,MATCH($C2494,'Policy Characteristics'!$C:$C,0)))</f>
        <v/>
      </c>
      <c r="R2494" s="254" t="str">
        <f>IF(ISBLANK(INDEX('Policy Characteristics'!L:L,MATCH($C2494,'Policy Characteristics'!$C:$C,0))),"",INDEX('Policy Characteristics'!L:L,MATCH($C2494,'Policy Characteristics'!$C:$C,0)))</f>
        <v/>
      </c>
    </row>
    <row r="2495" spans="1:18"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Non BAU Increase in Process Emissions</v>
      </c>
      <c r="C2495" s="254" t="str">
        <f t="shared" si="110"/>
        <v>Boolean Use Non BAU Process Emissions Additions</v>
      </c>
      <c r="D2495" s="45" t="s">
        <v>3723</v>
      </c>
      <c r="E2495" s="45"/>
      <c r="F2495" s="45" t="s">
        <v>3724</v>
      </c>
      <c r="G2495" s="45"/>
      <c r="H2495" s="47">
        <f t="shared" si="105"/>
        <v>2494</v>
      </c>
      <c r="I2495" s="324" t="s">
        <v>41</v>
      </c>
      <c r="J2495" s="255" t="str">
        <f>IF(ISBLANK(INDEX('Policy Characteristics'!D:D,MATCH($C2495,'Policy Characteristics'!$C:$C,0))),"",INDEX('Policy Characteristics'!D:D,MATCH($C2495,'Policy Characteristics'!$C:$C,0)))</f>
        <v>Process Emissions Increases</v>
      </c>
      <c r="K2495" s="254" t="str">
        <f>IF(ISBLANK(INDEX('Policy Characteristics'!E:E,MATCH($C2495,'Policy Characteristics'!$C:$C,0))),"",INDEX('Policy Characteristics'!E:E,MATCH($C2495,'Policy Characteristics'!$C:$C,0)))</f>
        <v>non BAU indst process emissions</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1</v>
      </c>
      <c r="N2495" s="261">
        <f>IF(ISBLANK(INDEX('Policy Characteristics'!H:H,MATCH($C2495,'Policy Characteristics'!$C:$C,0))),"",INDEX('Policy Characteristics'!H:H,MATCH($C2495,'Policy Characteristics'!$C:$C,0)))</f>
        <v>1</v>
      </c>
      <c r="O2495" s="254" t="str">
        <f>IF(ISBLANK(INDEX('Policy Characteristics'!I:I,MATCH($C2495,'Policy Characteristics'!$C:$C,0))),"",INDEX('Policy Characteristics'!I:I,MATCH($C2495,'Policy Characteristics'!$C:$C,0)))</f>
        <v>on/off</v>
      </c>
      <c r="P2495" s="254" t="str">
        <f>IF(ISBLANK(INDEX('Policy Characteristics'!J:J,MATCH($C2495,'Policy Characteristics'!$C:$C,0))),"",INDEX('Policy Characteristics'!J:J,MATCH($C2495,'Policy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5" s="254" t="str">
        <f>IF(ISBLANK(INDEX('Policy Characteristics'!K:K,MATCH($C2495,'Policy Characteristics'!$C:$C,0))),"",INDEX('Policy Characteristics'!K:K,MATCH($C2495,'Policy Characteristics'!$C:$C,0)))</f>
        <v/>
      </c>
      <c r="R2495" s="254" t="str">
        <f>IF(ISBLANK(INDEX('Policy Characteristics'!L:L,MATCH($C2495,'Policy Characteristics'!$C:$C,0))),"",INDEX('Policy Characteristics'!L:L,MATCH($C2495,'Policy Characteristics'!$C:$C,0)))</f>
        <v/>
      </c>
    </row>
    <row r="2496" spans="1:18" ht="30"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Non BAU Increase in Process Emissions</v>
      </c>
      <c r="C2496" s="254" t="str">
        <f t="shared" si="110"/>
        <v>Boolean Use Non BAU Process Emissions Additions</v>
      </c>
      <c r="D2496" s="45" t="s">
        <v>3725</v>
      </c>
      <c r="E2496" s="45"/>
      <c r="F2496" s="45" t="s">
        <v>3726</v>
      </c>
      <c r="G2496" s="45"/>
      <c r="H2496" s="47">
        <f t="shared" si="105"/>
        <v>2495</v>
      </c>
      <c r="I2496" s="324" t="s">
        <v>41</v>
      </c>
      <c r="J2496" s="255" t="str">
        <f>IF(ISBLANK(INDEX('Policy Characteristics'!D:D,MATCH($C2496,'Policy Characteristics'!$C:$C,0))),"",INDEX('Policy Characteristics'!D:D,MATCH($C2496,'Policy Characteristics'!$C:$C,0)))</f>
        <v>Process Emissions Increases</v>
      </c>
      <c r="K2496" s="254" t="str">
        <f>IF(ISBLANK(INDEX('Policy Characteristics'!E:E,MATCH($C2496,'Policy Characteristics'!$C:$C,0))),"",INDEX('Policy Characteristics'!E:E,MATCH($C2496,'Policy Characteristics'!$C:$C,0)))</f>
        <v>non BAU indst process emissions</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1</v>
      </c>
      <c r="N2496" s="261">
        <f>IF(ISBLANK(INDEX('Policy Characteristics'!H:H,MATCH($C2496,'Policy Characteristics'!$C:$C,0))),"",INDEX('Policy Characteristics'!H:H,MATCH($C2496,'Policy Characteristics'!$C:$C,0)))</f>
        <v>1</v>
      </c>
      <c r="O2496" s="254" t="str">
        <f>IF(ISBLANK(INDEX('Policy Characteristics'!I:I,MATCH($C2496,'Policy Characteristics'!$C:$C,0))),"",INDEX('Policy Characteristics'!I:I,MATCH($C2496,'Policy Characteristics'!$C:$C,0)))</f>
        <v>on/off</v>
      </c>
      <c r="P2496" s="254" t="str">
        <f>IF(ISBLANK(INDEX('Policy Characteristics'!J:J,MATCH($C2496,'Policy Characteristics'!$C:$C,0))),"",INDEX('Policy Characteristics'!J:J,MATCH($C2496,'Policy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6" s="254" t="str">
        <f>IF(ISBLANK(INDEX('Policy Characteristics'!K:K,MATCH($C2496,'Policy Characteristics'!$C:$C,0))),"",INDEX('Policy Characteristics'!K:K,MATCH($C2496,'Policy Characteristics'!$C:$C,0)))</f>
        <v/>
      </c>
      <c r="R2496" s="254" t="str">
        <f>IF(ISBLANK(INDEX('Policy Characteristics'!L:L,MATCH($C2496,'Policy Characteristics'!$C:$C,0))),"",INDEX('Policy Characteristics'!L:L,MATCH($C2496,'Policy Characteristics'!$C:$C,0)))</f>
        <v/>
      </c>
    </row>
    <row r="2497" spans="1:18"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Non BAU Increase in Process Emissions</v>
      </c>
      <c r="C2497" s="254" t="str">
        <f t="shared" si="110"/>
        <v>Boolean Use Non BAU Process Emissions Additions</v>
      </c>
      <c r="D2497" s="45" t="s">
        <v>3727</v>
      </c>
      <c r="E2497" s="45"/>
      <c r="F2497" s="45" t="s">
        <v>3728</v>
      </c>
      <c r="G2497" s="45"/>
      <c r="H2497" s="47">
        <f t="shared" si="105"/>
        <v>2496</v>
      </c>
      <c r="I2497" s="324" t="s">
        <v>41</v>
      </c>
      <c r="J2497" s="255" t="str">
        <f>IF(ISBLANK(INDEX('Policy Characteristics'!D:D,MATCH($C2497,'Policy Characteristics'!$C:$C,0))),"",INDEX('Policy Characteristics'!D:D,MATCH($C2497,'Policy Characteristics'!$C:$C,0)))</f>
        <v>Process Emissions Increases</v>
      </c>
      <c r="K2497" s="254" t="str">
        <f>IF(ISBLANK(INDEX('Policy Characteristics'!E:E,MATCH($C2497,'Policy Characteristics'!$C:$C,0))),"",INDEX('Policy Characteristics'!E:E,MATCH($C2497,'Policy Characteristics'!$C:$C,0)))</f>
        <v>non BAU indst process emissions</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1</v>
      </c>
      <c r="N2497" s="261">
        <f>IF(ISBLANK(INDEX('Policy Characteristics'!H:H,MATCH($C2497,'Policy Characteristics'!$C:$C,0))),"",INDEX('Policy Characteristics'!H:H,MATCH($C2497,'Policy Characteristics'!$C:$C,0)))</f>
        <v>1</v>
      </c>
      <c r="O2497" s="254" t="str">
        <f>IF(ISBLANK(INDEX('Policy Characteristics'!I:I,MATCH($C2497,'Policy Characteristics'!$C:$C,0))),"",INDEX('Policy Characteristics'!I:I,MATCH($C2497,'Policy Characteristics'!$C:$C,0)))</f>
        <v>on/off</v>
      </c>
      <c r="P2497" s="254" t="str">
        <f>IF(ISBLANK(INDEX('Policy Characteristics'!J:J,MATCH($C2497,'Policy Characteristics'!$C:$C,0))),"",INDEX('Policy Characteristics'!J:J,MATCH($C2497,'Policy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7" s="254" t="str">
        <f>IF(ISBLANK(INDEX('Policy Characteristics'!K:K,MATCH($C2497,'Policy Characteristics'!$C:$C,0))),"",INDEX('Policy Characteristics'!K:K,MATCH($C2497,'Policy Characteristics'!$C:$C,0)))</f>
        <v/>
      </c>
      <c r="R2497" s="254" t="str">
        <f>IF(ISBLANK(INDEX('Policy Characteristics'!L:L,MATCH($C2497,'Policy Characteristics'!$C:$C,0))),"",INDEX('Policy Characteristics'!L:L,MATCH($C2497,'Policy Characteristics'!$C:$C,0)))</f>
        <v/>
      </c>
    </row>
    <row r="2498" spans="1:18"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Non BAU Increase in Process Emissions</v>
      </c>
      <c r="C2498" s="254" t="str">
        <f t="shared" si="110"/>
        <v>Boolean Use Non BAU Process Emissions Additions</v>
      </c>
      <c r="D2498" s="45" t="s">
        <v>3729</v>
      </c>
      <c r="E2498" s="45"/>
      <c r="F2498" s="45" t="s">
        <v>3730</v>
      </c>
      <c r="G2498" s="45"/>
      <c r="H2498" s="47">
        <f t="shared" si="105"/>
        <v>2497</v>
      </c>
      <c r="I2498" s="324" t="s">
        <v>41</v>
      </c>
      <c r="J2498" s="255" t="str">
        <f>IF(ISBLANK(INDEX('Policy Characteristics'!D:D,MATCH($C2498,'Policy Characteristics'!$C:$C,0))),"",INDEX('Policy Characteristics'!D:D,MATCH($C2498,'Policy Characteristics'!$C:$C,0)))</f>
        <v>Process Emissions Increases</v>
      </c>
      <c r="K2498" s="254" t="str">
        <f>IF(ISBLANK(INDEX('Policy Characteristics'!E:E,MATCH($C2498,'Policy Characteristics'!$C:$C,0))),"",INDEX('Policy Characteristics'!E:E,MATCH($C2498,'Policy Characteristics'!$C:$C,0)))</f>
        <v>non BAU indst process emissions</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1</v>
      </c>
      <c r="N2498" s="261">
        <f>IF(ISBLANK(INDEX('Policy Characteristics'!H:H,MATCH($C2498,'Policy Characteristics'!$C:$C,0))),"",INDEX('Policy Characteristics'!H:H,MATCH($C2498,'Policy Characteristics'!$C:$C,0)))</f>
        <v>1</v>
      </c>
      <c r="O2498" s="254" t="str">
        <f>IF(ISBLANK(INDEX('Policy Characteristics'!I:I,MATCH($C2498,'Policy Characteristics'!$C:$C,0))),"",INDEX('Policy Characteristics'!I:I,MATCH($C2498,'Policy Characteristics'!$C:$C,0)))</f>
        <v>on/off</v>
      </c>
      <c r="P2498" s="254" t="str">
        <f>IF(ISBLANK(INDEX('Policy Characteristics'!J:J,MATCH($C2498,'Policy Characteristics'!$C:$C,0))),"",INDEX('Policy Characteristics'!J:J,MATCH($C2498,'Policy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8" s="254" t="str">
        <f>IF(ISBLANK(INDEX('Policy Characteristics'!K:K,MATCH($C2498,'Policy Characteristics'!$C:$C,0))),"",INDEX('Policy Characteristics'!K:K,MATCH($C2498,'Policy Characteristics'!$C:$C,0)))</f>
        <v/>
      </c>
      <c r="R2498" s="254" t="str">
        <f>IF(ISBLANK(INDEX('Policy Characteristics'!L:L,MATCH($C2498,'Policy Characteristics'!$C:$C,0))),"",INDEX('Policy Characteristics'!L:L,MATCH($C2498,'Policy Characteristics'!$C:$C,0)))</f>
        <v/>
      </c>
    </row>
    <row r="2499" spans="1:18"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Non BAU Increase in Process Emissions</v>
      </c>
      <c r="C2499" s="254" t="str">
        <f t="shared" si="110"/>
        <v>Boolean Use Non BAU Process Emissions Additions</v>
      </c>
      <c r="D2499" s="45" t="s">
        <v>3731</v>
      </c>
      <c r="E2499" s="45"/>
      <c r="F2499" s="45" t="s">
        <v>3732</v>
      </c>
      <c r="G2499" s="45"/>
      <c r="H2499" s="47">
        <f t="shared" si="105"/>
        <v>2498</v>
      </c>
      <c r="I2499" s="324" t="s">
        <v>41</v>
      </c>
      <c r="J2499" s="255" t="str">
        <f>IF(ISBLANK(INDEX('Policy Characteristics'!D:D,MATCH($C2499,'Policy Characteristics'!$C:$C,0))),"",INDEX('Policy Characteristics'!D:D,MATCH($C2499,'Policy Characteristics'!$C:$C,0)))</f>
        <v>Process Emissions Increases</v>
      </c>
      <c r="K2499" s="254" t="str">
        <f>IF(ISBLANK(INDEX('Policy Characteristics'!E:E,MATCH($C2499,'Policy Characteristics'!$C:$C,0))),"",INDEX('Policy Characteristics'!E:E,MATCH($C2499,'Policy Characteristics'!$C:$C,0)))</f>
        <v>non BAU indst process emissions</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1</v>
      </c>
      <c r="N2499" s="261">
        <f>IF(ISBLANK(INDEX('Policy Characteristics'!H:H,MATCH($C2499,'Policy Characteristics'!$C:$C,0))),"",INDEX('Policy Characteristics'!H:H,MATCH($C2499,'Policy Characteristics'!$C:$C,0)))</f>
        <v>1</v>
      </c>
      <c r="O2499" s="254" t="str">
        <f>IF(ISBLANK(INDEX('Policy Characteristics'!I:I,MATCH($C2499,'Policy Characteristics'!$C:$C,0))),"",INDEX('Policy Characteristics'!I:I,MATCH($C2499,'Policy Characteristics'!$C:$C,0)))</f>
        <v>on/off</v>
      </c>
      <c r="P2499" s="254" t="str">
        <f>IF(ISBLANK(INDEX('Policy Characteristics'!J:J,MATCH($C2499,'Policy Characteristics'!$C:$C,0))),"",INDEX('Policy Characteristics'!J:J,MATCH($C2499,'Policy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499" s="254" t="str">
        <f>IF(ISBLANK(INDEX('Policy Characteristics'!K:K,MATCH($C2499,'Policy Characteristics'!$C:$C,0))),"",INDEX('Policy Characteristics'!K:K,MATCH($C2499,'Policy Characteristics'!$C:$C,0)))</f>
        <v/>
      </c>
      <c r="R2499" s="254" t="str">
        <f>IF(ISBLANK(INDEX('Policy Characteristics'!L:L,MATCH($C2499,'Policy Characteristics'!$C:$C,0))),"",INDEX('Policy Characteristics'!L:L,MATCH($C2499,'Policy Characteristics'!$C:$C,0)))</f>
        <v/>
      </c>
    </row>
    <row r="2500" spans="1:18"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Non BAU Increase in Process Emissions</v>
      </c>
      <c r="C2500" s="254" t="str">
        <f t="shared" si="110"/>
        <v>Boolean Use Non BAU Process Emissions Additions</v>
      </c>
      <c r="D2500" s="45" t="s">
        <v>3733</v>
      </c>
      <c r="E2500" s="45"/>
      <c r="F2500" s="45" t="s">
        <v>3734</v>
      </c>
      <c r="G2500" s="45"/>
      <c r="H2500" s="47">
        <f t="shared" si="105"/>
        <v>2499</v>
      </c>
      <c r="I2500" s="324" t="s">
        <v>41</v>
      </c>
      <c r="J2500" s="255" t="str">
        <f>IF(ISBLANK(INDEX('Policy Characteristics'!D:D,MATCH($C2500,'Policy Characteristics'!$C:$C,0))),"",INDEX('Policy Characteristics'!D:D,MATCH($C2500,'Policy Characteristics'!$C:$C,0)))</f>
        <v>Process Emissions Increases</v>
      </c>
      <c r="K2500" s="254" t="str">
        <f>IF(ISBLANK(INDEX('Policy Characteristics'!E:E,MATCH($C2500,'Policy Characteristics'!$C:$C,0))),"",INDEX('Policy Characteristics'!E:E,MATCH($C2500,'Policy Characteristics'!$C:$C,0)))</f>
        <v>non BAU indst process emissions</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1</v>
      </c>
      <c r="N2500" s="261">
        <f>IF(ISBLANK(INDEX('Policy Characteristics'!H:H,MATCH($C2500,'Policy Characteristics'!$C:$C,0))),"",INDEX('Policy Characteristics'!H:H,MATCH($C2500,'Policy Characteristics'!$C:$C,0)))</f>
        <v>1</v>
      </c>
      <c r="O2500" s="254" t="str">
        <f>IF(ISBLANK(INDEX('Policy Characteristics'!I:I,MATCH($C2500,'Policy Characteristics'!$C:$C,0))),"",INDEX('Policy Characteristics'!I:I,MATCH($C2500,'Policy Characteristics'!$C:$C,0)))</f>
        <v>on/off</v>
      </c>
      <c r="P2500" s="254" t="str">
        <f>IF(ISBLANK(INDEX('Policy Characteristics'!J:J,MATCH($C2500,'Policy Characteristics'!$C:$C,0))),"",INDEX('Policy Characteristics'!J:J,MATCH($C2500,'Policy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0" s="254" t="str">
        <f>IF(ISBLANK(INDEX('Policy Characteristics'!K:K,MATCH($C2500,'Policy Characteristics'!$C:$C,0))),"",INDEX('Policy Characteristics'!K:K,MATCH($C2500,'Policy Characteristics'!$C:$C,0)))</f>
        <v/>
      </c>
      <c r="R2500" s="254" t="str">
        <f>IF(ISBLANK(INDEX('Policy Characteristics'!L:L,MATCH($C2500,'Policy Characteristics'!$C:$C,0))),"",INDEX('Policy Characteristics'!L:L,MATCH($C2500,'Policy Characteristics'!$C:$C,0)))</f>
        <v/>
      </c>
    </row>
    <row r="2501" spans="1:18"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Non BAU Increase in Process Emissions</v>
      </c>
      <c r="C2501" s="254" t="str">
        <f t="shared" si="110"/>
        <v>Boolean Use Non BAU Process Emissions Additions</v>
      </c>
      <c r="D2501" s="45" t="s">
        <v>3735</v>
      </c>
      <c r="E2501" s="45"/>
      <c r="F2501" s="45" t="s">
        <v>2736</v>
      </c>
      <c r="G2501" s="45"/>
      <c r="H2501" s="47">
        <f t="shared" si="105"/>
        <v>2500</v>
      </c>
      <c r="I2501" s="324" t="s">
        <v>40</v>
      </c>
      <c r="J2501" s="255" t="str">
        <f>IF(ISBLANK(INDEX('Policy Characteristics'!D:D,MATCH($C2501,'Policy Characteristics'!$C:$C,0))),"",INDEX('Policy Characteristics'!D:D,MATCH($C2501,'Policy Characteristics'!$C:$C,0)))</f>
        <v>Process Emissions Increases</v>
      </c>
      <c r="K2501" s="254" t="str">
        <f>IF(ISBLANK(INDEX('Policy Characteristics'!E:E,MATCH($C2501,'Policy Characteristics'!$C:$C,0))),"",INDEX('Policy Characteristics'!E:E,MATCH($C2501,'Policy Characteristics'!$C:$C,0)))</f>
        <v>non BAU indst process emissions</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1</v>
      </c>
      <c r="N2501" s="261">
        <f>IF(ISBLANK(INDEX('Policy Characteristics'!H:H,MATCH($C2501,'Policy Characteristics'!$C:$C,0))),"",INDEX('Policy Characteristics'!H:H,MATCH($C2501,'Policy Characteristics'!$C:$C,0)))</f>
        <v>1</v>
      </c>
      <c r="O2501" s="254" t="str">
        <f>IF(ISBLANK(INDEX('Policy Characteristics'!I:I,MATCH($C2501,'Policy Characteristics'!$C:$C,0))),"",INDEX('Policy Characteristics'!I:I,MATCH($C2501,'Policy Characteristics'!$C:$C,0)))</f>
        <v>on/off</v>
      </c>
      <c r="P2501" s="254" t="str">
        <f>IF(ISBLANK(INDEX('Policy Characteristics'!J:J,MATCH($C2501,'Policy Characteristics'!$C:$C,0))),"",INDEX('Policy Characteristics'!J:J,MATCH($C2501,'Policy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1" s="254" t="str">
        <f>IF(ISBLANK(INDEX('Policy Characteristics'!K:K,MATCH($C2501,'Policy Characteristics'!$C:$C,0))),"",INDEX('Policy Characteristics'!K:K,MATCH($C2501,'Policy Characteristics'!$C:$C,0)))</f>
        <v/>
      </c>
      <c r="R2501" s="254" t="str">
        <f>IF(ISBLANK(INDEX('Policy Characteristics'!L:L,MATCH($C2501,'Policy Characteristics'!$C:$C,0))),"",INDEX('Policy Characteristics'!L:L,MATCH($C2501,'Policy Characteristics'!$C:$C,0)))</f>
        <v/>
      </c>
    </row>
    <row r="2502" spans="1:18"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Non BAU Increase in Process Emissions</v>
      </c>
      <c r="C2502" s="254" t="str">
        <f t="shared" si="110"/>
        <v>Boolean Use Non BAU Process Emissions Additions</v>
      </c>
      <c r="D2502" s="45" t="s">
        <v>3736</v>
      </c>
      <c r="E2502" s="45"/>
      <c r="F2502" s="45" t="s">
        <v>128</v>
      </c>
      <c r="G2502" s="45"/>
      <c r="H2502" s="47">
        <f t="shared" si="105"/>
        <v>2501</v>
      </c>
      <c r="I2502" s="324" t="s">
        <v>40</v>
      </c>
      <c r="J2502" s="255" t="str">
        <f>IF(ISBLANK(INDEX('Policy Characteristics'!D:D,MATCH($C2502,'Policy Characteristics'!$C:$C,0))),"",INDEX('Policy Characteristics'!D:D,MATCH($C2502,'Policy Characteristics'!$C:$C,0)))</f>
        <v>Process Emissions Increases</v>
      </c>
      <c r="K2502" s="254" t="str">
        <f>IF(ISBLANK(INDEX('Policy Characteristics'!E:E,MATCH($C2502,'Policy Characteristics'!$C:$C,0))),"",INDEX('Policy Characteristics'!E:E,MATCH($C2502,'Policy Characteristics'!$C:$C,0)))</f>
        <v>non BAU indst process emissions</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1</v>
      </c>
      <c r="N2502" s="261">
        <f>IF(ISBLANK(INDEX('Policy Characteristics'!H:H,MATCH($C2502,'Policy Characteristics'!$C:$C,0))),"",INDEX('Policy Characteristics'!H:H,MATCH($C2502,'Policy Characteristics'!$C:$C,0)))</f>
        <v>1</v>
      </c>
      <c r="O2502" s="254" t="str">
        <f>IF(ISBLANK(INDEX('Policy Characteristics'!I:I,MATCH($C2502,'Policy Characteristics'!$C:$C,0))),"",INDEX('Policy Characteristics'!I:I,MATCH($C2502,'Policy Characteristics'!$C:$C,0)))</f>
        <v>on/off</v>
      </c>
      <c r="P2502" s="254" t="str">
        <f>IF(ISBLANK(INDEX('Policy Characteristics'!J:J,MATCH($C2502,'Policy Characteristics'!$C:$C,0))),"",INDEX('Policy Characteristics'!J:J,MATCH($C2502,'Policy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2" s="254" t="str">
        <f>IF(ISBLANK(INDEX('Policy Characteristics'!K:K,MATCH($C2502,'Policy Characteristics'!$C:$C,0))),"",INDEX('Policy Characteristics'!K:K,MATCH($C2502,'Policy Characteristics'!$C:$C,0)))</f>
        <v/>
      </c>
      <c r="R2502" s="254" t="str">
        <f>IF(ISBLANK(INDEX('Policy Characteristics'!L:L,MATCH($C2502,'Policy Characteristics'!$C:$C,0))),"",INDEX('Policy Characteristics'!L:L,MATCH($C2502,'Policy Characteristics'!$C:$C,0)))</f>
        <v/>
      </c>
    </row>
    <row r="2503" spans="1:18"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Non BAU Increase in Process Emissions</v>
      </c>
      <c r="C2503" s="254" t="str">
        <f t="shared" si="110"/>
        <v>Boolean Use Non BAU Process Emissions Additions</v>
      </c>
      <c r="D2503" s="45" t="s">
        <v>3737</v>
      </c>
      <c r="E2503" s="45"/>
      <c r="F2503" s="45" t="s">
        <v>3738</v>
      </c>
      <c r="G2503" s="45"/>
      <c r="H2503" s="47">
        <f t="shared" si="105"/>
        <v>2502</v>
      </c>
      <c r="I2503" s="324" t="s">
        <v>41</v>
      </c>
      <c r="J2503" s="255" t="str">
        <f>IF(ISBLANK(INDEX('Policy Characteristics'!D:D,MATCH($C2503,'Policy Characteristics'!$C:$C,0))),"",INDEX('Policy Characteristics'!D:D,MATCH($C2503,'Policy Characteristics'!$C:$C,0)))</f>
        <v>Process Emissions Increases</v>
      </c>
      <c r="K2503" s="254" t="str">
        <f>IF(ISBLANK(INDEX('Policy Characteristics'!E:E,MATCH($C2503,'Policy Characteristics'!$C:$C,0))),"",INDEX('Policy Characteristics'!E:E,MATCH($C2503,'Policy Characteristics'!$C:$C,0)))</f>
        <v>non BAU indst process emissions</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1</v>
      </c>
      <c r="N2503" s="261">
        <f>IF(ISBLANK(INDEX('Policy Characteristics'!H:H,MATCH($C2503,'Policy Characteristics'!$C:$C,0))),"",INDEX('Policy Characteristics'!H:H,MATCH($C2503,'Policy Characteristics'!$C:$C,0)))</f>
        <v>1</v>
      </c>
      <c r="O2503" s="254" t="str">
        <f>IF(ISBLANK(INDEX('Policy Characteristics'!I:I,MATCH($C2503,'Policy Characteristics'!$C:$C,0))),"",INDEX('Policy Characteristics'!I:I,MATCH($C2503,'Policy Characteristics'!$C:$C,0)))</f>
        <v>on/off</v>
      </c>
      <c r="P2503" s="254" t="str">
        <f>IF(ISBLANK(INDEX('Policy Characteristics'!J:J,MATCH($C2503,'Policy Characteristics'!$C:$C,0))),"",INDEX('Policy Characteristics'!J:J,MATCH($C2503,'Policy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3" s="254" t="str">
        <f>IF(ISBLANK(INDEX('Policy Characteristics'!K:K,MATCH($C2503,'Policy Characteristics'!$C:$C,0))),"",INDEX('Policy Characteristics'!K:K,MATCH($C2503,'Policy Characteristics'!$C:$C,0)))</f>
        <v/>
      </c>
      <c r="R2503" s="254" t="str">
        <f>IF(ISBLANK(INDEX('Policy Characteristics'!L:L,MATCH($C2503,'Policy Characteristics'!$C:$C,0))),"",INDEX('Policy Characteristics'!L:L,MATCH($C2503,'Policy Characteristics'!$C:$C,0)))</f>
        <v/>
      </c>
    </row>
    <row r="2504" spans="1:18"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Non BAU Increase in Process Emissions</v>
      </c>
      <c r="C2504" s="254" t="str">
        <f t="shared" si="110"/>
        <v>Boolean Use Non BAU Process Emissions Additions</v>
      </c>
      <c r="D2504" s="45" t="s">
        <v>3739</v>
      </c>
      <c r="E2504" s="45"/>
      <c r="F2504" s="45" t="s">
        <v>3740</v>
      </c>
      <c r="G2504" s="45"/>
      <c r="H2504" s="47">
        <f t="shared" si="105"/>
        <v>2503</v>
      </c>
      <c r="I2504" s="324" t="s">
        <v>41</v>
      </c>
      <c r="J2504" s="255" t="str">
        <f>IF(ISBLANK(INDEX('Policy Characteristics'!D:D,MATCH($C2504,'Policy Characteristics'!$C:$C,0))),"",INDEX('Policy Characteristics'!D:D,MATCH($C2504,'Policy Characteristics'!$C:$C,0)))</f>
        <v>Process Emissions Increases</v>
      </c>
      <c r="K2504" s="254" t="str">
        <f>IF(ISBLANK(INDEX('Policy Characteristics'!E:E,MATCH($C2504,'Policy Characteristics'!$C:$C,0))),"",INDEX('Policy Characteristics'!E:E,MATCH($C2504,'Policy Characteristics'!$C:$C,0)))</f>
        <v>non BAU indst process emissions</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1</v>
      </c>
      <c r="N2504" s="261">
        <f>IF(ISBLANK(INDEX('Policy Characteristics'!H:H,MATCH($C2504,'Policy Characteristics'!$C:$C,0))),"",INDEX('Policy Characteristics'!H:H,MATCH($C2504,'Policy Characteristics'!$C:$C,0)))</f>
        <v>1</v>
      </c>
      <c r="O2504" s="254" t="str">
        <f>IF(ISBLANK(INDEX('Policy Characteristics'!I:I,MATCH($C2504,'Policy Characteristics'!$C:$C,0))),"",INDEX('Policy Characteristics'!I:I,MATCH($C2504,'Policy Characteristics'!$C:$C,0)))</f>
        <v>on/off</v>
      </c>
      <c r="P2504" s="254" t="str">
        <f>IF(ISBLANK(INDEX('Policy Characteristics'!J:J,MATCH($C2504,'Policy Characteristics'!$C:$C,0))),"",INDEX('Policy Characteristics'!J:J,MATCH($C2504,'Policy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4" s="254" t="str">
        <f>IF(ISBLANK(INDEX('Policy Characteristics'!K:K,MATCH($C2504,'Policy Characteristics'!$C:$C,0))),"",INDEX('Policy Characteristics'!K:K,MATCH($C2504,'Policy Characteristics'!$C:$C,0)))</f>
        <v/>
      </c>
      <c r="R2504" s="254" t="str">
        <f>IF(ISBLANK(INDEX('Policy Characteristics'!L:L,MATCH($C2504,'Policy Characteristics'!$C:$C,0))),"",INDEX('Policy Characteristics'!L:L,MATCH($C2504,'Policy Characteristics'!$C:$C,0)))</f>
        <v/>
      </c>
    </row>
    <row r="2505" spans="1:18" ht="30"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Non BAU Increase in Process Emissions</v>
      </c>
      <c r="C2505" s="254" t="str">
        <f t="shared" si="110"/>
        <v>Boolean Use Non BAU Process Emissions Additions</v>
      </c>
      <c r="D2505" s="45" t="s">
        <v>3741</v>
      </c>
      <c r="E2505" s="45"/>
      <c r="F2505" s="45" t="s">
        <v>3742</v>
      </c>
      <c r="G2505" s="45"/>
      <c r="H2505" s="47">
        <f t="shared" si="105"/>
        <v>2504</v>
      </c>
      <c r="I2505" s="324" t="s">
        <v>41</v>
      </c>
      <c r="J2505" s="255" t="str">
        <f>IF(ISBLANK(INDEX('Policy Characteristics'!D:D,MATCH($C2505,'Policy Characteristics'!$C:$C,0))),"",INDEX('Policy Characteristics'!D:D,MATCH($C2505,'Policy Characteristics'!$C:$C,0)))</f>
        <v>Process Emissions Increases</v>
      </c>
      <c r="K2505" s="254" t="str">
        <f>IF(ISBLANK(INDEX('Policy Characteristics'!E:E,MATCH($C2505,'Policy Characteristics'!$C:$C,0))),"",INDEX('Policy Characteristics'!E:E,MATCH($C2505,'Policy Characteristics'!$C:$C,0)))</f>
        <v>non BAU indst process emissions</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1</v>
      </c>
      <c r="N2505" s="261">
        <f>IF(ISBLANK(INDEX('Policy Characteristics'!H:H,MATCH($C2505,'Policy Characteristics'!$C:$C,0))),"",INDEX('Policy Characteristics'!H:H,MATCH($C2505,'Policy Characteristics'!$C:$C,0)))</f>
        <v>1</v>
      </c>
      <c r="O2505" s="254" t="str">
        <f>IF(ISBLANK(INDEX('Policy Characteristics'!I:I,MATCH($C2505,'Policy Characteristics'!$C:$C,0))),"",INDEX('Policy Characteristics'!I:I,MATCH($C2505,'Policy Characteristics'!$C:$C,0)))</f>
        <v>on/off</v>
      </c>
      <c r="P2505" s="254" t="str">
        <f>IF(ISBLANK(INDEX('Policy Characteristics'!J:J,MATCH($C2505,'Policy Characteristics'!$C:$C,0))),"",INDEX('Policy Characteristics'!J:J,MATCH($C2505,'Policy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505" s="254" t="str">
        <f>IF(ISBLANK(INDEX('Policy Characteristics'!K:K,MATCH($C2505,'Policy Characteristics'!$C:$C,0))),"",INDEX('Policy Characteristics'!K:K,MATCH($C2505,'Policy Characteristics'!$C:$C,0)))</f>
        <v/>
      </c>
      <c r="R2505" s="254" t="str">
        <f>IF(ISBLANK(INDEX('Policy Characteristics'!L:L,MATCH($C2505,'Policy Characteristics'!$C:$C,0))),"",INDEX('Policy Characteristics'!L:L,MATCH($C2505,'Policy Characteristics'!$C:$C,0)))</f>
        <v/>
      </c>
    </row>
    <row r="2506" spans="1:18"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Reduce Fossil Fuel Exports</v>
      </c>
      <c r="C2506" t="s">
        <v>2460</v>
      </c>
      <c r="D2506" s="6" t="s">
        <v>433</v>
      </c>
      <c r="E2506" s="45"/>
      <c r="F2506" s="6" t="s">
        <v>430</v>
      </c>
      <c r="G2506" s="45"/>
      <c r="H2506" s="47">
        <f t="shared" si="105"/>
        <v>2505</v>
      </c>
      <c r="I2506" s="324" t="s">
        <v>40</v>
      </c>
      <c r="J2506" s="255" t="str">
        <f>IF(ISBLANK(INDEX('Policy Characteristics'!D:D,MATCH($C2506,'Policy Characteristics'!$C:$C,0))),"",INDEX('Policy Characteristics'!D:D,MATCH($C2506,'Policy Characteristics'!$C:$C,0)))</f>
        <v>Percent Reduction in Fossil Fuel Exports</v>
      </c>
      <c r="K2506" s="254" t="str">
        <f>IF(ISBLANK(INDEX('Policy Characteristics'!E:E,MATCH($C2506,'Policy Characteristics'!$C:$C,0))),"",INDEX('Policy Characteristics'!E:E,MATCH($C2506,'Policy Characteristics'!$C:$C,0)))</f>
        <v>indst reduce fossil fuel exports</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1</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exports</v>
      </c>
      <c r="P2506" s="254" t="str">
        <f>IF(ISBLANK(INDEX('Policy Characteristics'!J:J,MATCH($C2506,'Policy Characteristics'!$C:$C,0))),"",INDEX('Policy Characteristics'!J:J,MATCH($C2506,'Policy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6" s="254" t="str">
        <f>IF(ISBLANK(INDEX('Policy Characteristics'!K:K,MATCH($C2506,'Policy Characteristics'!$C:$C,0))),"",INDEX('Policy Characteristics'!K:K,MATCH($C2506,'Policy Characteristics'!$C:$C,0)))</f>
        <v/>
      </c>
      <c r="R2506" s="254" t="str">
        <f>IF(ISBLANK(INDEX('Policy Characteristics'!L:L,MATCH($C2506,'Policy Characteristics'!$C:$C,0))),"",INDEX('Policy Characteristics'!L:L,MATCH($C2506,'Policy Characteristics'!$C:$C,0)))</f>
        <v>reduce-fuel-exports.html</v>
      </c>
    </row>
    <row r="2507" spans="1:18"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Reduce Fossil Fuel Exports</v>
      </c>
      <c r="C2507" s="254" t="str">
        <f t="shared" ref="C2507:C2514" si="111">C$2506</f>
        <v>Percent Reduction in Fossil Fuel Exports</v>
      </c>
      <c r="D2507" s="6" t="s">
        <v>43</v>
      </c>
      <c r="E2507" s="45"/>
      <c r="F2507" s="6" t="s">
        <v>83</v>
      </c>
      <c r="G2507" s="45"/>
      <c r="H2507" s="47">
        <f t="shared" ref="H2507:H2570" si="112">H2506+1</f>
        <v>2506</v>
      </c>
      <c r="I2507" s="324" t="s">
        <v>40</v>
      </c>
      <c r="J2507" s="255" t="str">
        <f>IF(ISBLANK(INDEX('Policy Characteristics'!D:D,MATCH($C2507,'Policy Characteristics'!$C:$C,0))),"",INDEX('Policy Characteristics'!D:D,MATCH($C2507,'Policy Characteristics'!$C:$C,0)))</f>
        <v>Percent Reduction in Fossil Fuel Exports</v>
      </c>
      <c r="K2507" s="254" t="str">
        <f>IF(ISBLANK(INDEX('Policy Characteristics'!E:E,MATCH($C2507,'Policy Characteristics'!$C:$C,0))),"",INDEX('Policy Characteristics'!E:E,MATCH($C2507,'Policy Characteristics'!$C:$C,0)))</f>
        <v>indst reduce fossil fuel exports</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1</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exports</v>
      </c>
      <c r="P2507" s="254" t="str">
        <f>IF(ISBLANK(INDEX('Policy Characteristics'!J:J,MATCH($C2507,'Policy Characteristics'!$C:$C,0))),"",INDEX('Policy Characteristics'!J:J,MATCH($C2507,'Policy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7" s="254" t="str">
        <f>IF(ISBLANK(INDEX('Policy Characteristics'!K:K,MATCH($C2507,'Policy Characteristics'!$C:$C,0))),"",INDEX('Policy Characteristics'!K:K,MATCH($C2507,'Policy Characteristics'!$C:$C,0)))</f>
        <v/>
      </c>
      <c r="R2507" s="254" t="str">
        <f>IF(ISBLANK(INDEX('Policy Characteristics'!L:L,MATCH($C2507,'Policy Characteristics'!$C:$C,0))),"",INDEX('Policy Characteristics'!L:L,MATCH($C2507,'Policy Characteristics'!$C:$C,0)))</f>
        <v>reduce-fuel-exports.html</v>
      </c>
    </row>
    <row r="2508" spans="1:18"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Reduce Fossil Fuel Exports</v>
      </c>
      <c r="C2508" s="254" t="str">
        <f t="shared" si="111"/>
        <v>Percent Reduction in Fossil Fuel Exports</v>
      </c>
      <c r="D2508" s="6" t="s">
        <v>50</v>
      </c>
      <c r="E2508" s="45"/>
      <c r="F2508" s="6" t="s">
        <v>91</v>
      </c>
      <c r="G2508" s="45"/>
      <c r="H2508" s="47">
        <f t="shared" si="112"/>
        <v>2507</v>
      </c>
      <c r="I2508" s="324" t="s">
        <v>40</v>
      </c>
      <c r="J2508" s="255" t="str">
        <f>IF(ISBLANK(INDEX('Policy Characteristics'!D:D,MATCH($C2508,'Policy Characteristics'!$C:$C,0))),"",INDEX('Policy Characteristics'!D:D,MATCH($C2508,'Policy Characteristics'!$C:$C,0)))</f>
        <v>Percent Reduction in Fossil Fuel Exports</v>
      </c>
      <c r="K2508" s="254" t="str">
        <f>IF(ISBLANK(INDEX('Policy Characteristics'!E:E,MATCH($C2508,'Policy Characteristics'!$C:$C,0))),"",INDEX('Policy Characteristics'!E:E,MATCH($C2508,'Policy Characteristics'!$C:$C,0)))</f>
        <v>indst reduce fossil fuel exports</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1</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exports</v>
      </c>
      <c r="P2508" s="254" t="str">
        <f>IF(ISBLANK(INDEX('Policy Characteristics'!J:J,MATCH($C2508,'Policy Characteristics'!$C:$C,0))),"",INDEX('Policy Characteristics'!J:J,MATCH($C2508,'Policy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8" s="254" t="str">
        <f>IF(ISBLANK(INDEX('Policy Characteristics'!K:K,MATCH($C2508,'Policy Characteristics'!$C:$C,0))),"",INDEX('Policy Characteristics'!K:K,MATCH($C2508,'Policy Characteristics'!$C:$C,0)))</f>
        <v/>
      </c>
      <c r="R2508" s="254" t="str">
        <f>IF(ISBLANK(INDEX('Policy Characteristics'!L:L,MATCH($C2508,'Policy Characteristics'!$C:$C,0))),"",INDEX('Policy Characteristics'!L:L,MATCH($C2508,'Policy Characteristics'!$C:$C,0)))</f>
        <v>reduce-fuel-exports.html</v>
      </c>
    </row>
    <row r="2509" spans="1:18"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Reduce Fossil Fuel Exports</v>
      </c>
      <c r="C2509" s="254" t="str">
        <f t="shared" si="111"/>
        <v>Percent Reduction in Fossil Fuel Exports</v>
      </c>
      <c r="D2509" s="6" t="s">
        <v>51</v>
      </c>
      <c r="E2509" s="45"/>
      <c r="F2509" s="6" t="s">
        <v>92</v>
      </c>
      <c r="G2509" s="45"/>
      <c r="H2509" s="47">
        <f t="shared" si="112"/>
        <v>2508</v>
      </c>
      <c r="I2509" s="324" t="s">
        <v>40</v>
      </c>
      <c r="J2509" s="255" t="str">
        <f>IF(ISBLANK(INDEX('Policy Characteristics'!D:D,MATCH($C2509,'Policy Characteristics'!$C:$C,0))),"",INDEX('Policy Characteristics'!D:D,MATCH($C2509,'Policy Characteristics'!$C:$C,0)))</f>
        <v>Percent Reduction in Fossil Fuel Exports</v>
      </c>
      <c r="K2509" s="254" t="str">
        <f>IF(ISBLANK(INDEX('Policy Characteristics'!E:E,MATCH($C2509,'Policy Characteristics'!$C:$C,0))),"",INDEX('Policy Characteristics'!E:E,MATCH($C2509,'Policy Characteristics'!$C:$C,0)))</f>
        <v>indst reduce fossil fuel exports</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1</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exports</v>
      </c>
      <c r="P2509" s="254" t="str">
        <f>IF(ISBLANK(INDEX('Policy Characteristics'!J:J,MATCH($C2509,'Policy Characteristics'!$C:$C,0))),"",INDEX('Policy Characteristics'!J:J,MATCH($C2509,'Policy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09" s="254" t="str">
        <f>IF(ISBLANK(INDEX('Policy Characteristics'!K:K,MATCH($C2509,'Policy Characteristics'!$C:$C,0))),"",INDEX('Policy Characteristics'!K:K,MATCH($C2509,'Policy Characteristics'!$C:$C,0)))</f>
        <v/>
      </c>
      <c r="R2509" s="254" t="str">
        <f>IF(ISBLANK(INDEX('Policy Characteristics'!L:L,MATCH($C2509,'Policy Characteristics'!$C:$C,0))),"",INDEX('Policy Characteristics'!L:L,MATCH($C2509,'Policy Characteristics'!$C:$C,0)))</f>
        <v>reduce-fuel-exports.html</v>
      </c>
    </row>
    <row r="2510" spans="1:18"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Reduce Fossil Fuel Exports</v>
      </c>
      <c r="C2510" s="254" t="str">
        <f t="shared" si="111"/>
        <v>Percent Reduction in Fossil Fuel Exports</v>
      </c>
      <c r="D2510" s="6" t="s">
        <v>2447</v>
      </c>
      <c r="E2510" s="45"/>
      <c r="F2510" s="6" t="s">
        <v>2448</v>
      </c>
      <c r="G2510" s="45"/>
      <c r="H2510" s="47">
        <f t="shared" si="112"/>
        <v>2509</v>
      </c>
      <c r="I2510" s="324" t="s">
        <v>40</v>
      </c>
      <c r="J2510" s="255" t="str">
        <f>IF(ISBLANK(INDEX('Policy Characteristics'!D:D,MATCH($C2510,'Policy Characteristics'!$C:$C,0))),"",INDEX('Policy Characteristics'!D:D,MATCH($C2510,'Policy Characteristics'!$C:$C,0)))</f>
        <v>Percent Reduction in Fossil Fuel Exports</v>
      </c>
      <c r="K2510" s="254" t="str">
        <f>IF(ISBLANK(INDEX('Policy Characteristics'!E:E,MATCH($C2510,'Policy Characteristics'!$C:$C,0))),"",INDEX('Policy Characteristics'!E:E,MATCH($C2510,'Policy Characteristics'!$C:$C,0)))</f>
        <v>indst reduce fossil fuel exports</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1</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exports</v>
      </c>
      <c r="P2510" s="254" t="str">
        <f>IF(ISBLANK(INDEX('Policy Characteristics'!J:J,MATCH($C2510,'Policy Characteristics'!$C:$C,0))),"",INDEX('Policy Characteristics'!J:J,MATCH($C2510,'Policy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0" s="254" t="str">
        <f>IF(ISBLANK(INDEX('Policy Characteristics'!K:K,MATCH($C2510,'Policy Characteristics'!$C:$C,0))),"",INDEX('Policy Characteristics'!K:K,MATCH($C2510,'Policy Characteristics'!$C:$C,0)))</f>
        <v/>
      </c>
      <c r="R2510" s="254" t="str">
        <f>IF(ISBLANK(INDEX('Policy Characteristics'!L:L,MATCH($C2510,'Policy Characteristics'!$C:$C,0))),"",INDEX('Policy Characteristics'!L:L,MATCH($C2510,'Policy Characteristics'!$C:$C,0)))</f>
        <v>reduce-fuel-exports.html</v>
      </c>
    </row>
    <row r="2511" spans="1:18"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Reduce Fossil Fuel Exports</v>
      </c>
      <c r="C2511" s="254" t="str">
        <f t="shared" si="111"/>
        <v>Percent Reduction in Fossil Fuel Exports</v>
      </c>
      <c r="D2511" s="6" t="s">
        <v>426</v>
      </c>
      <c r="E2511" s="45"/>
      <c r="F2511" s="6" t="s">
        <v>427</v>
      </c>
      <c r="G2511" s="45"/>
      <c r="H2511" s="47">
        <f t="shared" si="112"/>
        <v>2510</v>
      </c>
      <c r="I2511" s="325" t="s">
        <v>41</v>
      </c>
      <c r="J2511" s="255" t="str">
        <f>IF(ISBLANK(INDEX('Policy Characteristics'!D:D,MATCH($C2511,'Policy Characteristics'!$C:$C,0))),"",INDEX('Policy Characteristics'!D:D,MATCH($C2511,'Policy Characteristics'!$C:$C,0)))</f>
        <v>Percent Reduction in Fossil Fuel Exports</v>
      </c>
      <c r="K2511" s="254" t="str">
        <f>IF(ISBLANK(INDEX('Policy Characteristics'!E:E,MATCH($C2511,'Policy Characteristics'!$C:$C,0))),"",INDEX('Policy Characteristics'!E:E,MATCH($C2511,'Policy Characteristics'!$C:$C,0)))</f>
        <v>indst reduce fossil fuel exports</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1</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exports</v>
      </c>
      <c r="P2511" s="254" t="str">
        <f>IF(ISBLANK(INDEX('Policy Characteristics'!J:J,MATCH($C2511,'Policy Characteristics'!$C:$C,0))),"",INDEX('Policy Characteristics'!J:J,MATCH($C2511,'Policy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1" s="254" t="str">
        <f>IF(ISBLANK(INDEX('Policy Characteristics'!K:K,MATCH($C2511,'Policy Characteristics'!$C:$C,0))),"",INDEX('Policy Characteristics'!K:K,MATCH($C2511,'Policy Characteristics'!$C:$C,0)))</f>
        <v/>
      </c>
      <c r="R2511" s="254" t="str">
        <f>IF(ISBLANK(INDEX('Policy Characteristics'!L:L,MATCH($C2511,'Policy Characteristics'!$C:$C,0))),"",INDEX('Policy Characteristics'!L:L,MATCH($C2511,'Policy Characteristics'!$C:$C,0)))</f>
        <v>reduce-fuel-exports.html</v>
      </c>
    </row>
    <row r="2512" spans="1:18"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Reduce Fossil Fuel Exports</v>
      </c>
      <c r="C2512" s="254" t="str">
        <f t="shared" si="111"/>
        <v>Percent Reduction in Fossil Fuel Exports</v>
      </c>
      <c r="D2512" s="6" t="s">
        <v>2439</v>
      </c>
      <c r="E2512" s="45"/>
      <c r="F2512" s="6" t="s">
        <v>2443</v>
      </c>
      <c r="G2512" s="45"/>
      <c r="H2512" s="47">
        <f t="shared" si="112"/>
        <v>2511</v>
      </c>
      <c r="I2512" s="324" t="s">
        <v>40</v>
      </c>
      <c r="J2512" s="255" t="str">
        <f>IF(ISBLANK(INDEX('Policy Characteristics'!D:D,MATCH($C2512,'Policy Characteristics'!$C:$C,0))),"",INDEX('Policy Characteristics'!D:D,MATCH($C2512,'Policy Characteristics'!$C:$C,0)))</f>
        <v>Percent Reduction in Fossil Fuel Exports</v>
      </c>
      <c r="K2512" s="254" t="str">
        <f>IF(ISBLANK(INDEX('Policy Characteristics'!E:E,MATCH($C2512,'Policy Characteristics'!$C:$C,0))),"",INDEX('Policy Characteristics'!E:E,MATCH($C2512,'Policy Characteristics'!$C:$C,0)))</f>
        <v>indst reduce fossil fuel exports</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1</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exports</v>
      </c>
      <c r="P2512" s="254" t="str">
        <f>IF(ISBLANK(INDEX('Policy Characteristics'!J:J,MATCH($C2512,'Policy Characteristics'!$C:$C,0))),"",INDEX('Policy Characteristics'!J:J,MATCH($C2512,'Policy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2" s="254" t="str">
        <f>IF(ISBLANK(INDEX('Policy Characteristics'!K:K,MATCH($C2512,'Policy Characteristics'!$C:$C,0))),"",INDEX('Policy Characteristics'!K:K,MATCH($C2512,'Policy Characteristics'!$C:$C,0)))</f>
        <v/>
      </c>
      <c r="R2512" s="254" t="str">
        <f>IF(ISBLANK(INDEX('Policy Characteristics'!L:L,MATCH($C2512,'Policy Characteristics'!$C:$C,0))),"",INDEX('Policy Characteristics'!L:L,MATCH($C2512,'Policy Characteristics'!$C:$C,0)))</f>
        <v>reduce-fuel-exports.html</v>
      </c>
    </row>
    <row r="2513" spans="1:18"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Reduce Fossil Fuel Exports</v>
      </c>
      <c r="C2513" s="254" t="str">
        <f t="shared" si="111"/>
        <v>Percent Reduction in Fossil Fuel Exports</v>
      </c>
      <c r="D2513" s="6" t="s">
        <v>2449</v>
      </c>
      <c r="E2513" s="45"/>
      <c r="F2513" s="6" t="s">
        <v>2450</v>
      </c>
      <c r="G2513" s="45"/>
      <c r="H2513" s="47">
        <f t="shared" si="112"/>
        <v>2512</v>
      </c>
      <c r="I2513" s="324" t="s">
        <v>40</v>
      </c>
      <c r="J2513" s="255" t="str">
        <f>IF(ISBLANK(INDEX('Policy Characteristics'!D:D,MATCH($C2513,'Policy Characteristics'!$C:$C,0))),"",INDEX('Policy Characteristics'!D:D,MATCH($C2513,'Policy Characteristics'!$C:$C,0)))</f>
        <v>Percent Reduction in Fossil Fuel Exports</v>
      </c>
      <c r="K2513" s="254" t="str">
        <f>IF(ISBLANK(INDEX('Policy Characteristics'!E:E,MATCH($C2513,'Policy Characteristics'!$C:$C,0))),"",INDEX('Policy Characteristics'!E:E,MATCH($C2513,'Policy Characteristics'!$C:$C,0)))</f>
        <v>indst reduce fossil fuel exports</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1</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exports</v>
      </c>
      <c r="P2513" s="254" t="str">
        <f>IF(ISBLANK(INDEX('Policy Characteristics'!J:J,MATCH($C2513,'Policy Characteristics'!$C:$C,0))),"",INDEX('Policy Characteristics'!J:J,MATCH($C2513,'Policy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3" s="254" t="str">
        <f>IF(ISBLANK(INDEX('Policy Characteristics'!K:K,MATCH($C2513,'Policy Characteristics'!$C:$C,0))),"",INDEX('Policy Characteristics'!K:K,MATCH($C2513,'Policy Characteristics'!$C:$C,0)))</f>
        <v/>
      </c>
      <c r="R2513" s="254" t="str">
        <f>IF(ISBLANK(INDEX('Policy Characteristics'!L:L,MATCH($C2513,'Policy Characteristics'!$C:$C,0))),"",INDEX('Policy Characteristics'!L:L,MATCH($C2513,'Policy Characteristics'!$C:$C,0)))</f>
        <v>reduce-fuel-exports.html</v>
      </c>
    </row>
    <row r="2514" spans="1:18"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Reduce Fossil Fuel Exports</v>
      </c>
      <c r="C2514" s="254" t="str">
        <f t="shared" si="111"/>
        <v>Percent Reduction in Fossil Fuel Exports</v>
      </c>
      <c r="D2514" s="6" t="s">
        <v>2440</v>
      </c>
      <c r="E2514" s="45"/>
      <c r="F2514" s="6" t="s">
        <v>2444</v>
      </c>
      <c r="G2514" s="45"/>
      <c r="H2514" s="47">
        <f t="shared" si="112"/>
        <v>2513</v>
      </c>
      <c r="I2514" s="324" t="s">
        <v>40</v>
      </c>
      <c r="J2514" s="255" t="str">
        <f>IF(ISBLANK(INDEX('Policy Characteristics'!D:D,MATCH($C2514,'Policy Characteristics'!$C:$C,0))),"",INDEX('Policy Characteristics'!D:D,MATCH($C2514,'Policy Characteristics'!$C:$C,0)))</f>
        <v>Percent Reduction in Fossil Fuel Exports</v>
      </c>
      <c r="K2514" s="254" t="str">
        <f>IF(ISBLANK(INDEX('Policy Characteristics'!E:E,MATCH($C2514,'Policy Characteristics'!$C:$C,0))),"",INDEX('Policy Characteristics'!E:E,MATCH($C2514,'Policy Characteristics'!$C:$C,0)))</f>
        <v>indst reduce fossil fuel exports</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1</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exports</v>
      </c>
      <c r="P2514" s="254" t="str">
        <f>IF(ISBLANK(INDEX('Policy Characteristics'!J:J,MATCH($C2514,'Policy Characteristics'!$C:$C,0))),"",INDEX('Policy Characteristics'!J:J,MATCH($C2514,'Policy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514" s="254" t="str">
        <f>IF(ISBLANK(INDEX('Policy Characteristics'!K:K,MATCH($C2514,'Policy Characteristics'!$C:$C,0))),"",INDEX('Policy Characteristics'!K:K,MATCH($C2514,'Policy Characteristics'!$C:$C,0)))</f>
        <v/>
      </c>
      <c r="R2514" s="254" t="str">
        <f>IF(ISBLANK(INDEX('Policy Characteristics'!L:L,MATCH($C2514,'Policy Characteristics'!$C:$C,0))),"",INDEX('Policy Characteristics'!L:L,MATCH($C2514,'Policy Characteristics'!$C:$C,0)))</f>
        <v>reduce-fuel-exports.html</v>
      </c>
    </row>
    <row r="2515" spans="1:18" x14ac:dyDescent="0.25">
      <c r="A2515" s="254" t="str">
        <f>IF(ISBLANK(INDEX('Policy Characteristics'!A:A,MATCH($C2515,'Policy Characteristics'!$C:$C,0))),"",INDEX('Policy Characteristics'!A:A,MATCH($C2515,'Policy Characteristics'!$C:$C,0)))</f>
        <v>Agriculture, Land Use, and Forestry</v>
      </c>
      <c r="B2515" s="262" t="str">
        <f>IF(ISBLANK(INDEX('Policy Characteristics'!B:B,MATCH($C2515,'Policy Characteristics'!$C:$C,0))),"",INDEX('Policy Characteristics'!B:B,MATCH($C2515,'Policy Characteristics'!$C:$C,0)))</f>
        <v>Afforestation and Reforestation</v>
      </c>
      <c r="C2515" t="s">
        <v>414</v>
      </c>
      <c r="D2515" s="45"/>
      <c r="E2515" s="45"/>
      <c r="F2515" s="45"/>
      <c r="G2515" s="45"/>
      <c r="H2515" s="47">
        <f t="shared" si="112"/>
        <v>2514</v>
      </c>
      <c r="I2515" s="324" t="s">
        <v>40</v>
      </c>
      <c r="J2515" s="255" t="str">
        <f>IF(ISBLANK(INDEX('Policy Characteristics'!D:D,MATCH($C2515,'Policy Characteristics'!$C:$C,0))),"",INDEX('Policy Characteristics'!D:D,MATCH($C2515,'Policy Characteristics'!$C:$C,0)))</f>
        <v>Afforestation and Reforestation</v>
      </c>
      <c r="K2515" s="254" t="str">
        <f>IF(ISBLANK(INDEX('Policy Characteristics'!E:E,MATCH($C2515,'Policy Characteristics'!$C:$C,0))),"",INDEX('Policy Characteristics'!E:E,MATCH($C2515,'Policy Characteristics'!$C:$C,0)))</f>
        <v>land afforestation and reforestation</v>
      </c>
      <c r="L2515" s="261">
        <f>IF(ISBLANK(INDEX('Policy Characteristics'!F:F,MATCH($C2515,'Policy Characteristics'!$C:$C,0))),"",INDEX('Policy Characteristics'!F:F,MATCH($C2515,'Policy Characteristics'!$C:$C,0)))</f>
        <v>-3</v>
      </c>
      <c r="M2515" s="261">
        <f>IF(ISBLANK(INDEX('Policy Characteristics'!G:G,MATCH($C2515,'Policy Characteristics'!$C:$C,0))),"",INDEX('Policy Characteristics'!G:G,MATCH($C2515,'Policy Characteristics'!$C:$C,0)))</f>
        <v>1</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of potential achieved</v>
      </c>
      <c r="P2515" s="254" t="str">
        <f>IF(ISBLANK(INDEX('Policy Characteristics'!J:J,MATCH($C2515,'Policy Characteristics'!$C:$C,0))),"",INDEX('Policy Characteristics'!J:J,MATCH($C2515,'Policy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515" s="254" t="str">
        <f>IF(ISBLANK(INDEX('Policy Characteristics'!K:K,MATCH($C2515,'Policy Characteristics'!$C:$C,0))),"",INDEX('Policy Characteristics'!K:K,MATCH($C2515,'Policy Characteristics'!$C:$C,0)))</f>
        <v>lulucf.html#aff-ref</v>
      </c>
      <c r="R2515" s="254" t="str">
        <f>IF(ISBLANK(INDEX('Policy Characteristics'!L:L,MATCH($C2515,'Policy Characteristics'!$C:$C,0))),"",INDEX('Policy Characteristics'!L:L,MATCH($C2515,'Policy Characteristics'!$C:$C,0)))</f>
        <v>afforestation-and-reforestation.html</v>
      </c>
    </row>
    <row r="2516" spans="1:18" x14ac:dyDescent="0.25">
      <c r="A2516" s="254" t="str">
        <f>IF(ISBLANK(INDEX('Policy Characteristics'!A:A,MATCH($C2516,'Policy Characteristics'!$C:$C,0))),"",INDEX('Policy Characteristics'!A:A,MATCH($C2516,'Policy Characteristics'!$C:$C,0)))</f>
        <v>Agriculture, Land Use, and Forestry</v>
      </c>
      <c r="B2516" s="262" t="str">
        <f>IF(ISBLANK(INDEX('Policy Characteristics'!B:B,MATCH($C2516,'Policy Characteristics'!$C:$C,0))),"",INDEX('Policy Characteristics'!B:B,MATCH($C2516,'Policy Characteristics'!$C:$C,0)))</f>
        <v>Avoid Deforestation</v>
      </c>
      <c r="C2516" t="s">
        <v>421</v>
      </c>
      <c r="D2516" s="45"/>
      <c r="E2516" s="45"/>
      <c r="F2516" s="45"/>
      <c r="G2516" s="45"/>
      <c r="H2516" s="47">
        <f t="shared" si="112"/>
        <v>2515</v>
      </c>
      <c r="I2516" s="325" t="s">
        <v>41</v>
      </c>
      <c r="J2516" s="255" t="str">
        <f>IF(ISBLANK(INDEX('Policy Characteristics'!D:D,MATCH($C2516,'Policy Characteristics'!$C:$C,0))),"",INDEX('Policy Characteristics'!D:D,MATCH($C2516,'Policy Characteristics'!$C:$C,0)))</f>
        <v>Avoid Deforestation</v>
      </c>
      <c r="K2516" s="254" t="str">
        <f>IF(ISBLANK(INDEX('Policy Characteristics'!E:E,MATCH($C2516,'Policy Characteristics'!$C:$C,0))),"",INDEX('Policy Characteristics'!E:E,MATCH($C2516,'Policy Characteristics'!$C:$C,0)))</f>
        <v>land avoid deforestation</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1</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of potential achieved</v>
      </c>
      <c r="P2516" s="254" t="str">
        <f>IF(ISBLANK(INDEX('Policy Characteristics'!J:J,MATCH($C2516,'Policy Characteristics'!$C:$C,0))),"",INDEX('Policy Characteristics'!J:J,MATCH($C2516,'Policy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516" s="254" t="str">
        <f>IF(ISBLANK(INDEX('Policy Characteristics'!K:K,MATCH($C2516,'Policy Characteristics'!$C:$C,0))),"",INDEX('Policy Characteristics'!K:K,MATCH($C2516,'Policy Characteristics'!$C:$C,0)))</f>
        <v>lulucf.html#avoid-def</v>
      </c>
      <c r="R2516" s="254" t="str">
        <f>IF(ISBLANK(INDEX('Policy Characteristics'!L:L,MATCH($C2516,'Policy Characteristics'!$C:$C,0))),"",INDEX('Policy Characteristics'!L:L,MATCH($C2516,'Policy Characteristics'!$C:$C,0)))</f>
        <v>avoid-deforestation.html</v>
      </c>
    </row>
    <row r="2517" spans="1:18" x14ac:dyDescent="0.25">
      <c r="A2517" s="254" t="str">
        <f>IF(ISBLANK(INDEX('Policy Characteristics'!A:A,MATCH($C2517,'Policy Characteristics'!$C:$C,0))),"",INDEX('Policy Characteristics'!A:A,MATCH($C2517,'Policy Characteristics'!$C:$C,0)))</f>
        <v>Agriculture, Land Use, and Forestry</v>
      </c>
      <c r="B2517" s="262" t="str">
        <f>IF(ISBLANK(INDEX('Policy Characteristics'!B:B,MATCH($C2517,'Policy Characteristics'!$C:$C,0))),"",INDEX('Policy Characteristics'!B:B,MATCH($C2517,'Policy Characteristics'!$C:$C,0)))</f>
        <v>Grassland Restoration and Avoided Conversion</v>
      </c>
      <c r="C2517" t="s">
        <v>418</v>
      </c>
      <c r="D2517" s="45"/>
      <c r="E2517" s="45"/>
      <c r="F2517" s="45"/>
      <c r="G2517" s="45"/>
      <c r="H2517" s="47">
        <f t="shared" si="112"/>
        <v>2516</v>
      </c>
      <c r="I2517" s="325" t="s">
        <v>40</v>
      </c>
      <c r="J2517" s="255" t="str">
        <f>IF(ISBLANK(INDEX('Policy Characteristics'!D:D,MATCH($C2517,'Policy Characteristics'!$C:$C,0))),"",INDEX('Policy Characteristics'!D:D,MATCH($C2517,'Policy Characteristics'!$C:$C,0)))</f>
        <v>Grassland Restoration and Avoided Conversion</v>
      </c>
      <c r="K2517" s="254" t="str">
        <f>IF(ISBLANK(INDEX('Policy Characteristics'!E:E,MATCH($C2517,'Policy Characteristics'!$C:$C,0))),"",INDEX('Policy Characteristics'!E:E,MATCH($C2517,'Policy Characteristics'!$C:$C,0)))</f>
        <v>land forest restoration</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1</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of potential achieved</v>
      </c>
      <c r="P2517" s="254" t="str">
        <f>IF(ISBLANK(INDEX('Policy Characteristics'!J:J,MATCH($C2517,'Policy Characteristics'!$C:$C,0))),"",INDEX('Policy Characteristics'!J:J,MATCH($C2517,'Policy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517" s="254" t="str">
        <f>IF(ISBLANK(INDEX('Policy Characteristics'!K:K,MATCH($C2517,'Policy Characteristics'!$C:$C,0))),"",INDEX('Policy Characteristics'!K:K,MATCH($C2517,'Policy Characteristics'!$C:$C,0)))</f>
        <v/>
      </c>
      <c r="R2517" s="254" t="str">
        <f>IF(ISBLANK(INDEX('Policy Characteristics'!L:L,MATCH($C2517,'Policy Characteristics'!$C:$C,0))),"",INDEX('Policy Characteristics'!L:L,MATCH($C2517,'Policy Characteristics'!$C:$C,0)))</f>
        <v>forest-restoration.html</v>
      </c>
    </row>
    <row r="2518" spans="1:18" x14ac:dyDescent="0.25">
      <c r="A2518" s="254" t="str">
        <f>IF(ISBLANK(INDEX('Policy Characteristics'!A:A,MATCH($C2518,'Policy Characteristics'!$C:$C,0))),"",INDEX('Policy Characteristics'!A:A,MATCH($C2518,'Policy Characteristics'!$C:$C,0)))</f>
        <v>Agriculture, Land Use, and Forestry</v>
      </c>
      <c r="B2518" s="262" t="str">
        <f>IF(ISBLANK(INDEX('Policy Characteristics'!B:B,MATCH($C2518,'Policy Characteristics'!$C:$C,0))),"",INDEX('Policy Characteristics'!B:B,MATCH($C2518,'Policy Characteristics'!$C:$C,0)))</f>
        <v>Forest Set-Asides</v>
      </c>
      <c r="C2518" t="s">
        <v>415</v>
      </c>
      <c r="D2518" s="45"/>
      <c r="E2518" s="45"/>
      <c r="F2518" s="45"/>
      <c r="G2518" s="45"/>
      <c r="H2518" s="47">
        <f t="shared" si="112"/>
        <v>2517</v>
      </c>
      <c r="I2518" s="324" t="s">
        <v>41</v>
      </c>
      <c r="J2518" s="255" t="str">
        <f>IF(ISBLANK(INDEX('Policy Characteristics'!D:D,MATCH($C2518,'Policy Characteristics'!$C:$C,0))),"",INDEX('Policy Characteristics'!D:D,MATCH($C2518,'Policy Characteristics'!$C:$C,0)))</f>
        <v>Forest Set-Asides</v>
      </c>
      <c r="K2518" s="254" t="str">
        <f>IF(ISBLANK(INDEX('Policy Characteristics'!E:E,MATCH($C2518,'Policy Characteristics'!$C:$C,0))),"",INDEX('Policy Characteristics'!E:E,MATCH($C2518,'Policy Characteristics'!$C:$C,0)))</f>
        <v>land forest set asides</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1</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of potential achieved</v>
      </c>
      <c r="P2518" s="254" t="str">
        <f>IF(ISBLANK(INDEX('Policy Characteristics'!J:J,MATCH($C2518,'Policy Characteristics'!$C:$C,0))),"",INDEX('Policy Characteristics'!J:J,MATCH($C2518,'Policy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518" s="254" t="str">
        <f>IF(ISBLANK(INDEX('Policy Characteristics'!K:K,MATCH($C2518,'Policy Characteristics'!$C:$C,0))),"",INDEX('Policy Characteristics'!K:K,MATCH($C2518,'Policy Characteristics'!$C:$C,0)))</f>
        <v>lulucf.html#set-asides</v>
      </c>
      <c r="R2518" s="254" t="str">
        <f>IF(ISBLANK(INDEX('Policy Characteristics'!L:L,MATCH($C2518,'Policy Characteristics'!$C:$C,0))),"",INDEX('Policy Characteristics'!L:L,MATCH($C2518,'Policy Characteristics'!$C:$C,0)))</f>
        <v>forest-set-asides.html</v>
      </c>
    </row>
    <row r="2519" spans="1:18" x14ac:dyDescent="0.25">
      <c r="A2519" s="254" t="str">
        <f>IF(ISBLANK(INDEX('Policy Characteristics'!A:A,MATCH($C2519,'Policy Characteristics'!$C:$C,0))),"",INDEX('Policy Characteristics'!A:A,MATCH($C2519,'Policy Characteristics'!$C:$C,0)))</f>
        <v>Agriculture, Land Use, and Forestry</v>
      </c>
      <c r="B2519" s="262" t="str">
        <f>IF(ISBLANK(INDEX('Policy Characteristics'!B:B,MATCH($C2519,'Policy Characteristics'!$C:$C,0))),"",INDEX('Policy Characteristics'!B:B,MATCH($C2519,'Policy Characteristics'!$C:$C,0)))</f>
        <v>Cropland and Rice Measures</v>
      </c>
      <c r="C2519" t="s">
        <v>2737</v>
      </c>
      <c r="D2519" s="45"/>
      <c r="E2519" s="45"/>
      <c r="F2519" s="45"/>
      <c r="G2519" s="45"/>
      <c r="H2519" s="47">
        <f t="shared" si="112"/>
        <v>2518</v>
      </c>
      <c r="I2519" s="324" t="s">
        <v>40</v>
      </c>
      <c r="J2519" s="255" t="str">
        <f>IF(ISBLANK(INDEX('Policy Characteristics'!D:D,MATCH($C2519,'Policy Characteristics'!$C:$C,0))),"",INDEX('Policy Characteristics'!D:D,MATCH($C2519,'Policy Characteristics'!$C:$C,0)))</f>
        <v>Cropland and Rice Measures</v>
      </c>
      <c r="K2519" s="254" t="str">
        <f>IF(ISBLANK(INDEX('Policy Characteristics'!E:E,MATCH($C2519,'Policy Characteristics'!$C:$C,0))),"",INDEX('Policy Characteristics'!E:E,MATCH($C2519,'Policy Characteristics'!$C:$C,0)))</f>
        <v>indst cropland and rice measures</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1</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of potential achieved</v>
      </c>
      <c r="P2519" s="254" t="str">
        <f>IF(ISBLANK(INDEX('Policy Characteristics'!J:J,MATCH($C2519,'Policy Characteristics'!$C:$C,0))),"",INDEX('Policy Characteristics'!J:J,MATCH($C2519,'Policy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519" s="254" t="str">
        <f>IF(ISBLANK(INDEX('Policy Characteristics'!K:K,MATCH($C2519,'Policy Characteristics'!$C:$C,0))),"",INDEX('Policy Characteristics'!K:K,MATCH($C2519,'Policy Characteristics'!$C:$C,0)))</f>
        <v>industry-ag-main.html#cropland</v>
      </c>
      <c r="R2519" s="254" t="str">
        <f>IF(ISBLANK(INDEX('Policy Characteristics'!L:L,MATCH($C2519,'Policy Characteristics'!$C:$C,0))),"",INDEX('Policy Characteristics'!L:L,MATCH($C2519,'Policy Characteristics'!$C:$C,0)))</f>
        <v>cropland-management.html</v>
      </c>
    </row>
    <row r="2520" spans="1:18" x14ac:dyDescent="0.25">
      <c r="A2520" s="254" t="str">
        <f>IF(ISBLANK(INDEX('Policy Characteristics'!A:A,MATCH($C2520,'Policy Characteristics'!$C:$C,0))),"",INDEX('Policy Characteristics'!A:A,MATCH($C2520,'Policy Characteristics'!$C:$C,0)))</f>
        <v>Agriculture, Land Use, and Forestry</v>
      </c>
      <c r="B2520" s="262" t="str">
        <f>IF(ISBLANK(INDEX('Policy Characteristics'!B:B,MATCH($C2520,'Policy Characteristics'!$C:$C,0))),"",INDEX('Policy Characteristics'!B:B,MATCH($C2520,'Policy Characteristics'!$C:$C,0)))</f>
        <v>Improved Soil Measures</v>
      </c>
      <c r="C2520" t="s">
        <v>3290</v>
      </c>
      <c r="D2520" s="45"/>
      <c r="E2520" s="45"/>
      <c r="F2520" s="45"/>
      <c r="G2520" s="45"/>
      <c r="H2520" s="47">
        <f t="shared" si="112"/>
        <v>2519</v>
      </c>
      <c r="I2520" s="324" t="s">
        <v>41</v>
      </c>
      <c r="J2520" s="255" t="str">
        <f>IF(ISBLANK(INDEX('Policy Characteristics'!D:D,MATCH($C2520,'Policy Characteristics'!$C:$C,0))),"",INDEX('Policy Characteristics'!D:D,MATCH($C2520,'Policy Characteristics'!$C:$C,0)))</f>
        <v>Improved Soil Measures</v>
      </c>
      <c r="K2520" s="254" t="str">
        <f>IF(ISBLANK(INDEX('Policy Characteristics'!E:E,MATCH($C2520,'Policy Characteristics'!$C:$C,0))),"",INDEX('Policy Characteristics'!E:E,MATCH($C2520,'Policy Characteristics'!$C:$C,0)))</f>
        <v>indst tillage</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1</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of potential achieved</v>
      </c>
      <c r="P2520" s="254" t="str">
        <f>IF(ISBLANK(INDEX('Policy Characteristics'!J:J,MATCH($C2520,'Policy Characteristics'!$C:$C,0))),"",INDEX('Policy Characteristics'!J:J,MATCH($C2520,'Policy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520" s="254" t="str">
        <f>IF(ISBLANK(INDEX('Policy Characteristics'!K:K,MATCH($C2520,'Policy Characteristics'!$C:$C,0))),"",INDEX('Policy Characteristics'!K:K,MATCH($C2520,'Policy Characteristics'!$C:$C,0)))</f>
        <v/>
      </c>
      <c r="R2520" s="254" t="str">
        <f>IF(ISBLANK(INDEX('Policy Characteristics'!L:L,MATCH($C2520,'Policy Characteristics'!$C:$C,0))),"",INDEX('Policy Characteristics'!L:L,MATCH($C2520,'Policy Characteristics'!$C:$C,0)))</f>
        <v/>
      </c>
    </row>
    <row r="2521" spans="1:18" x14ac:dyDescent="0.25">
      <c r="A2521" s="254" t="str">
        <f>IF(ISBLANK(INDEX('Policy Characteristics'!A:A,MATCH($C2521,'Policy Characteristics'!$C:$C,0))),"",INDEX('Policy Characteristics'!A:A,MATCH($C2521,'Policy Characteristics'!$C:$C,0)))</f>
        <v>Agriculture, Land Use, and Forestry</v>
      </c>
      <c r="B2521" s="262" t="str">
        <f>IF(ISBLANK(INDEX('Policy Characteristics'!B:B,MATCH($C2521,'Policy Characteristics'!$C:$C,0))),"",INDEX('Policy Characteristics'!B:B,MATCH($C2521,'Policy Characteristics'!$C:$C,0)))</f>
        <v>Improved Forest Management</v>
      </c>
      <c r="C2521" t="s">
        <v>416</v>
      </c>
      <c r="D2521" s="45"/>
      <c r="E2521" s="45"/>
      <c r="F2521" s="45"/>
      <c r="G2521" s="45"/>
      <c r="H2521" s="47">
        <f t="shared" si="112"/>
        <v>2520</v>
      </c>
      <c r="I2521" s="324" t="s">
        <v>40</v>
      </c>
      <c r="J2521" s="255" t="str">
        <f>IF(ISBLANK(INDEX('Policy Characteristics'!D:D,MATCH($C2521,'Policy Characteristics'!$C:$C,0))),"",INDEX('Policy Characteristics'!D:D,MATCH($C2521,'Policy Characteristics'!$C:$C,0)))</f>
        <v>Improved Forest Management</v>
      </c>
      <c r="K2521" s="254" t="str">
        <f>IF(ISBLANK(INDEX('Policy Characteristics'!E:E,MATCH($C2521,'Policy Characteristics'!$C:$C,0))),"",INDEX('Policy Characteristics'!E:E,MATCH($C2521,'Policy Characteristics'!$C:$C,0)))</f>
        <v>land forest management</v>
      </c>
      <c r="L2521" s="261">
        <f>IF(ISBLANK(INDEX('Policy Characteristics'!F:F,MATCH($C2521,'Policy Characteristics'!$C:$C,0))),"",INDEX('Policy Characteristics'!F:F,MATCH($C2521,'Policy Characteristics'!$C:$C,0)))</f>
        <v>-1.5</v>
      </c>
      <c r="M2521" s="261">
        <f>IF(ISBLANK(INDEX('Policy Characteristics'!G:G,MATCH($C2521,'Policy Characteristics'!$C:$C,0))),"",INDEX('Policy Characteristics'!G:G,MATCH($C2521,'Policy Characteristics'!$C:$C,0)))</f>
        <v>1</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of potential achieved</v>
      </c>
      <c r="P2521" s="254" t="str">
        <f>IF(ISBLANK(INDEX('Policy Characteristics'!J:J,MATCH($C2521,'Policy Characteristics'!$C:$C,0))),"",INDEX('Policy Characteristics'!J:J,MATCH($C2521,'Policy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521" s="254" t="str">
        <f>IF(ISBLANK(INDEX('Policy Characteristics'!K:K,MATCH($C2521,'Policy Characteristics'!$C:$C,0))),"",INDEX('Policy Characteristics'!K:K,MATCH($C2521,'Policy Characteristics'!$C:$C,0)))</f>
        <v>lulucf.html#forest-mgmt</v>
      </c>
      <c r="R2521" s="254" t="str">
        <f>IF(ISBLANK(INDEX('Policy Characteristics'!L:L,MATCH($C2521,'Policy Characteristics'!$C:$C,0))),"",INDEX('Policy Characteristics'!L:L,MATCH($C2521,'Policy Characteristics'!$C:$C,0)))</f>
        <v>improved-forest-management.html</v>
      </c>
    </row>
    <row r="2522" spans="1:18" x14ac:dyDescent="0.25">
      <c r="A2522" s="254" t="str">
        <f>IF(ISBLANK(INDEX('Policy Characteristics'!A:A,MATCH($C2522,'Policy Characteristics'!$C:$C,0))),"",INDEX('Policy Characteristics'!A:A,MATCH($C2522,'Policy Characteristics'!$C:$C,0)))</f>
        <v>Agriculture, Land Use, and Forestry</v>
      </c>
      <c r="B2522" s="262" t="str">
        <f>IF(ISBLANK(INDEX('Policy Characteristics'!B:B,MATCH($C2522,'Policy Characteristics'!$C:$C,0))),"",INDEX('Policy Characteristics'!B:B,MATCH($C2522,'Policy Characteristics'!$C:$C,0)))</f>
        <v>Livestock Measures</v>
      </c>
      <c r="C2522" t="s">
        <v>2769</v>
      </c>
      <c r="D2522" s="45"/>
      <c r="E2522" s="45"/>
      <c r="F2522" s="45"/>
      <c r="G2522" s="45"/>
      <c r="H2522" s="47">
        <f t="shared" si="112"/>
        <v>2521</v>
      </c>
      <c r="I2522" s="324" t="s">
        <v>40</v>
      </c>
      <c r="J2522" s="255" t="str">
        <f>IF(ISBLANK(INDEX('Policy Characteristics'!D:D,MATCH($C2522,'Policy Characteristics'!$C:$C,0))),"",INDEX('Policy Characteristics'!D:D,MATCH($C2522,'Policy Characteristics'!$C:$C,0)))</f>
        <v>Livestock Measures</v>
      </c>
      <c r="K2522" s="254" t="str">
        <f>IF(ISBLANK(INDEX('Policy Characteristics'!E:E,MATCH($C2522,'Policy Characteristics'!$C:$C,0))),"",INDEX('Policy Characteristics'!E:E,MATCH($C2522,'Policy Characteristics'!$C:$C,0)))</f>
        <v>indst livestock measures</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1</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of potential achieved</v>
      </c>
      <c r="P2522" s="254" t="str">
        <f>IF(ISBLANK(INDEX('Policy Characteristics'!J:J,MATCH($C2522,'Policy Characteristics'!$C:$C,0))),"",INDEX('Policy Characteristics'!J:J,MATCH($C2522,'Policy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522" s="254" t="str">
        <f>IF(ISBLANK(INDEX('Policy Characteristics'!K:K,MATCH($C2522,'Policy Characteristics'!$C:$C,0))),"",INDEX('Policy Characteristics'!K:K,MATCH($C2522,'Policy Characteristics'!$C:$C,0)))</f>
        <v>industry-ag-main.html#livestock</v>
      </c>
      <c r="R2522" s="254" t="str">
        <f>IF(ISBLANK(INDEX('Policy Characteristics'!L:L,MATCH($C2522,'Policy Characteristics'!$C:$C,0))),"",INDEX('Policy Characteristics'!L:L,MATCH($C2522,'Policy Characteristics'!$C:$C,0)))</f>
        <v>livestock-measures.html</v>
      </c>
    </row>
    <row r="2523" spans="1:18" x14ac:dyDescent="0.25">
      <c r="A2523" s="254" t="str">
        <f>IF(ISBLANK(INDEX('Policy Characteristics'!A:A,MATCH($C2523,'Policy Characteristics'!$C:$C,0))),"",INDEX('Policy Characteristics'!A:A,MATCH($C2523,'Policy Characteristics'!$C:$C,0)))</f>
        <v>Agriculture, Land Use, and Forestry</v>
      </c>
      <c r="B2523" s="262" t="str">
        <f>IF(ISBLANK(INDEX('Policy Characteristics'!B:B,MATCH($C2523,'Policy Characteristics'!$C:$C,0))),"",INDEX('Policy Characteristics'!B:B,MATCH($C2523,'Policy Characteristics'!$C:$C,0)))</f>
        <v>Wetland Restoration</v>
      </c>
      <c r="C2523" t="s">
        <v>417</v>
      </c>
      <c r="D2523" s="45"/>
      <c r="E2523" s="45"/>
      <c r="F2523" s="45"/>
      <c r="G2523" s="45"/>
      <c r="H2523" s="47">
        <f t="shared" si="112"/>
        <v>2522</v>
      </c>
      <c r="I2523" s="324" t="s">
        <v>40</v>
      </c>
      <c r="J2523" s="255" t="str">
        <f>IF(ISBLANK(INDEX('Policy Characteristics'!D:D,MATCH($C2523,'Policy Characteristics'!$C:$C,0))),"",INDEX('Policy Characteristics'!D:D,MATCH($C2523,'Policy Characteristics'!$C:$C,0)))</f>
        <v>Wetland Restoration</v>
      </c>
      <c r="K2523" s="254" t="str">
        <f>IF(ISBLANK(INDEX('Policy Characteristics'!E:E,MATCH($C2523,'Policy Characteristics'!$C:$C,0))),"",INDEX('Policy Characteristics'!E:E,MATCH($C2523,'Policy Characteristics'!$C:$C,0)))</f>
        <v>land peatland restoration</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1</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of potential achieved</v>
      </c>
      <c r="P2523" s="254" t="str">
        <f>IF(ISBLANK(INDEX('Policy Characteristics'!J:J,MATCH($C2523,'Policy Characteristics'!$C:$C,0))),"",INDEX('Policy Characteristics'!J:J,MATCH($C2523,'Policy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523" s="254" t="str">
        <f>IF(ISBLANK(INDEX('Policy Characteristics'!K:K,MATCH($C2523,'Policy Characteristics'!$C:$C,0))),"",INDEX('Policy Characteristics'!K:K,MATCH($C2523,'Policy Characteristics'!$C:$C,0)))</f>
        <v/>
      </c>
      <c r="R2523" s="254" t="str">
        <f>IF(ISBLANK(INDEX('Policy Characteristics'!L:L,MATCH($C2523,'Policy Characteristics'!$C:$C,0))),"",INDEX('Policy Characteristics'!L:L,MATCH($C2523,'Policy Characteristics'!$C:$C,0)))</f>
        <v>peatland-restoration.html</v>
      </c>
    </row>
    <row r="2524" spans="1:18" x14ac:dyDescent="0.25">
      <c r="A2524" s="254" t="str">
        <f>IF(ISBLANK(INDEX('Policy Characteristics'!A:A,MATCH($C2524,'Policy Characteristics'!$C:$C,0))),"",INDEX('Policy Characteristics'!A:A,MATCH($C2524,'Policy Characteristics'!$C:$C,0)))</f>
        <v>Agriculture, Land Use, and Forestry</v>
      </c>
      <c r="B2524" s="262" t="str">
        <f>IF(ISBLANK(INDEX('Policy Characteristics'!B:B,MATCH($C2524,'Policy Characteristics'!$C:$C,0))),"",INDEX('Policy Characteristics'!B:B,MATCH($C2524,'Policy Characteristics'!$C:$C,0)))</f>
        <v>Shift to Non-Animal Products</v>
      </c>
      <c r="C2524" t="s">
        <v>2417</v>
      </c>
      <c r="D2524" s="45"/>
      <c r="E2524" s="45"/>
      <c r="F2524" s="45"/>
      <c r="G2524" s="45"/>
      <c r="H2524" s="47">
        <f t="shared" si="112"/>
        <v>2523</v>
      </c>
      <c r="I2524" s="324" t="s">
        <v>40</v>
      </c>
      <c r="J2524" s="255" t="str">
        <f>IF(ISBLANK(INDEX('Policy Characteristics'!D:D,MATCH($C2524,'Policy Characteristics'!$C:$C,0))),"",INDEX('Policy Characteristics'!D:D,MATCH($C2524,'Policy Characteristics'!$C:$C,0)))</f>
        <v>Shift to Non-Animal Products</v>
      </c>
      <c r="K2524" s="254" t="str">
        <f>IF(ISBLANK(INDEX('Policy Characteristics'!E:E,MATCH($C2524,'Policy Characteristics'!$C:$C,0))),"",INDEX('Policy Characteristics'!E:E,MATCH($C2524,'Policy Characteristics'!$C:$C,0)))</f>
        <v>indst shift to nonanimal products</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1</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animal products</v>
      </c>
      <c r="P2524" s="254" t="str">
        <f>IF(ISBLANK(INDEX('Policy Characteristics'!J:J,MATCH($C2524,'Policy Characteristics'!$C:$C,0))),"",INDEX('Policy Characteristics'!J:J,MATCH($C2524,'Policy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524" s="254" t="str">
        <f>IF(ISBLANK(INDEX('Policy Characteristics'!K:K,MATCH($C2524,'Policy Characteristics'!$C:$C,0))),"",INDEX('Policy Characteristics'!K:K,MATCH($C2524,'Policy Characteristics'!$C:$C,0)))</f>
        <v/>
      </c>
      <c r="R2524" s="254" t="str">
        <f>IF(ISBLANK(INDEX('Policy Characteristics'!L:L,MATCH($C2524,'Policy Characteristics'!$C:$C,0))),"",INDEX('Policy Characteristics'!L:L,MATCH($C2524,'Policy Characteristics'!$C:$C,0)))</f>
        <v>shift-to-non-animal-products.html</v>
      </c>
    </row>
    <row r="2525" spans="1:18" s="2" customFormat="1" x14ac:dyDescent="0.25">
      <c r="A2525" s="254" t="str">
        <f>IF(ISBLANK(INDEX('Policy Characteristics'!A:A,MATCH($C2525,'Policy Characteristics'!$C:$C,0))),"",INDEX('Policy Characteristics'!A:A,MATCH($C2525,'Policy Characteristics'!$C:$C,0)))</f>
        <v>District Heat and Hydrogen</v>
      </c>
      <c r="B2525" s="262" t="str">
        <f>IF(ISBLANK(INDEX('Policy Characteristics'!B:B,MATCH($C2525,'Policy Characteristics'!$C:$C,0))),"",INDEX('Policy Characteristics'!B:B,MATCH($C2525,'Policy Characteristics'!$C:$C,0)))</f>
        <v>Use CHP for District Heat</v>
      </c>
      <c r="C2525" s="317" t="s">
        <v>272</v>
      </c>
      <c r="D2525" s="6"/>
      <c r="E2525" s="6"/>
      <c r="F2525" s="6"/>
      <c r="G2525" s="6"/>
      <c r="H2525" s="47">
        <f t="shared" si="112"/>
        <v>2524</v>
      </c>
      <c r="I2525" s="325" t="s">
        <v>40</v>
      </c>
      <c r="J2525" s="255" t="str">
        <f>IF(ISBLANK(INDEX('Policy Characteristics'!D:D,MATCH($C2525,'Policy Characteristics'!$C:$C,0))),"",INDEX('Policy Characteristics'!D:D,MATCH($C2525,'Policy Characteristics'!$C:$C,0)))</f>
        <v>District Heat CHP</v>
      </c>
      <c r="K2525" s="254" t="str">
        <f>IF(ISBLANK(INDEX('Policy Characteristics'!E:E,MATCH($C2525,'Policy Characteristics'!$C:$C,0))),"",INDEX('Policy Characteristics'!E:E,MATCH($C2525,'Policy Characteristics'!$C:$C,0)))</f>
        <v>heat convert heat to CHP</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1</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non-CHP heat converted</v>
      </c>
      <c r="P2525" s="254" t="str">
        <f>IF(ISBLANK(INDEX('Policy Characteristics'!J:J,MATCH($C2525,'Policy Characteristics'!$C:$C,0))),"",INDEX('Policy Characteristics'!J:J,MATCH($C2525,'Policy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525" s="254" t="str">
        <f>IF(ISBLANK(INDEX('Policy Characteristics'!K:K,MATCH($C2525,'Policy Characteristics'!$C:$C,0))),"",INDEX('Policy Characteristics'!K:K,MATCH($C2525,'Policy Characteristics'!$C:$C,0)))</f>
        <v>district-heating.html#chp</v>
      </c>
      <c r="R2525" s="254" t="str">
        <f>IF(ISBLANK(INDEX('Policy Characteristics'!L:L,MATCH($C2525,'Policy Characteristics'!$C:$C,0))),"",INDEX('Policy Characteristics'!L:L,MATCH($C2525,'Policy Characteristics'!$C:$C,0)))</f>
        <v>convert-non-chp-heat-production.html</v>
      </c>
    </row>
    <row r="2526" spans="1:18" s="2" customFormat="1" x14ac:dyDescent="0.25">
      <c r="A2526" s="254" t="str">
        <f>IF(ISBLANK(INDEX('Policy Characteristics'!A:A,MATCH($C2526,'Policy Characteristics'!$C:$C,0))),"",INDEX('Policy Characteristics'!A:A,MATCH($C2526,'Policy Characteristics'!$C:$C,0)))</f>
        <v>District Heat and Hydrogen</v>
      </c>
      <c r="B2526" s="262" t="str">
        <f>IF(ISBLANK(INDEX('Policy Characteristics'!B:B,MATCH($C2526,'Policy Characteristics'!$C:$C,0))),"",INDEX('Policy Characteristics'!B:B,MATCH($C2526,'Policy Characteristics'!$C:$C,0)))</f>
        <v>Produce District Heat with Electricity</v>
      </c>
      <c r="C2526" s="317" t="s">
        <v>2705</v>
      </c>
      <c r="D2526" s="6"/>
      <c r="E2526" s="6"/>
      <c r="F2526" s="6"/>
      <c r="G2526" s="6"/>
      <c r="H2526" s="47">
        <f t="shared" si="112"/>
        <v>2525</v>
      </c>
      <c r="I2526" s="325" t="s">
        <v>40</v>
      </c>
      <c r="J2526" s="255" t="str">
        <f>IF(ISBLANK(INDEX('Policy Characteristics'!D:D,MATCH($C2526,'Policy Characteristics'!$C:$C,0))),"",INDEX('Policy Characteristics'!D:D,MATCH($C2526,'Policy Characteristics'!$C:$C,0)))</f>
        <v>District Heat Fuel Switching</v>
      </c>
      <c r="K2526" s="254" t="str">
        <f>IF(ISBLANK(INDEX('Policy Characteristics'!E:E,MATCH($C2526,'Policy Characteristics'!$C:$C,0))),"",INDEX('Policy Characteristics'!E:E,MATCH($C2526,'Policy Characteristics'!$C:$C,0)))</f>
        <v>heat fuel type shifting</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1</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of fuel use</v>
      </c>
      <c r="P2526" s="254" t="str">
        <f>IF(ISBLANK(INDEX('Policy Characteristics'!J:J,MATCH($C2526,'Policy Characteristics'!$C:$C,0))),"",INDEX('Policy Characteristics'!J:J,MATCH($C2526,'Policy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526" s="254" t="str">
        <f>IF(ISBLANK(INDEX('Policy Characteristics'!K:K,MATCH($C2526,'Policy Characteristics'!$C:$C,0))),"",INDEX('Policy Characteristics'!K:K,MATCH($C2526,'Policy Characteristics'!$C:$C,0)))</f>
        <v>district-heating.html#convert-coal</v>
      </c>
      <c r="R2526" s="254" t="str">
        <f>IF(ISBLANK(INDEX('Policy Characteristics'!L:L,MATCH($C2526,'Policy Characteristics'!$C:$C,0))),"",INDEX('Policy Characteristics'!L:L,MATCH($C2526,'Policy Characteristics'!$C:$C,0)))</f>
        <v>district-heat-fuel-switching.html</v>
      </c>
    </row>
    <row r="2527" spans="1:18" s="2" customFormat="1" x14ac:dyDescent="0.25">
      <c r="A2527" s="254" t="str">
        <f>IF(ISBLANK(INDEX('Policy Characteristics'!A:A,MATCH($C2527,'Policy Characteristics'!$C:$C,0))),"",INDEX('Policy Characteristics'!A:A,MATCH($C2527,'Policy Characteristics'!$C:$C,0)))</f>
        <v>District Heat and Hydrogen</v>
      </c>
      <c r="B2527" s="262" t="str">
        <f>IF(ISBLANK(INDEX('Policy Characteristics'!B:B,MATCH($C2527,'Policy Characteristics'!$C:$C,0))),"",INDEX('Policy Characteristics'!B:B,MATCH($C2527,'Policy Characteristics'!$C:$C,0)))</f>
        <v>Hydrogen CCS Transport and Storage Subsidy</v>
      </c>
      <c r="C2527" t="s">
        <v>3759</v>
      </c>
      <c r="D2527" s="6"/>
      <c r="E2527" s="6"/>
      <c r="F2527" s="6"/>
      <c r="G2527" s="6"/>
      <c r="H2527" s="47">
        <f t="shared" si="112"/>
        <v>2526</v>
      </c>
      <c r="I2527" s="325" t="s">
        <v>40</v>
      </c>
      <c r="J2527" s="255" t="str">
        <f>IF(ISBLANK(INDEX('Policy Characteristics'!D:D,MATCH($C2527,'Policy Characteristics'!$C:$C,0))),"",INDEX('Policy Characteristics'!D:D,MATCH($C2527,'Policy Characteristics'!$C:$C,0)))</f>
        <v>CCS Transport and Storage Subsidy</v>
      </c>
      <c r="K2527" s="254" t="str">
        <f>IF(ISBLANK(INDEX('Policy Characteristics'!E:E,MATCH($C2527,'Policy Characteristics'!$C:$C,0))),"",INDEX('Policy Characteristics'!E:E,MATCH($C2527,'Policy Characteristics'!$C:$C,0)))</f>
        <v>hydgn CCS tport storage subsidy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1</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of unsubsidized cost</v>
      </c>
      <c r="P2527" s="254" t="str">
        <f>IF(ISBLANK(INDEX('Policy Characteristics'!J:J,MATCH($C2527,'Policy Characteristics'!$C:$C,0))),"",INDEX('Policy Characteristics'!J:J,MATCH($C2527,'Policy Characteristics'!$C:$C,0)))</f>
        <v>**Description:** This policy allows the government to cover the cost of CO2 transportation and storage.  // **Guidance for setting values:** The BAU cost for CO2 transportation and storage in the U.S. model is about $19.5 per tonne in 2012 dollars (roughly $27 in 2024 dollars). A setting of 100% would cover the full cost.</v>
      </c>
      <c r="Q2527" s="254" t="str">
        <f>IF(ISBLANK(INDEX('Policy Characteristics'!K:K,MATCH($C2527,'Policy Characteristics'!$C:$C,0))),"",INDEX('Policy Characteristics'!K:K,MATCH($C2527,'Policy Characteristics'!$C:$C,0)))</f>
        <v/>
      </c>
      <c r="R2527" s="254" t="str">
        <f>IF(ISBLANK(INDEX('Policy Characteristics'!L:L,MATCH($C2527,'Policy Characteristics'!$C:$C,0))),"",INDEX('Policy Characteristics'!L:L,MATCH($C2527,'Policy Characteristics'!$C:$C,0)))</f>
        <v/>
      </c>
    </row>
    <row r="2528" spans="1:18" s="2" customFormat="1" x14ac:dyDescent="0.25">
      <c r="A2528" s="254" t="str">
        <f>IF(ISBLANK(INDEX('Policy Characteristics'!A:A,MATCH($C2528,'Policy Characteristics'!$C:$C,0))),"",INDEX('Policy Characteristics'!A:A,MATCH($C2528,'Policy Characteristics'!$C:$C,0)))</f>
        <v>District Heat and Hydrogen</v>
      </c>
      <c r="B2528" s="262" t="str">
        <f>IF(ISBLANK(INDEX('Policy Characteristics'!B:B,MATCH($C2528,'Policy Characteristics'!$C:$C,0))),"",INDEX('Policy Characteristics'!B:B,MATCH($C2528,'Policy Characteristics'!$C:$C,0)))</f>
        <v>Hydrogen Production Subsidy</v>
      </c>
      <c r="C2528" t="s">
        <v>3861</v>
      </c>
      <c r="D2528" s="6" t="s">
        <v>3862</v>
      </c>
      <c r="E2528" s="6"/>
      <c r="F2528" s="6" t="s">
        <v>3869</v>
      </c>
      <c r="G2528" s="6"/>
      <c r="H2528" s="47">
        <f t="shared" si="112"/>
        <v>2527</v>
      </c>
      <c r="I2528" s="325" t="s">
        <v>41</v>
      </c>
      <c r="J2528" s="255" t="str">
        <f>IF(ISBLANK(INDEX('Policy Characteristics'!D:D,MATCH($C2528,'Policy Characteristics'!$C:$C,0))),"",INDEX('Policy Characteristics'!D:D,MATCH($C2528,'Policy Characteristics'!$C:$C,0)))</f>
        <v>Hydrogen Production Subsidy</v>
      </c>
      <c r="K2528" s="254" t="str">
        <f>IF(ISBLANK(INDEX('Policy Characteristics'!E:E,MATCH($C2528,'Policy Characteristics'!$C:$C,0))),"",INDEX('Policy Characteristics'!E:E,MATCH($C2528,'Policy Characteristics'!$C:$C,0)))</f>
        <v>hydgn production subsidy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5</v>
      </c>
      <c r="N2528" s="261">
        <f>IF(ISBLANK(INDEX('Policy Characteristics'!H:H,MATCH($C2528,'Policy Characteristics'!$C:$C,0))),"",INDEX('Policy Characteristics'!H:H,MATCH($C2528,'Policy Characteristics'!$C:$C,0)))</f>
        <v>0.05</v>
      </c>
      <c r="O2528" s="254" t="str">
        <f>IF(ISBLANK(INDEX('Policy Characteristics'!I:I,MATCH($C2528,'Policy Characteristics'!$C:$C,0))),"",INDEX('Policy Characteristics'!I:I,MATCH($C2528,'Policy Characteristics'!$C:$C,0)))</f>
        <v>$/kg</v>
      </c>
      <c r="P2528" s="254" t="str">
        <f>IF(ISBLANK(INDEX('Policy Characteristics'!J:J,MATCH($C2528,'Policy Characteristics'!$C:$C,0))),"",INDEX('Policy Characteristics'!J:J,MATCH($C2528,'Policy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8" s="254" t="str">
        <f>IF(ISBLANK(INDEX('Policy Characteristics'!K:K,MATCH($C2528,'Policy Characteristics'!$C:$C,0))),"",INDEX('Policy Characteristics'!K:K,MATCH($C2528,'Policy Characteristics'!$C:$C,0)))</f>
        <v/>
      </c>
      <c r="R2528" s="254" t="str">
        <f>IF(ISBLANK(INDEX('Policy Characteristics'!L:L,MATCH($C2528,'Policy Characteristics'!$C:$C,0))),"",INDEX('Policy Characteristics'!L:L,MATCH($C2528,'Policy Characteristics'!$C:$C,0)))</f>
        <v/>
      </c>
    </row>
    <row r="2529" spans="1:18" s="2" customFormat="1" x14ac:dyDescent="0.25">
      <c r="A2529" s="254" t="str">
        <f>IF(ISBLANK(INDEX('Policy Characteristics'!A:A,MATCH($C2529,'Policy Characteristics'!$C:$C,0))),"",INDEX('Policy Characteristics'!A:A,MATCH($C2529,'Policy Characteristics'!$C:$C,0)))</f>
        <v>District Heat and Hydrogen</v>
      </c>
      <c r="B2529" s="262" t="str">
        <f>IF(ISBLANK(INDEX('Policy Characteristics'!B:B,MATCH($C2529,'Policy Characteristics'!$C:$C,0))),"",INDEX('Policy Characteristics'!B:B,MATCH($C2529,'Policy Characteristics'!$C:$C,0)))</f>
        <v>Hydrogen Production Subsidy</v>
      </c>
      <c r="C2529" s="254" t="str">
        <f>$C$2528</f>
        <v>Additional Subsidy for Hydrogen Production This Year</v>
      </c>
      <c r="D2529" s="6" t="s">
        <v>3863</v>
      </c>
      <c r="E2529" s="6"/>
      <c r="F2529" s="6" t="s">
        <v>3870</v>
      </c>
      <c r="G2529" s="6"/>
      <c r="H2529" s="47">
        <f t="shared" si="112"/>
        <v>2528</v>
      </c>
      <c r="I2529" s="325" t="s">
        <v>41</v>
      </c>
      <c r="J2529" s="255" t="str">
        <f>IF(ISBLANK(INDEX('Policy Characteristics'!D:D,MATCH($C2529,'Policy Characteristics'!$C:$C,0))),"",INDEX('Policy Characteristics'!D:D,MATCH($C2529,'Policy Characteristics'!$C:$C,0)))</f>
        <v>Hydrogen Production Subsidy</v>
      </c>
      <c r="K2529" s="254" t="str">
        <f>IF(ISBLANK(INDEX('Policy Characteristics'!E:E,MATCH($C2529,'Policy Characteristics'!$C:$C,0))),"",INDEX('Policy Characteristics'!E:E,MATCH($C2529,'Policy Characteristics'!$C:$C,0)))</f>
        <v>hydgn production subsidy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5</v>
      </c>
      <c r="N2529" s="261">
        <f>IF(ISBLANK(INDEX('Policy Characteristics'!H:H,MATCH($C2529,'Policy Characteristics'!$C:$C,0))),"",INDEX('Policy Characteristics'!H:H,MATCH($C2529,'Policy Characteristics'!$C:$C,0)))</f>
        <v>0.05</v>
      </c>
      <c r="O2529" s="254" t="str">
        <f>IF(ISBLANK(INDEX('Policy Characteristics'!I:I,MATCH($C2529,'Policy Characteristics'!$C:$C,0))),"",INDEX('Policy Characteristics'!I:I,MATCH($C2529,'Policy Characteristics'!$C:$C,0)))</f>
        <v>$/kg</v>
      </c>
      <c r="P2529" s="254" t="str">
        <f>IF(ISBLANK(INDEX('Policy Characteristics'!J:J,MATCH($C2529,'Policy Characteristics'!$C:$C,0))),"",INDEX('Policy Characteristics'!J:J,MATCH($C2529,'Policy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29" s="254" t="str">
        <f>IF(ISBLANK(INDEX('Policy Characteristics'!K:K,MATCH($C2529,'Policy Characteristics'!$C:$C,0))),"",INDEX('Policy Characteristics'!K:K,MATCH($C2529,'Policy Characteristics'!$C:$C,0)))</f>
        <v/>
      </c>
      <c r="R2529" s="254" t="str">
        <f>IF(ISBLANK(INDEX('Policy Characteristics'!L:L,MATCH($C2529,'Policy Characteristics'!$C:$C,0))),"",INDEX('Policy Characteristics'!L:L,MATCH($C2529,'Policy Characteristics'!$C:$C,0)))</f>
        <v/>
      </c>
    </row>
    <row r="2530" spans="1:18" s="2" customFormat="1" x14ac:dyDescent="0.25">
      <c r="A2530" s="254" t="str">
        <f>IF(ISBLANK(INDEX('Policy Characteristics'!A:A,MATCH($C2530,'Policy Characteristics'!$C:$C,0))),"",INDEX('Policy Characteristics'!A:A,MATCH($C2530,'Policy Characteristics'!$C:$C,0)))</f>
        <v>District Heat and Hydrogen</v>
      </c>
      <c r="B2530" s="262" t="str">
        <f>IF(ISBLANK(INDEX('Policy Characteristics'!B:B,MATCH($C2530,'Policy Characteristics'!$C:$C,0))),"",INDEX('Policy Characteristics'!B:B,MATCH($C2530,'Policy Characteristics'!$C:$C,0)))</f>
        <v>Hydrogen Production Subsidy</v>
      </c>
      <c r="C2530" s="254" t="str">
        <f t="shared" ref="C2530:C2534" si="113">$C$2528</f>
        <v>Additional Subsidy for Hydrogen Production This Year</v>
      </c>
      <c r="D2530" s="6" t="s">
        <v>3864</v>
      </c>
      <c r="E2530" s="6"/>
      <c r="F2530" s="6" t="s">
        <v>3670</v>
      </c>
      <c r="G2530" s="6"/>
      <c r="H2530" s="47">
        <f t="shared" si="112"/>
        <v>2529</v>
      </c>
      <c r="I2530" s="325" t="s">
        <v>41</v>
      </c>
      <c r="J2530" s="255" t="str">
        <f>IF(ISBLANK(INDEX('Policy Characteristics'!D:D,MATCH($C2530,'Policy Characteristics'!$C:$C,0))),"",INDEX('Policy Characteristics'!D:D,MATCH($C2530,'Policy Characteristics'!$C:$C,0)))</f>
        <v>Hydrogen Production Subsidy</v>
      </c>
      <c r="K2530" s="254" t="str">
        <f>IF(ISBLANK(INDEX('Policy Characteristics'!E:E,MATCH($C2530,'Policy Characteristics'!$C:$C,0))),"",INDEX('Policy Characteristics'!E:E,MATCH($C2530,'Policy Characteristics'!$C:$C,0)))</f>
        <v>hydgn production subsidy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5</v>
      </c>
      <c r="N2530" s="261">
        <f>IF(ISBLANK(INDEX('Policy Characteristics'!H:H,MATCH($C2530,'Policy Characteristics'!$C:$C,0))),"",INDEX('Policy Characteristics'!H:H,MATCH($C2530,'Policy Characteristics'!$C:$C,0)))</f>
        <v>0.05</v>
      </c>
      <c r="O2530" s="254" t="str">
        <f>IF(ISBLANK(INDEX('Policy Characteristics'!I:I,MATCH($C2530,'Policy Characteristics'!$C:$C,0))),"",INDEX('Policy Characteristics'!I:I,MATCH($C2530,'Policy Characteristics'!$C:$C,0)))</f>
        <v>$/kg</v>
      </c>
      <c r="P2530" s="254" t="str">
        <f>IF(ISBLANK(INDEX('Policy Characteristics'!J:J,MATCH($C2530,'Policy Characteristics'!$C:$C,0))),"",INDEX('Policy Characteristics'!J:J,MATCH($C2530,'Policy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0" s="254" t="str">
        <f>IF(ISBLANK(INDEX('Policy Characteristics'!K:K,MATCH($C2530,'Policy Characteristics'!$C:$C,0))),"",INDEX('Policy Characteristics'!K:K,MATCH($C2530,'Policy Characteristics'!$C:$C,0)))</f>
        <v/>
      </c>
      <c r="R2530" s="254" t="str">
        <f>IF(ISBLANK(INDEX('Policy Characteristics'!L:L,MATCH($C2530,'Policy Characteristics'!$C:$C,0))),"",INDEX('Policy Characteristics'!L:L,MATCH($C2530,'Policy Characteristics'!$C:$C,0)))</f>
        <v/>
      </c>
    </row>
    <row r="2531" spans="1:18" s="2" customFormat="1" x14ac:dyDescent="0.25">
      <c r="A2531" s="254" t="str">
        <f>IF(ISBLANK(INDEX('Policy Characteristics'!A:A,MATCH($C2531,'Policy Characteristics'!$C:$C,0))),"",INDEX('Policy Characteristics'!A:A,MATCH($C2531,'Policy Characteristics'!$C:$C,0)))</f>
        <v>District Heat and Hydrogen</v>
      </c>
      <c r="B2531" s="262" t="str">
        <f>IF(ISBLANK(INDEX('Policy Characteristics'!B:B,MATCH($C2531,'Policy Characteristics'!$C:$C,0))),"",INDEX('Policy Characteristics'!B:B,MATCH($C2531,'Policy Characteristics'!$C:$C,0)))</f>
        <v>Hydrogen Production Subsidy</v>
      </c>
      <c r="C2531" s="254" t="str">
        <f t="shared" si="113"/>
        <v>Additional Subsidy for Hydrogen Production This Year</v>
      </c>
      <c r="D2531" s="6" t="s">
        <v>3865</v>
      </c>
      <c r="E2531" s="6"/>
      <c r="F2531" s="6" t="s">
        <v>3671</v>
      </c>
      <c r="G2531" s="6"/>
      <c r="H2531" s="47">
        <f t="shared" si="112"/>
        <v>2530</v>
      </c>
      <c r="I2531" s="325" t="s">
        <v>41</v>
      </c>
      <c r="J2531" s="255" t="str">
        <f>IF(ISBLANK(INDEX('Policy Characteristics'!D:D,MATCH($C2531,'Policy Characteristics'!$C:$C,0))),"",INDEX('Policy Characteristics'!D:D,MATCH($C2531,'Policy Characteristics'!$C:$C,0)))</f>
        <v>Hydrogen Production Subsidy</v>
      </c>
      <c r="K2531" s="254" t="str">
        <f>IF(ISBLANK(INDEX('Policy Characteristics'!E:E,MATCH($C2531,'Policy Characteristics'!$C:$C,0))),"",INDEX('Policy Characteristics'!E:E,MATCH($C2531,'Policy Characteristics'!$C:$C,0)))</f>
        <v>hydgn production subsidy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5</v>
      </c>
      <c r="N2531" s="261">
        <f>IF(ISBLANK(INDEX('Policy Characteristics'!H:H,MATCH($C2531,'Policy Characteristics'!$C:$C,0))),"",INDEX('Policy Characteristics'!H:H,MATCH($C2531,'Policy Characteristics'!$C:$C,0)))</f>
        <v>0.05</v>
      </c>
      <c r="O2531" s="254" t="str">
        <f>IF(ISBLANK(INDEX('Policy Characteristics'!I:I,MATCH($C2531,'Policy Characteristics'!$C:$C,0))),"",INDEX('Policy Characteristics'!I:I,MATCH($C2531,'Policy Characteristics'!$C:$C,0)))</f>
        <v>$/kg</v>
      </c>
      <c r="P2531" s="254" t="str">
        <f>IF(ISBLANK(INDEX('Policy Characteristics'!J:J,MATCH($C2531,'Policy Characteristics'!$C:$C,0))),"",INDEX('Policy Characteristics'!J:J,MATCH($C2531,'Policy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1" s="254" t="str">
        <f>IF(ISBLANK(INDEX('Policy Characteristics'!K:K,MATCH($C2531,'Policy Characteristics'!$C:$C,0))),"",INDEX('Policy Characteristics'!K:K,MATCH($C2531,'Policy Characteristics'!$C:$C,0)))</f>
        <v/>
      </c>
      <c r="R2531" s="254" t="str">
        <f>IF(ISBLANK(INDEX('Policy Characteristics'!L:L,MATCH($C2531,'Policy Characteristics'!$C:$C,0))),"",INDEX('Policy Characteristics'!L:L,MATCH($C2531,'Policy Characteristics'!$C:$C,0)))</f>
        <v/>
      </c>
    </row>
    <row r="2532" spans="1:18" s="2" customFormat="1" x14ac:dyDescent="0.25">
      <c r="A2532" s="254" t="str">
        <f>IF(ISBLANK(INDEX('Policy Characteristics'!A:A,MATCH($C2532,'Policy Characteristics'!$C:$C,0))),"",INDEX('Policy Characteristics'!A:A,MATCH($C2532,'Policy Characteristics'!$C:$C,0)))</f>
        <v>District Heat and Hydrogen</v>
      </c>
      <c r="B2532" s="262" t="str">
        <f>IF(ISBLANK(INDEX('Policy Characteristics'!B:B,MATCH($C2532,'Policy Characteristics'!$C:$C,0))),"",INDEX('Policy Characteristics'!B:B,MATCH($C2532,'Policy Characteristics'!$C:$C,0)))</f>
        <v>Hydrogen Production Subsidy</v>
      </c>
      <c r="C2532" s="254" t="str">
        <f t="shared" si="113"/>
        <v>Additional Subsidy for Hydrogen Production This Year</v>
      </c>
      <c r="D2532" s="6" t="s">
        <v>3866</v>
      </c>
      <c r="E2532" s="6"/>
      <c r="F2532" s="6" t="s">
        <v>3871</v>
      </c>
      <c r="G2532" s="6"/>
      <c r="H2532" s="47">
        <f t="shared" si="112"/>
        <v>2531</v>
      </c>
      <c r="I2532" s="325" t="s">
        <v>41</v>
      </c>
      <c r="J2532" s="255" t="str">
        <f>IF(ISBLANK(INDEX('Policy Characteristics'!D:D,MATCH($C2532,'Policy Characteristics'!$C:$C,0))),"",INDEX('Policy Characteristics'!D:D,MATCH($C2532,'Policy Characteristics'!$C:$C,0)))</f>
        <v>Hydrogen Production Subsidy</v>
      </c>
      <c r="K2532" s="254" t="str">
        <f>IF(ISBLANK(INDEX('Policy Characteristics'!E:E,MATCH($C2532,'Policy Characteristics'!$C:$C,0))),"",INDEX('Policy Characteristics'!E:E,MATCH($C2532,'Policy Characteristics'!$C:$C,0)))</f>
        <v>hydgn production subsidy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5</v>
      </c>
      <c r="N2532" s="261">
        <f>IF(ISBLANK(INDEX('Policy Characteristics'!H:H,MATCH($C2532,'Policy Characteristics'!$C:$C,0))),"",INDEX('Policy Characteristics'!H:H,MATCH($C2532,'Policy Characteristics'!$C:$C,0)))</f>
        <v>0.05</v>
      </c>
      <c r="O2532" s="254" t="str">
        <f>IF(ISBLANK(INDEX('Policy Characteristics'!I:I,MATCH($C2532,'Policy Characteristics'!$C:$C,0))),"",INDEX('Policy Characteristics'!I:I,MATCH($C2532,'Policy Characteristics'!$C:$C,0)))</f>
        <v>$/kg</v>
      </c>
      <c r="P2532" s="254" t="str">
        <f>IF(ISBLANK(INDEX('Policy Characteristics'!J:J,MATCH($C2532,'Policy Characteristics'!$C:$C,0))),"",INDEX('Policy Characteristics'!J:J,MATCH($C2532,'Policy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2" s="254" t="str">
        <f>IF(ISBLANK(INDEX('Policy Characteristics'!K:K,MATCH($C2532,'Policy Characteristics'!$C:$C,0))),"",INDEX('Policy Characteristics'!K:K,MATCH($C2532,'Policy Characteristics'!$C:$C,0)))</f>
        <v/>
      </c>
      <c r="R2532" s="254" t="str">
        <f>IF(ISBLANK(INDEX('Policy Characteristics'!L:L,MATCH($C2532,'Policy Characteristics'!$C:$C,0))),"",INDEX('Policy Characteristics'!L:L,MATCH($C2532,'Policy Characteristics'!$C:$C,0)))</f>
        <v/>
      </c>
    </row>
    <row r="2533" spans="1:18" s="2" customFormat="1" x14ac:dyDescent="0.25">
      <c r="A2533" s="254" t="str">
        <f>IF(ISBLANK(INDEX('Policy Characteristics'!A:A,MATCH($C2533,'Policy Characteristics'!$C:$C,0))),"",INDEX('Policy Characteristics'!A:A,MATCH($C2533,'Policy Characteristics'!$C:$C,0)))</f>
        <v>District Heat and Hydrogen</v>
      </c>
      <c r="B2533" s="262" t="str">
        <f>IF(ISBLANK(INDEX('Policy Characteristics'!B:B,MATCH($C2533,'Policy Characteristics'!$C:$C,0))),"",INDEX('Policy Characteristics'!B:B,MATCH($C2533,'Policy Characteristics'!$C:$C,0)))</f>
        <v>Hydrogen Production Subsidy</v>
      </c>
      <c r="C2533" s="254" t="str">
        <f t="shared" si="113"/>
        <v>Additional Subsidy for Hydrogen Production This Year</v>
      </c>
      <c r="D2533" s="6" t="s">
        <v>3867</v>
      </c>
      <c r="E2533" s="6"/>
      <c r="F2533" s="6" t="s">
        <v>3872</v>
      </c>
      <c r="G2533" s="6"/>
      <c r="H2533" s="47">
        <f t="shared" si="112"/>
        <v>2532</v>
      </c>
      <c r="I2533" s="325" t="s">
        <v>40</v>
      </c>
      <c r="J2533" s="255" t="str">
        <f>IF(ISBLANK(INDEX('Policy Characteristics'!D:D,MATCH($C2533,'Policy Characteristics'!$C:$C,0))),"",INDEX('Policy Characteristics'!D:D,MATCH($C2533,'Policy Characteristics'!$C:$C,0)))</f>
        <v>Hydrogen Production Subsidy</v>
      </c>
      <c r="K2533" s="254" t="str">
        <f>IF(ISBLANK(INDEX('Policy Characteristics'!E:E,MATCH($C2533,'Policy Characteristics'!$C:$C,0))),"",INDEX('Policy Characteristics'!E:E,MATCH($C2533,'Policy Characteristics'!$C:$C,0)))</f>
        <v>hydgn production subsidy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5</v>
      </c>
      <c r="N2533" s="261">
        <f>IF(ISBLANK(INDEX('Policy Characteristics'!H:H,MATCH($C2533,'Policy Characteristics'!$C:$C,0))),"",INDEX('Policy Characteristics'!H:H,MATCH($C2533,'Policy Characteristics'!$C:$C,0)))</f>
        <v>0.05</v>
      </c>
      <c r="O2533" s="254" t="str">
        <f>IF(ISBLANK(INDEX('Policy Characteristics'!I:I,MATCH($C2533,'Policy Characteristics'!$C:$C,0))),"",INDEX('Policy Characteristics'!I:I,MATCH($C2533,'Policy Characteristics'!$C:$C,0)))</f>
        <v>$/kg</v>
      </c>
      <c r="P2533" s="254" t="str">
        <f>IF(ISBLANK(INDEX('Policy Characteristics'!J:J,MATCH($C2533,'Policy Characteristics'!$C:$C,0))),"",INDEX('Policy Characteristics'!J:J,MATCH($C2533,'Policy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3" s="254" t="str">
        <f>IF(ISBLANK(INDEX('Policy Characteristics'!K:K,MATCH($C2533,'Policy Characteristics'!$C:$C,0))),"",INDEX('Policy Characteristics'!K:K,MATCH($C2533,'Policy Characteristics'!$C:$C,0)))</f>
        <v/>
      </c>
      <c r="R2533" s="254" t="str">
        <f>IF(ISBLANK(INDEX('Policy Characteristics'!L:L,MATCH($C2533,'Policy Characteristics'!$C:$C,0))),"",INDEX('Policy Characteristics'!L:L,MATCH($C2533,'Policy Characteristics'!$C:$C,0)))</f>
        <v/>
      </c>
    </row>
    <row r="2534" spans="1:18" s="2" customFormat="1" x14ac:dyDescent="0.25">
      <c r="A2534" s="254" t="str">
        <f>IF(ISBLANK(INDEX('Policy Characteristics'!A:A,MATCH($C2534,'Policy Characteristics'!$C:$C,0))),"",INDEX('Policy Characteristics'!A:A,MATCH($C2534,'Policy Characteristics'!$C:$C,0)))</f>
        <v>District Heat and Hydrogen</v>
      </c>
      <c r="B2534" s="262" t="str">
        <f>IF(ISBLANK(INDEX('Policy Characteristics'!B:B,MATCH($C2534,'Policy Characteristics'!$C:$C,0))),"",INDEX('Policy Characteristics'!B:B,MATCH($C2534,'Policy Characteristics'!$C:$C,0)))</f>
        <v>Hydrogen Production Subsidy</v>
      </c>
      <c r="C2534" s="254" t="str">
        <f t="shared" si="113"/>
        <v>Additional Subsidy for Hydrogen Production This Year</v>
      </c>
      <c r="D2534" s="6" t="s">
        <v>3868</v>
      </c>
      <c r="E2534" s="6"/>
      <c r="F2534" s="6" t="s">
        <v>3873</v>
      </c>
      <c r="G2534" s="6"/>
      <c r="H2534" s="47">
        <f t="shared" si="112"/>
        <v>2533</v>
      </c>
      <c r="I2534" s="325" t="s">
        <v>40</v>
      </c>
      <c r="J2534" s="255" t="str">
        <f>IF(ISBLANK(INDEX('Policy Characteristics'!D:D,MATCH($C2534,'Policy Characteristics'!$C:$C,0))),"",INDEX('Policy Characteristics'!D:D,MATCH($C2534,'Policy Characteristics'!$C:$C,0)))</f>
        <v>Hydrogen Production Subsidy</v>
      </c>
      <c r="K2534" s="254" t="str">
        <f>IF(ISBLANK(INDEX('Policy Characteristics'!E:E,MATCH($C2534,'Policy Characteristics'!$C:$C,0))),"",INDEX('Policy Characteristics'!E:E,MATCH($C2534,'Policy Characteristics'!$C:$C,0)))</f>
        <v>hydgn production subsidy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5</v>
      </c>
      <c r="N2534" s="261">
        <f>IF(ISBLANK(INDEX('Policy Characteristics'!H:H,MATCH($C2534,'Policy Characteristics'!$C:$C,0))),"",INDEX('Policy Characteristics'!H:H,MATCH($C2534,'Policy Characteristics'!$C:$C,0)))</f>
        <v>0.05</v>
      </c>
      <c r="O2534" s="254" t="str">
        <f>IF(ISBLANK(INDEX('Policy Characteristics'!I:I,MATCH($C2534,'Policy Characteristics'!$C:$C,0))),"",INDEX('Policy Characteristics'!I:I,MATCH($C2534,'Policy Characteristics'!$C:$C,0)))</f>
        <v>$/kg</v>
      </c>
      <c r="P2534" s="254" t="str">
        <f>IF(ISBLANK(INDEX('Policy Characteristics'!J:J,MATCH($C2534,'Policy Characteristics'!$C:$C,0))),"",INDEX('Policy Characteristics'!J:J,MATCH($C2534,'Policy Characteristics'!$C:$C,0)))</f>
        <v>**Description:** This policy allows the government to subsidize the cost of production of hydrogen made by specific pathways.  // **Guidance for setting values:** The Inflation Reduction Act's 45V credit pays up to $3/kg in 2022 USD, depending on the lifecycle emissions intensity of production, and Public Law 119-21 (2025) limits it to facilities that begin construction before 2028. The BAU case gives green hydrogen (electrolysis with guaranteed clean electricity) the full $3/kg for plants entering service through 2030, and gives blue hydrogen (steam methane reforming with CCS) $0.75/kg for plants entering service through 2032, as a stand-in for the 45Q carbon capture credit that most blue projects would claim instead. This lever adds to those BAU credits.</v>
      </c>
      <c r="Q2534" s="254" t="str">
        <f>IF(ISBLANK(INDEX('Policy Characteristics'!K:K,MATCH($C2534,'Policy Characteristics'!$C:$C,0))),"",INDEX('Policy Characteristics'!K:K,MATCH($C2534,'Policy Characteristics'!$C:$C,0)))</f>
        <v/>
      </c>
      <c r="R2534" s="254" t="str">
        <f>IF(ISBLANK(INDEX('Policy Characteristics'!L:L,MATCH($C2534,'Policy Characteristics'!$C:$C,0))),"",INDEX('Policy Characteristics'!L:L,MATCH($C2534,'Policy Characteristics'!$C:$C,0)))</f>
        <v/>
      </c>
    </row>
    <row r="2535" spans="1:18" s="4" customFormat="1" x14ac:dyDescent="0.25">
      <c r="A2535" s="254" t="str">
        <f>IF(ISBLANK(INDEX('Policy Characteristics'!A:A,MATCH($C2535,'Policy Characteristics'!$C:$C,0))),"",INDEX('Policy Characteristics'!A:A,MATCH($C2535,'Policy Characteristics'!$C:$C,0)))</f>
        <v>Cross-Sector</v>
      </c>
      <c r="B2535" s="262" t="str">
        <f>IF(ISBLANK(INDEX('Policy Characteristics'!B:B,MATCH($C2535,'Policy Characteristics'!$C:$C,0))),"",INDEX('Policy Characteristics'!B:B,MATCH($C2535,'Policy Characteristics'!$C:$C,0)))</f>
        <v>Carbon Price</v>
      </c>
      <c r="C2535" t="s">
        <v>2388</v>
      </c>
      <c r="D2535" s="45" t="s">
        <v>316</v>
      </c>
      <c r="E2535" s="45"/>
      <c r="F2535" s="45" t="s">
        <v>320</v>
      </c>
      <c r="G2535" s="45"/>
      <c r="H2535" s="47">
        <f t="shared" si="112"/>
        <v>2534</v>
      </c>
      <c r="I2535" s="324" t="s">
        <v>40</v>
      </c>
      <c r="J2535" s="255" t="str">
        <f>IF(ISBLANK(INDEX('Policy Characteristics'!D:D,MATCH($C2535,'Policy Characteristics'!$C:$C,0))),"",INDEX('Policy Characteristics'!D:D,MATCH($C2535,'Policy Characteristics'!$C:$C,0)))</f>
        <v>Carbon Price</v>
      </c>
      <c r="K2535" s="254" t="str">
        <f>IF(ISBLANK(INDEX('Policy Characteristics'!E:E,MATCH($C2535,'Policy Characteristics'!$C:$C,0))),"",INDEX('Policy Characteristics'!E:E,MATCH($C2535,'Policy Characteristics'!$C:$C,0)))</f>
        <v>cross carbon tax</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300</v>
      </c>
      <c r="N2535" s="261">
        <f>IF(ISBLANK(INDEX('Policy Characteristics'!H:H,MATCH($C2535,'Policy Characteristics'!$C:$C,0))),"",INDEX('Policy Characteristics'!H:H,MATCH($C2535,'Policy Characteristics'!$C:$C,0)))</f>
        <v>5</v>
      </c>
      <c r="O2535" s="254" t="str">
        <f>IF(ISBLANK(INDEX('Policy Characteristics'!I:I,MATCH($C2535,'Policy Characteristics'!$C:$C,0))),"",INDEX('Policy Characteristics'!I:I,MATCH($C2535,'Policy Characteristics'!$C:$C,0)))</f>
        <v>$/metric ton CO2e</v>
      </c>
      <c r="P2535" s="254" t="str">
        <f>IF(ISBLANK(INDEX('Policy Characteristics'!J:J,MATCH($C2535,'Policy Characteristics'!$C:$C,0))),"",INDEX('Policy Characteristics'!J:J,MATCH($C2535,'Policy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5" s="254" t="str">
        <f>IF(ISBLANK(INDEX('Policy Characteristics'!K:K,MATCH($C2535,'Policy Characteristics'!$C:$C,0))),"",INDEX('Policy Characteristics'!K:K,MATCH($C2535,'Policy Characteristics'!$C:$C,0)))</f>
        <v>fuels.html#carbon-tax</v>
      </c>
      <c r="R2535" s="254" t="str">
        <f>IF(ISBLANK(INDEX('Policy Characteristics'!L:L,MATCH($C2535,'Policy Characteristics'!$C:$C,0))),"",INDEX('Policy Characteristics'!L:L,MATCH($C2535,'Policy Characteristics'!$C:$C,0)))</f>
        <v>carbon-tax.html</v>
      </c>
    </row>
    <row r="2536" spans="1:18" s="4" customFormat="1" x14ac:dyDescent="0.25">
      <c r="A2536" s="254" t="str">
        <f>IF(ISBLANK(INDEX('Policy Characteristics'!A:A,MATCH($C2536,'Policy Characteristics'!$C:$C,0))),"",INDEX('Policy Characteristics'!A:A,MATCH($C2536,'Policy Characteristics'!$C:$C,0)))</f>
        <v>Cross-Sector</v>
      </c>
      <c r="B2536" s="262" t="str">
        <f>IF(ISBLANK(INDEX('Policy Characteristics'!B:B,MATCH($C2536,'Policy Characteristics'!$C:$C,0))),"",INDEX('Policy Characteristics'!B:B,MATCH($C2536,'Policy Characteristics'!$C:$C,0)))</f>
        <v>Carbon Price</v>
      </c>
      <c r="C2536" s="254" t="str">
        <f t="shared" ref="C2536" si="114">C$2535</f>
        <v>Additional Carbon Tax Rate</v>
      </c>
      <c r="D2536" s="45" t="s">
        <v>324</v>
      </c>
      <c r="E2536" s="45"/>
      <c r="F2536" s="45" t="s">
        <v>325</v>
      </c>
      <c r="G2536" s="45"/>
      <c r="H2536" s="47">
        <f t="shared" si="112"/>
        <v>2535</v>
      </c>
      <c r="I2536" s="324" t="s">
        <v>40</v>
      </c>
      <c r="J2536" s="255" t="str">
        <f>IF(ISBLANK(INDEX('Policy Characteristics'!D:D,MATCH($C2536,'Policy Characteristics'!$C:$C,0))),"",INDEX('Policy Characteristics'!D:D,MATCH($C2536,'Policy Characteristics'!$C:$C,0)))</f>
        <v>Carbon Price</v>
      </c>
      <c r="K2536" s="254" t="str">
        <f>IF(ISBLANK(INDEX('Policy Characteristics'!E:E,MATCH($C2536,'Policy Characteristics'!$C:$C,0))),"",INDEX('Policy Characteristics'!E:E,MATCH($C2536,'Policy Characteristics'!$C:$C,0)))</f>
        <v>cross carbon tax</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300</v>
      </c>
      <c r="N2536" s="261">
        <f>IF(ISBLANK(INDEX('Policy Characteristics'!H:H,MATCH($C2536,'Policy Characteristics'!$C:$C,0))),"",INDEX('Policy Characteristics'!H:H,MATCH($C2536,'Policy Characteristics'!$C:$C,0)))</f>
        <v>5</v>
      </c>
      <c r="O2536" s="254" t="str">
        <f>IF(ISBLANK(INDEX('Policy Characteristics'!I:I,MATCH($C2536,'Policy Characteristics'!$C:$C,0))),"",INDEX('Policy Characteristics'!I:I,MATCH($C2536,'Policy Characteristics'!$C:$C,0)))</f>
        <v>$/metric ton CO2e</v>
      </c>
      <c r="P2536" s="254" t="str">
        <f>IF(ISBLANK(INDEX('Policy Characteristics'!J:J,MATCH($C2536,'Policy Characteristics'!$C:$C,0))),"",INDEX('Policy Characteristics'!J:J,MATCH($C2536,'Policy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6" s="254" t="str">
        <f>IF(ISBLANK(INDEX('Policy Characteristics'!K:K,MATCH($C2536,'Policy Characteristics'!$C:$C,0))),"",INDEX('Policy Characteristics'!K:K,MATCH($C2536,'Policy Characteristics'!$C:$C,0)))</f>
        <v>fuels.html#carbon-tax</v>
      </c>
      <c r="R2536" s="254" t="str">
        <f>IF(ISBLANK(INDEX('Policy Characteristics'!L:L,MATCH($C2536,'Policy Characteristics'!$C:$C,0))),"",INDEX('Policy Characteristics'!L:L,MATCH($C2536,'Policy Characteristics'!$C:$C,0)))</f>
        <v>carbon-tax.html</v>
      </c>
    </row>
    <row r="2537" spans="1:18" s="4" customFormat="1" x14ac:dyDescent="0.25">
      <c r="A2537" s="254" t="str">
        <f>IF(ISBLANK(INDEX('Policy Characteristics'!A:A,MATCH($C2537,'Policy Characteristics'!$C:$C,0))),"",INDEX('Policy Characteristics'!A:A,MATCH($C2537,'Policy Characteristics'!$C:$C,0)))</f>
        <v>Cross-Sector</v>
      </c>
      <c r="B2537" s="262" t="str">
        <f>IF(ISBLANK(INDEX('Policy Characteristics'!B:B,MATCH($C2537,'Policy Characteristics'!$C:$C,0))),"",INDEX('Policy Characteristics'!B:B,MATCH($C2537,'Policy Characteristics'!$C:$C,0)))</f>
        <v>Carbon Price</v>
      </c>
      <c r="C2537" s="254" t="str">
        <f t="shared" ref="C2537:C2540" si="115">C$2535</f>
        <v>Additional Carbon Tax Rate</v>
      </c>
      <c r="D2537" s="45" t="s">
        <v>318</v>
      </c>
      <c r="E2537" s="45"/>
      <c r="F2537" s="45" t="s">
        <v>322</v>
      </c>
      <c r="G2537" s="45"/>
      <c r="H2537" s="47">
        <f t="shared" si="112"/>
        <v>2536</v>
      </c>
      <c r="I2537" s="324" t="s">
        <v>40</v>
      </c>
      <c r="J2537" s="255" t="str">
        <f>IF(ISBLANK(INDEX('Policy Characteristics'!D:D,MATCH($C2537,'Policy Characteristics'!$C:$C,0))),"",INDEX('Policy Characteristics'!D:D,MATCH($C2537,'Policy Characteristics'!$C:$C,0)))</f>
        <v>Carbon Price</v>
      </c>
      <c r="K2537" s="254" t="str">
        <f>IF(ISBLANK(INDEX('Policy Characteristics'!E:E,MATCH($C2537,'Policy Characteristics'!$C:$C,0))),"",INDEX('Policy Characteristics'!E:E,MATCH($C2537,'Policy Characteristics'!$C:$C,0)))</f>
        <v>cross carbon tax</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300</v>
      </c>
      <c r="N2537" s="261">
        <f>IF(ISBLANK(INDEX('Policy Characteristics'!H:H,MATCH($C2537,'Policy Characteristics'!$C:$C,0))),"",INDEX('Policy Characteristics'!H:H,MATCH($C2537,'Policy Characteristics'!$C:$C,0)))</f>
        <v>5</v>
      </c>
      <c r="O2537" s="254" t="str">
        <f>IF(ISBLANK(INDEX('Policy Characteristics'!I:I,MATCH($C2537,'Policy Characteristics'!$C:$C,0))),"",INDEX('Policy Characteristics'!I:I,MATCH($C2537,'Policy Characteristics'!$C:$C,0)))</f>
        <v>$/metric ton CO2e</v>
      </c>
      <c r="P2537" s="254" t="str">
        <f>IF(ISBLANK(INDEX('Policy Characteristics'!J:J,MATCH($C2537,'Policy Characteristics'!$C:$C,0))),"",INDEX('Policy Characteristics'!J:J,MATCH($C2537,'Policy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7" s="254" t="str">
        <f>IF(ISBLANK(INDEX('Policy Characteristics'!K:K,MATCH($C2537,'Policy Characteristics'!$C:$C,0))),"",INDEX('Policy Characteristics'!K:K,MATCH($C2537,'Policy Characteristics'!$C:$C,0)))</f>
        <v>fuels.html#carbon-tax</v>
      </c>
      <c r="R2537" s="254" t="str">
        <f>IF(ISBLANK(INDEX('Policy Characteristics'!L:L,MATCH($C2537,'Policy Characteristics'!$C:$C,0))),"",INDEX('Policy Characteristics'!L:L,MATCH($C2537,'Policy Characteristics'!$C:$C,0)))</f>
        <v>carbon-tax.html</v>
      </c>
    </row>
    <row r="2538" spans="1:18" s="4" customFormat="1" x14ac:dyDescent="0.25">
      <c r="A2538" s="254" t="str">
        <f>IF(ISBLANK(INDEX('Policy Characteristics'!A:A,MATCH($C2538,'Policy Characteristics'!$C:$C,0))),"",INDEX('Policy Characteristics'!A:A,MATCH($C2538,'Policy Characteristics'!$C:$C,0)))</f>
        <v>Cross-Sector</v>
      </c>
      <c r="B2538" s="262" t="str">
        <f>IF(ISBLANK(INDEX('Policy Characteristics'!B:B,MATCH($C2538,'Policy Characteristics'!$C:$C,0))),"",INDEX('Policy Characteristics'!B:B,MATCH($C2538,'Policy Characteristics'!$C:$C,0)))</f>
        <v>Carbon Price</v>
      </c>
      <c r="C2538" s="254" t="str">
        <f t="shared" si="115"/>
        <v>Additional Carbon Tax Rate</v>
      </c>
      <c r="D2538" s="45" t="s">
        <v>319</v>
      </c>
      <c r="E2538" s="45"/>
      <c r="F2538" s="45" t="s">
        <v>323</v>
      </c>
      <c r="G2538" s="45"/>
      <c r="H2538" s="47">
        <f t="shared" si="112"/>
        <v>2537</v>
      </c>
      <c r="I2538" s="324" t="s">
        <v>40</v>
      </c>
      <c r="J2538" s="255" t="str">
        <f>IF(ISBLANK(INDEX('Policy Characteristics'!D:D,MATCH($C2538,'Policy Characteristics'!$C:$C,0))),"",INDEX('Policy Characteristics'!D:D,MATCH($C2538,'Policy Characteristics'!$C:$C,0)))</f>
        <v>Carbon Price</v>
      </c>
      <c r="K2538" s="254" t="str">
        <f>IF(ISBLANK(INDEX('Policy Characteristics'!E:E,MATCH($C2538,'Policy Characteristics'!$C:$C,0))),"",INDEX('Policy Characteristics'!E:E,MATCH($C2538,'Policy Characteristics'!$C:$C,0)))</f>
        <v>cross carbon tax</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300</v>
      </c>
      <c r="N2538" s="261">
        <f>IF(ISBLANK(INDEX('Policy Characteristics'!H:H,MATCH($C2538,'Policy Characteristics'!$C:$C,0))),"",INDEX('Policy Characteristics'!H:H,MATCH($C2538,'Policy Characteristics'!$C:$C,0)))</f>
        <v>5</v>
      </c>
      <c r="O2538" s="254" t="str">
        <f>IF(ISBLANK(INDEX('Policy Characteristics'!I:I,MATCH($C2538,'Policy Characteristics'!$C:$C,0))),"",INDEX('Policy Characteristics'!I:I,MATCH($C2538,'Policy Characteristics'!$C:$C,0)))</f>
        <v>$/metric ton CO2e</v>
      </c>
      <c r="P2538" s="254" t="str">
        <f>IF(ISBLANK(INDEX('Policy Characteristics'!J:J,MATCH($C2538,'Policy Characteristics'!$C:$C,0))),"",INDEX('Policy Characteristics'!J:J,MATCH($C2538,'Policy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8" s="254" t="str">
        <f>IF(ISBLANK(INDEX('Policy Characteristics'!K:K,MATCH($C2538,'Policy Characteristics'!$C:$C,0))),"",INDEX('Policy Characteristics'!K:K,MATCH($C2538,'Policy Characteristics'!$C:$C,0)))</f>
        <v>fuels.html#carbon-tax</v>
      </c>
      <c r="R2538" s="254" t="str">
        <f>IF(ISBLANK(INDEX('Policy Characteristics'!L:L,MATCH($C2538,'Policy Characteristics'!$C:$C,0))),"",INDEX('Policy Characteristics'!L:L,MATCH($C2538,'Policy Characteristics'!$C:$C,0)))</f>
        <v>carbon-tax.html</v>
      </c>
    </row>
    <row r="2539" spans="1:18" s="4" customFormat="1" x14ac:dyDescent="0.25">
      <c r="A2539" s="254" t="str">
        <f>IF(ISBLANK(INDEX('Policy Characteristics'!A:A,MATCH($C2539,'Policy Characteristics'!$C:$C,0))),"",INDEX('Policy Characteristics'!A:A,MATCH($C2539,'Policy Characteristics'!$C:$C,0)))</f>
        <v>Cross-Sector</v>
      </c>
      <c r="B2539" s="262" t="str">
        <f>IF(ISBLANK(INDEX('Policy Characteristics'!B:B,MATCH($C2539,'Policy Characteristics'!$C:$C,0))),"",INDEX('Policy Characteristics'!B:B,MATCH($C2539,'Policy Characteristics'!$C:$C,0)))</f>
        <v>Carbon Price</v>
      </c>
      <c r="C2539" s="254" t="str">
        <f t="shared" si="115"/>
        <v>Additional Carbon Tax Rate</v>
      </c>
      <c r="D2539" s="45" t="s">
        <v>317</v>
      </c>
      <c r="E2539" s="45"/>
      <c r="F2539" s="45" t="s">
        <v>321</v>
      </c>
      <c r="G2539" s="45"/>
      <c r="H2539" s="47">
        <f t="shared" si="112"/>
        <v>2538</v>
      </c>
      <c r="I2539" s="324" t="s">
        <v>40</v>
      </c>
      <c r="J2539" s="255" t="str">
        <f>IF(ISBLANK(INDEX('Policy Characteristics'!D:D,MATCH($C2539,'Policy Characteristics'!$C:$C,0))),"",INDEX('Policy Characteristics'!D:D,MATCH($C2539,'Policy Characteristics'!$C:$C,0)))</f>
        <v>Carbon Price</v>
      </c>
      <c r="K2539" s="254" t="str">
        <f>IF(ISBLANK(INDEX('Policy Characteristics'!E:E,MATCH($C2539,'Policy Characteristics'!$C:$C,0))),"",INDEX('Policy Characteristics'!E:E,MATCH($C2539,'Policy Characteristics'!$C:$C,0)))</f>
        <v>cross carbon tax</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300</v>
      </c>
      <c r="N2539" s="261">
        <f>IF(ISBLANK(INDEX('Policy Characteristics'!H:H,MATCH($C2539,'Policy Characteristics'!$C:$C,0))),"",INDEX('Policy Characteristics'!H:H,MATCH($C2539,'Policy Characteristics'!$C:$C,0)))</f>
        <v>5</v>
      </c>
      <c r="O2539" s="254" t="str">
        <f>IF(ISBLANK(INDEX('Policy Characteristics'!I:I,MATCH($C2539,'Policy Characteristics'!$C:$C,0))),"",INDEX('Policy Characteristics'!I:I,MATCH($C2539,'Policy Characteristics'!$C:$C,0)))</f>
        <v>$/metric ton CO2e</v>
      </c>
      <c r="P2539" s="254" t="str">
        <f>IF(ISBLANK(INDEX('Policy Characteristics'!J:J,MATCH($C2539,'Policy Characteristics'!$C:$C,0))),"",INDEX('Policy Characteristics'!J:J,MATCH($C2539,'Policy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39" s="254" t="str">
        <f>IF(ISBLANK(INDEX('Policy Characteristics'!K:K,MATCH($C2539,'Policy Characteristics'!$C:$C,0))),"",INDEX('Policy Characteristics'!K:K,MATCH($C2539,'Policy Characteristics'!$C:$C,0)))</f>
        <v>fuels.html#carbon-tax</v>
      </c>
      <c r="R2539" s="254" t="str">
        <f>IF(ISBLANK(INDEX('Policy Characteristics'!L:L,MATCH($C2539,'Policy Characteristics'!$C:$C,0))),"",INDEX('Policy Characteristics'!L:L,MATCH($C2539,'Policy Characteristics'!$C:$C,0)))</f>
        <v>carbon-tax.html</v>
      </c>
    </row>
    <row r="2540" spans="1:18" s="4" customFormat="1" x14ac:dyDescent="0.25">
      <c r="A2540" s="254" t="str">
        <f>IF(ISBLANK(INDEX('Policy Characteristics'!A:A,MATCH($C2540,'Policy Characteristics'!$C:$C,0))),"",INDEX('Policy Characteristics'!A:A,MATCH($C2540,'Policy Characteristics'!$C:$C,0)))</f>
        <v>Cross-Sector</v>
      </c>
      <c r="B2540" s="262" t="str">
        <f>IF(ISBLANK(INDEX('Policy Characteristics'!B:B,MATCH($C2540,'Policy Characteristics'!$C:$C,0))),"",INDEX('Policy Characteristics'!B:B,MATCH($C2540,'Policy Characteristics'!$C:$C,0)))</f>
        <v>Carbon Price</v>
      </c>
      <c r="C2540" s="254" t="str">
        <f t="shared" si="115"/>
        <v>Additional Carbon Tax Rate</v>
      </c>
      <c r="D2540" s="45" t="s">
        <v>2463</v>
      </c>
      <c r="E2540" s="45"/>
      <c r="F2540" s="45" t="s">
        <v>2843</v>
      </c>
      <c r="G2540" s="45"/>
      <c r="H2540" s="47">
        <f t="shared" si="112"/>
        <v>2539</v>
      </c>
      <c r="I2540" s="324" t="s">
        <v>40</v>
      </c>
      <c r="J2540" s="255" t="str">
        <f>IF(ISBLANK(INDEX('Policy Characteristics'!D:D,MATCH($C2540,'Policy Characteristics'!$C:$C,0))),"",INDEX('Policy Characteristics'!D:D,MATCH($C2540,'Policy Characteristics'!$C:$C,0)))</f>
        <v>Carbon Price</v>
      </c>
      <c r="K2540" s="254" t="str">
        <f>IF(ISBLANK(INDEX('Policy Characteristics'!E:E,MATCH($C2540,'Policy Characteristics'!$C:$C,0))),"",INDEX('Policy Characteristics'!E:E,MATCH($C2540,'Policy Characteristics'!$C:$C,0)))</f>
        <v>cross carbon tax</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300</v>
      </c>
      <c r="N2540" s="261">
        <f>IF(ISBLANK(INDEX('Policy Characteristics'!H:H,MATCH($C2540,'Policy Characteristics'!$C:$C,0))),"",INDEX('Policy Characteristics'!H:H,MATCH($C2540,'Policy Characteristics'!$C:$C,0)))</f>
        <v>5</v>
      </c>
      <c r="O2540" s="254" t="str">
        <f>IF(ISBLANK(INDEX('Policy Characteristics'!I:I,MATCH($C2540,'Policy Characteristics'!$C:$C,0))),"",INDEX('Policy Characteristics'!I:I,MATCH($C2540,'Policy Characteristics'!$C:$C,0)))</f>
        <v>$/metric ton CO2e</v>
      </c>
      <c r="P2540" s="254" t="str">
        <f>IF(ISBLANK(INDEX('Policy Characteristics'!J:J,MATCH($C2540,'Policy Characteristics'!$C:$C,0))),"",INDEX('Policy Characteristics'!J:J,MATCH($C2540,'Policy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540" s="254" t="str">
        <f>IF(ISBLANK(INDEX('Policy Characteristics'!K:K,MATCH($C2540,'Policy Characteristics'!$C:$C,0))),"",INDEX('Policy Characteristics'!K:K,MATCH($C2540,'Policy Characteristics'!$C:$C,0)))</f>
        <v>fuels.html#carbon-tax</v>
      </c>
      <c r="R2540" s="254" t="str">
        <f>IF(ISBLANK(INDEX('Policy Characteristics'!L:L,MATCH($C2540,'Policy Characteristics'!$C:$C,0))),"",INDEX('Policy Characteristics'!L:L,MATCH($C2540,'Policy Characteristics'!$C:$C,0)))</f>
        <v>carbon-tax.html</v>
      </c>
    </row>
    <row r="2541" spans="1:18" s="4" customFormat="1" x14ac:dyDescent="0.25">
      <c r="A2541" s="254" t="str">
        <f>IF(ISBLANK(INDEX('Policy Characteristics'!A:A,MATCH($C2541,'Policy Characteristics'!$C:$C,0))),"",INDEX('Policy Characteristics'!A:A,MATCH($C2541,'Policy Characteristics'!$C:$C,0)))</f>
        <v>Cross-Sector</v>
      </c>
      <c r="B2541" s="262" t="str">
        <f>IF(ISBLANK(INDEX('Policy Characteristics'!B:B,MATCH($C2541,'Policy Characteristics'!$C:$C,0))),"",INDEX('Policy Characteristics'!B:B,MATCH($C2541,'Policy Characteristics'!$C:$C,0)))</f>
        <v>End Existing Subsidies</v>
      </c>
      <c r="C2541" t="s">
        <v>133</v>
      </c>
      <c r="D2541" s="45" t="s">
        <v>49</v>
      </c>
      <c r="E2541" s="45"/>
      <c r="F2541" s="45" t="s">
        <v>89</v>
      </c>
      <c r="G2541" s="45"/>
      <c r="H2541" s="47">
        <f t="shared" si="112"/>
        <v>2540</v>
      </c>
      <c r="I2541" s="325" t="s">
        <v>41</v>
      </c>
      <c r="J2541" s="255" t="str">
        <f>IF(ISBLANK(INDEX('Policy Characteristics'!D:D,MATCH($C2541,'Policy Characteristics'!$C:$C,0))),"",INDEX('Policy Characteristics'!D:D,MATCH($C2541,'Policy Characteristics'!$C:$C,0)))</f>
        <v>End Existing Subsidies</v>
      </c>
      <c r="K2541" s="254" t="str">
        <f>IF(ISBLANK(INDEX('Policy Characteristics'!E:E,MATCH($C2541,'Policy Characteristics'!$C:$C,0))),"",INDEX('Policy Characteristics'!E:E,MATCH($C2541,'Policy Characteristics'!$C:$C,0)))</f>
        <v>cross reduce BAU subsidies</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1</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BAU subsidies</v>
      </c>
      <c r="P2541" s="254" t="str">
        <f>IF(ISBLANK(INDEX('Policy Characteristics'!J:J,MATCH($C2541,'Policy Characteristics'!$C:$C,0))),"",INDEX('Policy Characteristics'!J:J,MATCH($C2541,'Policy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1" s="254" t="str">
        <f>IF(ISBLANK(INDEX('Policy Characteristics'!K:K,MATCH($C2541,'Policy Characteristics'!$C:$C,0))),"",INDEX('Policy Characteristics'!K:K,MATCH($C2541,'Policy Characteristics'!$C:$C,0)))</f>
        <v>fuels.html#end-subsidies</v>
      </c>
      <c r="R2541" s="254" t="str">
        <f>IF(ISBLANK(INDEX('Policy Characteristics'!L:L,MATCH($C2541,'Policy Characteristics'!$C:$C,0))),"",INDEX('Policy Characteristics'!L:L,MATCH($C2541,'Policy Characteristics'!$C:$C,0)))</f>
        <v>end-existing-subsidies.html</v>
      </c>
    </row>
    <row r="2542" spans="1:18" s="4" customFormat="1" x14ac:dyDescent="0.25">
      <c r="A2542" s="254" t="str">
        <f>IF(ISBLANK(INDEX('Policy Characteristics'!A:A,MATCH($C2542,'Policy Characteristics'!$C:$C,0))),"",INDEX('Policy Characteristics'!A:A,MATCH($C2542,'Policy Characteristics'!$C:$C,0)))</f>
        <v>Cross-Sector</v>
      </c>
      <c r="B2542" s="262" t="str">
        <f>IF(ISBLANK(INDEX('Policy Characteristics'!B:B,MATCH($C2542,'Policy Characteristics'!$C:$C,0))),"",INDEX('Policy Characteristics'!B:B,MATCH($C2542,'Policy Characteristics'!$C:$C,0)))</f>
        <v>End Existing Subsidies</v>
      </c>
      <c r="C2542" s="254" t="str">
        <f t="shared" ref="C2542:C2557" si="116">C$2541</f>
        <v>Percent Reduction in BAU Subsidies</v>
      </c>
      <c r="D2542" s="6" t="s">
        <v>433</v>
      </c>
      <c r="E2542" s="45"/>
      <c r="F2542" s="6" t="s">
        <v>430</v>
      </c>
      <c r="G2542" s="45"/>
      <c r="H2542" s="47">
        <f t="shared" si="112"/>
        <v>2541</v>
      </c>
      <c r="I2542" s="325" t="s">
        <v>40</v>
      </c>
      <c r="J2542" s="255" t="str">
        <f>IF(ISBLANK(INDEX('Policy Characteristics'!D:D,MATCH($C2542,'Policy Characteristics'!$C:$C,0))),"",INDEX('Policy Characteristics'!D:D,MATCH($C2542,'Policy Characteristics'!$C:$C,0)))</f>
        <v>End Existing Subsidies</v>
      </c>
      <c r="K2542" s="254" t="str">
        <f>IF(ISBLANK(INDEX('Policy Characteristics'!E:E,MATCH($C2542,'Policy Characteristics'!$C:$C,0))),"",INDEX('Policy Characteristics'!E:E,MATCH($C2542,'Policy Characteristics'!$C:$C,0)))</f>
        <v>cross reduce BAU subsidies</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1</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BAU subsidies</v>
      </c>
      <c r="P2542" s="254" t="str">
        <f>IF(ISBLANK(INDEX('Policy Characteristics'!J:J,MATCH($C2542,'Policy Characteristics'!$C:$C,0))),"",INDEX('Policy Characteristics'!J:J,MATCH($C2542,'Policy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2" s="254" t="str">
        <f>IF(ISBLANK(INDEX('Policy Characteristics'!K:K,MATCH($C2542,'Policy Characteristics'!$C:$C,0))),"",INDEX('Policy Characteristics'!K:K,MATCH($C2542,'Policy Characteristics'!$C:$C,0)))</f>
        <v>fuels.html#end-subsidies</v>
      </c>
      <c r="R2542" s="254" t="str">
        <f>IF(ISBLANK(INDEX('Policy Characteristics'!L:L,MATCH($C2542,'Policy Characteristics'!$C:$C,0))),"",INDEX('Policy Characteristics'!L:L,MATCH($C2542,'Policy Characteristics'!$C:$C,0)))</f>
        <v>end-existing-subsidies.html</v>
      </c>
    </row>
    <row r="2543" spans="1:18" s="4" customFormat="1" x14ac:dyDescent="0.25">
      <c r="A2543" s="254" t="str">
        <f>IF(ISBLANK(INDEX('Policy Characteristics'!A:A,MATCH($C2543,'Policy Characteristics'!$C:$C,0))),"",INDEX('Policy Characteristics'!A:A,MATCH($C2543,'Policy Characteristics'!$C:$C,0)))</f>
        <v>Cross-Sector</v>
      </c>
      <c r="B2543" s="262" t="str">
        <f>IF(ISBLANK(INDEX('Policy Characteristics'!B:B,MATCH($C2543,'Policy Characteristics'!$C:$C,0))),"",INDEX('Policy Characteristics'!B:B,MATCH($C2543,'Policy Characteristics'!$C:$C,0)))</f>
        <v>End Existing Subsidies</v>
      </c>
      <c r="C2543" s="254" t="str">
        <f t="shared" si="116"/>
        <v>Percent Reduction in BAU Subsidies</v>
      </c>
      <c r="D2543" s="6" t="s">
        <v>43</v>
      </c>
      <c r="E2543" s="45"/>
      <c r="F2543" s="6" t="s">
        <v>83</v>
      </c>
      <c r="G2543" s="45"/>
      <c r="H2543" s="47">
        <f t="shared" si="112"/>
        <v>2542</v>
      </c>
      <c r="I2543" s="325" t="s">
        <v>40</v>
      </c>
      <c r="J2543" s="255" t="str">
        <f>IF(ISBLANK(INDEX('Policy Characteristics'!D:D,MATCH($C2543,'Policy Characteristics'!$C:$C,0))),"",INDEX('Policy Characteristics'!D:D,MATCH($C2543,'Policy Characteristics'!$C:$C,0)))</f>
        <v>End Existing Subsidies</v>
      </c>
      <c r="K2543" s="254" t="str">
        <f>IF(ISBLANK(INDEX('Policy Characteristics'!E:E,MATCH($C2543,'Policy Characteristics'!$C:$C,0))),"",INDEX('Policy Characteristics'!E:E,MATCH($C2543,'Policy Characteristics'!$C:$C,0)))</f>
        <v>cross reduce BAU subsidies</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1</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BAU subsidies</v>
      </c>
      <c r="P2543" s="254" t="str">
        <f>IF(ISBLANK(INDEX('Policy Characteristics'!J:J,MATCH($C2543,'Policy Characteristics'!$C:$C,0))),"",INDEX('Policy Characteristics'!J:J,MATCH($C2543,'Policy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3" s="254" t="str">
        <f>IF(ISBLANK(INDEX('Policy Characteristics'!K:K,MATCH($C2543,'Policy Characteristics'!$C:$C,0))),"",INDEX('Policy Characteristics'!K:K,MATCH($C2543,'Policy Characteristics'!$C:$C,0)))</f>
        <v>fuels.html#end-subsidies</v>
      </c>
      <c r="R2543" s="254" t="str">
        <f>IF(ISBLANK(INDEX('Policy Characteristics'!L:L,MATCH($C2543,'Policy Characteristics'!$C:$C,0))),"",INDEX('Policy Characteristics'!L:L,MATCH($C2543,'Policy Characteristics'!$C:$C,0)))</f>
        <v>end-existing-subsidies.html</v>
      </c>
    </row>
    <row r="2544" spans="1:18" s="4" customFormat="1" x14ac:dyDescent="0.25">
      <c r="A2544" s="254" t="str">
        <f>IF(ISBLANK(INDEX('Policy Characteristics'!A:A,MATCH($C2544,'Policy Characteristics'!$C:$C,0))),"",INDEX('Policy Characteristics'!A:A,MATCH($C2544,'Policy Characteristics'!$C:$C,0)))</f>
        <v>Cross-Sector</v>
      </c>
      <c r="B2544" s="262" t="str">
        <f>IF(ISBLANK(INDEX('Policy Characteristics'!B:B,MATCH($C2544,'Policy Characteristics'!$C:$C,0))),"",INDEX('Policy Characteristics'!B:B,MATCH($C2544,'Policy Characteristics'!$C:$C,0)))</f>
        <v>End Existing Subsidies</v>
      </c>
      <c r="C2544" s="254" t="str">
        <f t="shared" si="116"/>
        <v>Percent Reduction in BAU Subsidies</v>
      </c>
      <c r="D2544" s="6" t="s">
        <v>44</v>
      </c>
      <c r="E2544" s="45"/>
      <c r="F2544" s="6" t="s">
        <v>84</v>
      </c>
      <c r="G2544" s="45"/>
      <c r="H2544" s="47">
        <f t="shared" si="112"/>
        <v>2543</v>
      </c>
      <c r="I2544" s="325" t="s">
        <v>40</v>
      </c>
      <c r="J2544" s="255" t="str">
        <f>IF(ISBLANK(INDEX('Policy Characteristics'!D:D,MATCH($C2544,'Policy Characteristics'!$C:$C,0))),"",INDEX('Policy Characteristics'!D:D,MATCH($C2544,'Policy Characteristics'!$C:$C,0)))</f>
        <v>End Existing Subsidies</v>
      </c>
      <c r="K2544" s="254" t="str">
        <f>IF(ISBLANK(INDEX('Policy Characteristics'!E:E,MATCH($C2544,'Policy Characteristics'!$C:$C,0))),"",INDEX('Policy Characteristics'!E:E,MATCH($C2544,'Policy Characteristics'!$C:$C,0)))</f>
        <v>cross reduce BAU subsidies</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1</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BAU subsidies</v>
      </c>
      <c r="P2544" s="254" t="str">
        <f>IF(ISBLANK(INDEX('Policy Characteristics'!J:J,MATCH($C2544,'Policy Characteristics'!$C:$C,0))),"",INDEX('Policy Characteristics'!J:J,MATCH($C2544,'Policy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4" s="254" t="str">
        <f>IF(ISBLANK(INDEX('Policy Characteristics'!K:K,MATCH($C2544,'Policy Characteristics'!$C:$C,0))),"",INDEX('Policy Characteristics'!K:K,MATCH($C2544,'Policy Characteristics'!$C:$C,0)))</f>
        <v>fuels.html#end-subsidies</v>
      </c>
      <c r="R2544" s="254" t="str">
        <f>IF(ISBLANK(INDEX('Policy Characteristics'!L:L,MATCH($C2544,'Policy Characteristics'!$C:$C,0))),"",INDEX('Policy Characteristics'!L:L,MATCH($C2544,'Policy Characteristics'!$C:$C,0)))</f>
        <v>end-existing-subsidies.html</v>
      </c>
    </row>
    <row r="2545" spans="1:18" s="4" customFormat="1" x14ac:dyDescent="0.25">
      <c r="A2545" s="254" t="str">
        <f>IF(ISBLANK(INDEX('Policy Characteristics'!A:A,MATCH($C2545,'Policy Characteristics'!$C:$C,0))),"",INDEX('Policy Characteristics'!A:A,MATCH($C2545,'Policy Characteristics'!$C:$C,0)))</f>
        <v>Cross-Sector</v>
      </c>
      <c r="B2545" s="262" t="str">
        <f>IF(ISBLANK(INDEX('Policy Characteristics'!B:B,MATCH($C2545,'Policy Characteristics'!$C:$C,0))),"",INDEX('Policy Characteristics'!B:B,MATCH($C2545,'Policy Characteristics'!$C:$C,0)))</f>
        <v>End Existing Subsidies</v>
      </c>
      <c r="C2545" s="254" t="str">
        <f t="shared" si="116"/>
        <v>Percent Reduction in BAU Subsidies</v>
      </c>
      <c r="D2545" s="6" t="s">
        <v>45</v>
      </c>
      <c r="E2545" s="45"/>
      <c r="F2545" s="6" t="s">
        <v>85</v>
      </c>
      <c r="G2545" s="45"/>
      <c r="H2545" s="47">
        <f t="shared" si="112"/>
        <v>2544</v>
      </c>
      <c r="I2545" s="325" t="s">
        <v>41</v>
      </c>
      <c r="J2545" s="255" t="str">
        <f>IF(ISBLANK(INDEX('Policy Characteristics'!D:D,MATCH($C2545,'Policy Characteristics'!$C:$C,0))),"",INDEX('Policy Characteristics'!D:D,MATCH($C2545,'Policy Characteristics'!$C:$C,0)))</f>
        <v>End Existing Subsidies</v>
      </c>
      <c r="K2545" s="254" t="str">
        <f>IF(ISBLANK(INDEX('Policy Characteristics'!E:E,MATCH($C2545,'Policy Characteristics'!$C:$C,0))),"",INDEX('Policy Characteristics'!E:E,MATCH($C2545,'Policy Characteristics'!$C:$C,0)))</f>
        <v>cross reduce BAU subsidies</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1</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BAU subsidies</v>
      </c>
      <c r="P2545" s="254" t="str">
        <f>IF(ISBLANK(INDEX('Policy Characteristics'!J:J,MATCH($C2545,'Policy Characteristics'!$C:$C,0))),"",INDEX('Policy Characteristics'!J:J,MATCH($C2545,'Policy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5" s="254" t="str">
        <f>IF(ISBLANK(INDEX('Policy Characteristics'!K:K,MATCH($C2545,'Policy Characteristics'!$C:$C,0))),"",INDEX('Policy Characteristics'!K:K,MATCH($C2545,'Policy Characteristics'!$C:$C,0)))</f>
        <v>fuels.html#end-subsidies</v>
      </c>
      <c r="R2545" s="254" t="str">
        <f>IF(ISBLANK(INDEX('Policy Characteristics'!L:L,MATCH($C2545,'Policy Characteristics'!$C:$C,0))),"",INDEX('Policy Characteristics'!L:L,MATCH($C2545,'Policy Characteristics'!$C:$C,0)))</f>
        <v>end-existing-subsidies.html</v>
      </c>
    </row>
    <row r="2546" spans="1:18" s="4" customFormat="1" x14ac:dyDescent="0.25">
      <c r="A2546" s="254" t="str">
        <f>IF(ISBLANK(INDEX('Policy Characteristics'!A:A,MATCH($C2546,'Policy Characteristics'!$C:$C,0))),"",INDEX('Policy Characteristics'!A:A,MATCH($C2546,'Policy Characteristics'!$C:$C,0)))</f>
        <v>Cross-Sector</v>
      </c>
      <c r="B2546" s="262" t="str">
        <f>IF(ISBLANK(INDEX('Policy Characteristics'!B:B,MATCH($C2546,'Policy Characteristics'!$C:$C,0))),"",INDEX('Policy Characteristics'!B:B,MATCH($C2546,'Policy Characteristics'!$C:$C,0)))</f>
        <v>End Existing Subsidies</v>
      </c>
      <c r="C2546" s="254" t="str">
        <f t="shared" si="116"/>
        <v>Percent Reduction in BAU Subsidies</v>
      </c>
      <c r="D2546" s="6" t="s">
        <v>46</v>
      </c>
      <c r="E2546" s="45"/>
      <c r="F2546" s="6" t="s">
        <v>3821</v>
      </c>
      <c r="G2546" s="45"/>
      <c r="H2546" s="47">
        <f t="shared" si="112"/>
        <v>2545</v>
      </c>
      <c r="I2546" s="325" t="s">
        <v>40</v>
      </c>
      <c r="J2546" s="255" t="str">
        <f>IF(ISBLANK(INDEX('Policy Characteristics'!D:D,MATCH($C2546,'Policy Characteristics'!$C:$C,0))),"",INDEX('Policy Characteristics'!D:D,MATCH($C2546,'Policy Characteristics'!$C:$C,0)))</f>
        <v>End Existing Subsidies</v>
      </c>
      <c r="K2546" s="254" t="str">
        <f>IF(ISBLANK(INDEX('Policy Characteristics'!E:E,MATCH($C2546,'Policy Characteristics'!$C:$C,0))),"",INDEX('Policy Characteristics'!E:E,MATCH($C2546,'Policy Characteristics'!$C:$C,0)))</f>
        <v>cross reduce BAU subsidies</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1</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BAU subsidies</v>
      </c>
      <c r="P2546" s="254" t="str">
        <f>IF(ISBLANK(INDEX('Policy Characteristics'!J:J,MATCH($C2546,'Policy Characteristics'!$C:$C,0))),"",INDEX('Policy Characteristics'!J:J,MATCH($C2546,'Policy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6" s="254" t="str">
        <f>IF(ISBLANK(INDEX('Policy Characteristics'!K:K,MATCH($C2546,'Policy Characteristics'!$C:$C,0))),"",INDEX('Policy Characteristics'!K:K,MATCH($C2546,'Policy Characteristics'!$C:$C,0)))</f>
        <v>fuels.html#end-subsidies</v>
      </c>
      <c r="R2546" s="254" t="str">
        <f>IF(ISBLANK(INDEX('Policy Characteristics'!L:L,MATCH($C2546,'Policy Characteristics'!$C:$C,0))),"",INDEX('Policy Characteristics'!L:L,MATCH($C2546,'Policy Characteristics'!$C:$C,0)))</f>
        <v>end-existing-subsidies.html</v>
      </c>
    </row>
    <row r="2547" spans="1:18" s="4" customFormat="1" x14ac:dyDescent="0.25">
      <c r="A2547" s="254" t="str">
        <f>IF(ISBLANK(INDEX('Policy Characteristics'!A:A,MATCH($C2547,'Policy Characteristics'!$C:$C,0))),"",INDEX('Policy Characteristics'!A:A,MATCH($C2547,'Policy Characteristics'!$C:$C,0)))</f>
        <v>Cross-Sector</v>
      </c>
      <c r="B2547" s="262" t="str">
        <f>IF(ISBLANK(INDEX('Policy Characteristics'!B:B,MATCH($C2547,'Policy Characteristics'!$C:$C,0))),"",INDEX('Policy Characteristics'!B:B,MATCH($C2547,'Policy Characteristics'!$C:$C,0)))</f>
        <v>End Existing Subsidies</v>
      </c>
      <c r="C2547" s="254" t="str">
        <f t="shared" si="116"/>
        <v>Percent Reduction in BAU Subsidies</v>
      </c>
      <c r="D2547" s="6" t="s">
        <v>47</v>
      </c>
      <c r="E2547" s="45"/>
      <c r="F2547" s="6" t="s">
        <v>90</v>
      </c>
      <c r="G2547" s="45"/>
      <c r="H2547" s="47">
        <f t="shared" si="112"/>
        <v>2546</v>
      </c>
      <c r="I2547" s="325" t="s">
        <v>40</v>
      </c>
      <c r="J2547" s="255" t="str">
        <f>IF(ISBLANK(INDEX('Policy Characteristics'!D:D,MATCH($C2547,'Policy Characteristics'!$C:$C,0))),"",INDEX('Policy Characteristics'!D:D,MATCH($C2547,'Policy Characteristics'!$C:$C,0)))</f>
        <v>End Existing Subsidies</v>
      </c>
      <c r="K2547" s="254" t="str">
        <f>IF(ISBLANK(INDEX('Policy Characteristics'!E:E,MATCH($C2547,'Policy Characteristics'!$C:$C,0))),"",INDEX('Policy Characteristics'!E:E,MATCH($C2547,'Policy Characteristics'!$C:$C,0)))</f>
        <v>cross reduce BAU subsidies</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1</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BAU subsidies</v>
      </c>
      <c r="P2547" s="254" t="str">
        <f>IF(ISBLANK(INDEX('Policy Characteristics'!J:J,MATCH($C2547,'Policy Characteristics'!$C:$C,0))),"",INDEX('Policy Characteristics'!J:J,MATCH($C2547,'Policy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7" s="254" t="str">
        <f>IF(ISBLANK(INDEX('Policy Characteristics'!K:K,MATCH($C2547,'Policy Characteristics'!$C:$C,0))),"",INDEX('Policy Characteristics'!K:K,MATCH($C2547,'Policy Characteristics'!$C:$C,0)))</f>
        <v>fuels.html#end-subsidies</v>
      </c>
      <c r="R2547" s="254" t="str">
        <f>IF(ISBLANK(INDEX('Policy Characteristics'!L:L,MATCH($C2547,'Policy Characteristics'!$C:$C,0))),"",INDEX('Policy Characteristics'!L:L,MATCH($C2547,'Policy Characteristics'!$C:$C,0)))</f>
        <v>end-existing-subsidies.html</v>
      </c>
    </row>
    <row r="2548" spans="1:18" s="4" customFormat="1" x14ac:dyDescent="0.25">
      <c r="A2548" s="254" t="str">
        <f>IF(ISBLANK(INDEX('Policy Characteristics'!A:A,MATCH($C2548,'Policy Characteristics'!$C:$C,0))),"",INDEX('Policy Characteristics'!A:A,MATCH($C2548,'Policy Characteristics'!$C:$C,0)))</f>
        <v>Cross-Sector</v>
      </c>
      <c r="B2548" s="262" t="str">
        <f>IF(ISBLANK(INDEX('Policy Characteristics'!B:B,MATCH($C2548,'Policy Characteristics'!$C:$C,0))),"",INDEX('Policy Characteristics'!B:B,MATCH($C2548,'Policy Characteristics'!$C:$C,0)))</f>
        <v>End Existing Subsidies</v>
      </c>
      <c r="C2548" s="254" t="str">
        <f t="shared" si="116"/>
        <v>Percent Reduction in BAU Subsidies</v>
      </c>
      <c r="D2548" s="6" t="s">
        <v>48</v>
      </c>
      <c r="E2548" s="45"/>
      <c r="F2548" s="6" t="s">
        <v>88</v>
      </c>
      <c r="G2548" s="45"/>
      <c r="H2548" s="47">
        <f t="shared" si="112"/>
        <v>2547</v>
      </c>
      <c r="I2548" s="325" t="s">
        <v>41</v>
      </c>
      <c r="J2548" s="255" t="str">
        <f>IF(ISBLANK(INDEX('Policy Characteristics'!D:D,MATCH($C2548,'Policy Characteristics'!$C:$C,0))),"",INDEX('Policy Characteristics'!D:D,MATCH($C2548,'Policy Characteristics'!$C:$C,0)))</f>
        <v>End Existing Subsidies</v>
      </c>
      <c r="K2548" s="254" t="str">
        <f>IF(ISBLANK(INDEX('Policy Characteristics'!E:E,MATCH($C2548,'Policy Characteristics'!$C:$C,0))),"",INDEX('Policy Characteristics'!E:E,MATCH($C2548,'Policy Characteristics'!$C:$C,0)))</f>
        <v>cross reduce BAU subsidies</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1</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BAU subsidies</v>
      </c>
      <c r="P2548" s="254" t="str">
        <f>IF(ISBLANK(INDEX('Policy Characteristics'!J:J,MATCH($C2548,'Policy Characteristics'!$C:$C,0))),"",INDEX('Policy Characteristics'!J:J,MATCH($C2548,'Policy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8" s="254" t="str">
        <f>IF(ISBLANK(INDEX('Policy Characteristics'!K:K,MATCH($C2548,'Policy Characteristics'!$C:$C,0))),"",INDEX('Policy Characteristics'!K:K,MATCH($C2548,'Policy Characteristics'!$C:$C,0)))</f>
        <v>fuels.html#end-subsidies</v>
      </c>
      <c r="R2548" s="254" t="str">
        <f>IF(ISBLANK(INDEX('Policy Characteristics'!L:L,MATCH($C2548,'Policy Characteristics'!$C:$C,0))),"",INDEX('Policy Characteristics'!L:L,MATCH($C2548,'Policy Characteristics'!$C:$C,0)))</f>
        <v>end-existing-subsidies.html</v>
      </c>
    </row>
    <row r="2549" spans="1:18" s="4" customFormat="1" x14ac:dyDescent="0.25">
      <c r="A2549" s="254" t="str">
        <f>IF(ISBLANK(INDEX('Policy Characteristics'!A:A,MATCH($C2549,'Policy Characteristics'!$C:$C,0))),"",INDEX('Policy Characteristics'!A:A,MATCH($C2549,'Policy Characteristics'!$C:$C,0)))</f>
        <v>Cross-Sector</v>
      </c>
      <c r="B2549" s="262" t="str">
        <f>IF(ISBLANK(INDEX('Policy Characteristics'!B:B,MATCH($C2549,'Policy Characteristics'!$C:$C,0))),"",INDEX('Policy Characteristics'!B:B,MATCH($C2549,'Policy Characteristics'!$C:$C,0)))</f>
        <v>End Existing Subsidies</v>
      </c>
      <c r="C2549" s="254" t="str">
        <f t="shared" si="116"/>
        <v>Percent Reduction in BAU Subsidies</v>
      </c>
      <c r="D2549" s="6" t="s">
        <v>50</v>
      </c>
      <c r="E2549" s="45"/>
      <c r="F2549" s="6" t="s">
        <v>91</v>
      </c>
      <c r="G2549" s="45"/>
      <c r="H2549" s="47">
        <f t="shared" si="112"/>
        <v>2548</v>
      </c>
      <c r="I2549" s="325" t="s">
        <v>40</v>
      </c>
      <c r="J2549" s="255" t="str">
        <f>IF(ISBLANK(INDEX('Policy Characteristics'!D:D,MATCH($C2549,'Policy Characteristics'!$C:$C,0))),"",INDEX('Policy Characteristics'!D:D,MATCH($C2549,'Policy Characteristics'!$C:$C,0)))</f>
        <v>End Existing Subsidies</v>
      </c>
      <c r="K2549" s="254" t="str">
        <f>IF(ISBLANK(INDEX('Policy Characteristics'!E:E,MATCH($C2549,'Policy Characteristics'!$C:$C,0))),"",INDEX('Policy Characteristics'!E:E,MATCH($C2549,'Policy Characteristics'!$C:$C,0)))</f>
        <v>cross reduce BAU subsidies</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1</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BAU subsidies</v>
      </c>
      <c r="P2549" s="254" t="str">
        <f>IF(ISBLANK(INDEX('Policy Characteristics'!J:J,MATCH($C2549,'Policy Characteristics'!$C:$C,0))),"",INDEX('Policy Characteristics'!J:J,MATCH($C2549,'Policy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49" s="254" t="str">
        <f>IF(ISBLANK(INDEX('Policy Characteristics'!K:K,MATCH($C2549,'Policy Characteristics'!$C:$C,0))),"",INDEX('Policy Characteristics'!K:K,MATCH($C2549,'Policy Characteristics'!$C:$C,0)))</f>
        <v>fuels.html#end-subsidies</v>
      </c>
      <c r="R2549" s="254" t="str">
        <f>IF(ISBLANK(INDEX('Policy Characteristics'!L:L,MATCH($C2549,'Policy Characteristics'!$C:$C,0))),"",INDEX('Policy Characteristics'!L:L,MATCH($C2549,'Policy Characteristics'!$C:$C,0)))</f>
        <v>end-existing-subsidies.html</v>
      </c>
    </row>
    <row r="2550" spans="1:18" s="4" customFormat="1" x14ac:dyDescent="0.25">
      <c r="A2550" s="254" t="str">
        <f>IF(ISBLANK(INDEX('Policy Characteristics'!A:A,MATCH($C2550,'Policy Characteristics'!$C:$C,0))),"",INDEX('Policy Characteristics'!A:A,MATCH($C2550,'Policy Characteristics'!$C:$C,0)))</f>
        <v>Cross-Sector</v>
      </c>
      <c r="B2550" s="262" t="str">
        <f>IF(ISBLANK(INDEX('Policy Characteristics'!B:B,MATCH($C2550,'Policy Characteristics'!$C:$C,0))),"",INDEX('Policy Characteristics'!B:B,MATCH($C2550,'Policy Characteristics'!$C:$C,0)))</f>
        <v>End Existing Subsidies</v>
      </c>
      <c r="C2550" s="254" t="str">
        <f t="shared" si="116"/>
        <v>Percent Reduction in BAU Subsidies</v>
      </c>
      <c r="D2550" s="6" t="s">
        <v>51</v>
      </c>
      <c r="E2550" s="45"/>
      <c r="F2550" s="6" t="s">
        <v>92</v>
      </c>
      <c r="G2550" s="45"/>
      <c r="H2550" s="47">
        <f t="shared" si="112"/>
        <v>2549</v>
      </c>
      <c r="I2550" s="325" t="s">
        <v>40</v>
      </c>
      <c r="J2550" s="255" t="str">
        <f>IF(ISBLANK(INDEX('Policy Characteristics'!D:D,MATCH($C2550,'Policy Characteristics'!$C:$C,0))),"",INDEX('Policy Characteristics'!D:D,MATCH($C2550,'Policy Characteristics'!$C:$C,0)))</f>
        <v>End Existing Subsidies</v>
      </c>
      <c r="K2550" s="254" t="str">
        <f>IF(ISBLANK(INDEX('Policy Characteristics'!E:E,MATCH($C2550,'Policy Characteristics'!$C:$C,0))),"",INDEX('Policy Characteristics'!E:E,MATCH($C2550,'Policy Characteristics'!$C:$C,0)))</f>
        <v>cross reduce BAU subsidies</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1</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BAU subsidies</v>
      </c>
      <c r="P2550" s="254" t="str">
        <f>IF(ISBLANK(INDEX('Policy Characteristics'!J:J,MATCH($C2550,'Policy Characteristics'!$C:$C,0))),"",INDEX('Policy Characteristics'!J:J,MATCH($C2550,'Policy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0" s="254" t="str">
        <f>IF(ISBLANK(INDEX('Policy Characteristics'!K:K,MATCH($C2550,'Policy Characteristics'!$C:$C,0))),"",INDEX('Policy Characteristics'!K:K,MATCH($C2550,'Policy Characteristics'!$C:$C,0)))</f>
        <v>fuels.html#end-subsidies</v>
      </c>
      <c r="R2550" s="254" t="str">
        <f>IF(ISBLANK(INDEX('Policy Characteristics'!L:L,MATCH($C2550,'Policy Characteristics'!$C:$C,0))),"",INDEX('Policy Characteristics'!L:L,MATCH($C2550,'Policy Characteristics'!$C:$C,0)))</f>
        <v>end-existing-subsidies.html</v>
      </c>
    </row>
    <row r="2551" spans="1:18" s="4" customFormat="1" x14ac:dyDescent="0.25">
      <c r="A2551" s="254" t="str">
        <f>IF(ISBLANK(INDEX('Policy Characteristics'!A:A,MATCH($C2551,'Policy Characteristics'!$C:$C,0))),"",INDEX('Policy Characteristics'!A:A,MATCH($C2551,'Policy Characteristics'!$C:$C,0)))</f>
        <v>Cross-Sector</v>
      </c>
      <c r="B2551" s="262" t="str">
        <f>IF(ISBLANK(INDEX('Policy Characteristics'!B:B,MATCH($C2551,'Policy Characteristics'!$C:$C,0))),"",INDEX('Policy Characteristics'!B:B,MATCH($C2551,'Policy Characteristics'!$C:$C,0)))</f>
        <v>End Existing Subsidies</v>
      </c>
      <c r="C2551" s="254" t="str">
        <f t="shared" si="116"/>
        <v>Percent Reduction in BAU Subsidies</v>
      </c>
      <c r="D2551" s="6" t="s">
        <v>52</v>
      </c>
      <c r="E2551" s="45"/>
      <c r="F2551" s="6" t="s">
        <v>93</v>
      </c>
      <c r="G2551" s="45"/>
      <c r="H2551" s="47">
        <f t="shared" si="112"/>
        <v>2550</v>
      </c>
      <c r="I2551" s="325" t="s">
        <v>41</v>
      </c>
      <c r="J2551" s="255" t="str">
        <f>IF(ISBLANK(INDEX('Policy Characteristics'!D:D,MATCH($C2551,'Policy Characteristics'!$C:$C,0))),"",INDEX('Policy Characteristics'!D:D,MATCH($C2551,'Policy Characteristics'!$C:$C,0)))</f>
        <v>End Existing Subsidies</v>
      </c>
      <c r="K2551" s="254" t="str">
        <f>IF(ISBLANK(INDEX('Policy Characteristics'!E:E,MATCH($C2551,'Policy Characteristics'!$C:$C,0))),"",INDEX('Policy Characteristics'!E:E,MATCH($C2551,'Policy Characteristics'!$C:$C,0)))</f>
        <v>cross reduce BAU subsidies</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1</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BAU subsidies</v>
      </c>
      <c r="P2551" s="254" t="str">
        <f>IF(ISBLANK(INDEX('Policy Characteristics'!J:J,MATCH($C2551,'Policy Characteristics'!$C:$C,0))),"",INDEX('Policy Characteristics'!J:J,MATCH($C2551,'Policy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1" s="254" t="str">
        <f>IF(ISBLANK(INDEX('Policy Characteristics'!K:K,MATCH($C2551,'Policy Characteristics'!$C:$C,0))),"",INDEX('Policy Characteristics'!K:K,MATCH($C2551,'Policy Characteristics'!$C:$C,0)))</f>
        <v>fuels.html#end-subsidies</v>
      </c>
      <c r="R2551" s="254" t="str">
        <f>IF(ISBLANK(INDEX('Policy Characteristics'!L:L,MATCH($C2551,'Policy Characteristics'!$C:$C,0))),"",INDEX('Policy Characteristics'!L:L,MATCH($C2551,'Policy Characteristics'!$C:$C,0)))</f>
        <v>end-existing-subsidies.html</v>
      </c>
    </row>
    <row r="2552" spans="1:18" s="4" customFormat="1" x14ac:dyDescent="0.25">
      <c r="A2552" s="254" t="str">
        <f>IF(ISBLANK(INDEX('Policy Characteristics'!A:A,MATCH($C2552,'Policy Characteristics'!$C:$C,0))),"",INDEX('Policy Characteristics'!A:A,MATCH($C2552,'Policy Characteristics'!$C:$C,0)))</f>
        <v>Cross-Sector</v>
      </c>
      <c r="B2552" s="262" t="str">
        <f>IF(ISBLANK(INDEX('Policy Characteristics'!B:B,MATCH($C2552,'Policy Characteristics'!$C:$C,0))),"",INDEX('Policy Characteristics'!B:B,MATCH($C2552,'Policy Characteristics'!$C:$C,0)))</f>
        <v>End Existing Subsidies</v>
      </c>
      <c r="C2552" s="254" t="str">
        <f t="shared" si="116"/>
        <v>Percent Reduction in BAU Subsidies</v>
      </c>
      <c r="D2552" s="6" t="s">
        <v>53</v>
      </c>
      <c r="E2552" s="45"/>
      <c r="F2552" s="6" t="s">
        <v>94</v>
      </c>
      <c r="G2552" s="45"/>
      <c r="H2552" s="47">
        <f t="shared" si="112"/>
        <v>2551</v>
      </c>
      <c r="I2552" s="325" t="s">
        <v>41</v>
      </c>
      <c r="J2552" s="255" t="str">
        <f>IF(ISBLANK(INDEX('Policy Characteristics'!D:D,MATCH($C2552,'Policy Characteristics'!$C:$C,0))),"",INDEX('Policy Characteristics'!D:D,MATCH($C2552,'Policy Characteristics'!$C:$C,0)))</f>
        <v>End Existing Subsidies</v>
      </c>
      <c r="K2552" s="254" t="str">
        <f>IF(ISBLANK(INDEX('Policy Characteristics'!E:E,MATCH($C2552,'Policy Characteristics'!$C:$C,0))),"",INDEX('Policy Characteristics'!E:E,MATCH($C2552,'Policy Characteristics'!$C:$C,0)))</f>
        <v>cross reduce BAU subsidies</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1</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BAU subsidies</v>
      </c>
      <c r="P2552" s="254" t="str">
        <f>IF(ISBLANK(INDEX('Policy Characteristics'!J:J,MATCH($C2552,'Policy Characteristics'!$C:$C,0))),"",INDEX('Policy Characteristics'!J:J,MATCH($C2552,'Policy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2" s="254" t="str">
        <f>IF(ISBLANK(INDEX('Policy Characteristics'!K:K,MATCH($C2552,'Policy Characteristics'!$C:$C,0))),"",INDEX('Policy Characteristics'!K:K,MATCH($C2552,'Policy Characteristics'!$C:$C,0)))</f>
        <v>fuels.html#end-subsidies</v>
      </c>
      <c r="R2552" s="254" t="str">
        <f>IF(ISBLANK(INDEX('Policy Characteristics'!L:L,MATCH($C2552,'Policy Characteristics'!$C:$C,0))),"",INDEX('Policy Characteristics'!L:L,MATCH($C2552,'Policy Characteristics'!$C:$C,0)))</f>
        <v>end-existing-subsidies.html</v>
      </c>
    </row>
    <row r="2553" spans="1:18" s="4" customFormat="1" x14ac:dyDescent="0.25">
      <c r="A2553" s="254" t="str">
        <f>IF(ISBLANK(INDEX('Policy Characteristics'!A:A,MATCH($C2553,'Policy Characteristics'!$C:$C,0))),"",INDEX('Policy Characteristics'!A:A,MATCH($C2553,'Policy Characteristics'!$C:$C,0)))</f>
        <v>Cross-Sector</v>
      </c>
      <c r="B2553" s="262" t="str">
        <f>IF(ISBLANK(INDEX('Policy Characteristics'!B:B,MATCH($C2553,'Policy Characteristics'!$C:$C,0))),"",INDEX('Policy Characteristics'!B:B,MATCH($C2553,'Policy Characteristics'!$C:$C,0)))</f>
        <v>End Existing Subsidies</v>
      </c>
      <c r="C2553" s="254" t="str">
        <f t="shared" si="116"/>
        <v>Percent Reduction in BAU Subsidies</v>
      </c>
      <c r="D2553" s="6" t="s">
        <v>2447</v>
      </c>
      <c r="E2553" s="45"/>
      <c r="F2553" s="6" t="s">
        <v>2448</v>
      </c>
      <c r="G2553" s="45"/>
      <c r="H2553" s="47">
        <f t="shared" si="112"/>
        <v>2552</v>
      </c>
      <c r="I2553" s="325" t="s">
        <v>41</v>
      </c>
      <c r="J2553" s="255" t="str">
        <f>IF(ISBLANK(INDEX('Policy Characteristics'!D:D,MATCH($C2553,'Policy Characteristics'!$C:$C,0))),"",INDEX('Policy Characteristics'!D:D,MATCH($C2553,'Policy Characteristics'!$C:$C,0)))</f>
        <v>End Existing Subsidies</v>
      </c>
      <c r="K2553" s="254" t="str">
        <f>IF(ISBLANK(INDEX('Policy Characteristics'!E:E,MATCH($C2553,'Policy Characteristics'!$C:$C,0))),"",INDEX('Policy Characteristics'!E:E,MATCH($C2553,'Policy Characteristics'!$C:$C,0)))</f>
        <v>cross reduce BAU subsidies</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1</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BAU subsidies</v>
      </c>
      <c r="P2553" s="254" t="str">
        <f>IF(ISBLANK(INDEX('Policy Characteristics'!J:J,MATCH($C2553,'Policy Characteristics'!$C:$C,0))),"",INDEX('Policy Characteristics'!J:J,MATCH($C2553,'Policy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3" s="254" t="str">
        <f>IF(ISBLANK(INDEX('Policy Characteristics'!K:K,MATCH($C2553,'Policy Characteristics'!$C:$C,0))),"",INDEX('Policy Characteristics'!K:K,MATCH($C2553,'Policy Characteristics'!$C:$C,0)))</f>
        <v>fuels.html#end-subsidies</v>
      </c>
      <c r="R2553" s="254" t="str">
        <f>IF(ISBLANK(INDEX('Policy Characteristics'!L:L,MATCH($C2553,'Policy Characteristics'!$C:$C,0))),"",INDEX('Policy Characteristics'!L:L,MATCH($C2553,'Policy Characteristics'!$C:$C,0)))</f>
        <v>end-existing-subsidies.html</v>
      </c>
    </row>
    <row r="2554" spans="1:18" s="4" customFormat="1" x14ac:dyDescent="0.25">
      <c r="A2554" s="254" t="str">
        <f>IF(ISBLANK(INDEX('Policy Characteristics'!A:A,MATCH($C2554,'Policy Characteristics'!$C:$C,0))),"",INDEX('Policy Characteristics'!A:A,MATCH($C2554,'Policy Characteristics'!$C:$C,0)))</f>
        <v>Cross-Sector</v>
      </c>
      <c r="B2554" s="262" t="str">
        <f>IF(ISBLANK(INDEX('Policy Characteristics'!B:B,MATCH($C2554,'Policy Characteristics'!$C:$C,0))),"",INDEX('Policy Characteristics'!B:B,MATCH($C2554,'Policy Characteristics'!$C:$C,0)))</f>
        <v>End Existing Subsidies</v>
      </c>
      <c r="C2554" s="254" t="str">
        <f t="shared" si="116"/>
        <v>Percent Reduction in BAU Subsidies</v>
      </c>
      <c r="D2554" s="6" t="s">
        <v>71</v>
      </c>
      <c r="E2554" s="45"/>
      <c r="F2554" s="6" t="s">
        <v>95</v>
      </c>
      <c r="G2554" s="45"/>
      <c r="H2554" s="47">
        <f t="shared" si="112"/>
        <v>2553</v>
      </c>
      <c r="I2554" s="325" t="s">
        <v>41</v>
      </c>
      <c r="J2554" s="255" t="str">
        <f>IF(ISBLANK(INDEX('Policy Characteristics'!D:D,MATCH($C2554,'Policy Characteristics'!$C:$C,0))),"",INDEX('Policy Characteristics'!D:D,MATCH($C2554,'Policy Characteristics'!$C:$C,0)))</f>
        <v>End Existing Subsidies</v>
      </c>
      <c r="K2554" s="254" t="str">
        <f>IF(ISBLANK(INDEX('Policy Characteristics'!E:E,MATCH($C2554,'Policy Characteristics'!$C:$C,0))),"",INDEX('Policy Characteristics'!E:E,MATCH($C2554,'Policy Characteristics'!$C:$C,0)))</f>
        <v>cross reduce BAU subsidies</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1</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BAU subsidies</v>
      </c>
      <c r="P2554" s="254" t="str">
        <f>IF(ISBLANK(INDEX('Policy Characteristics'!J:J,MATCH($C2554,'Policy Characteristics'!$C:$C,0))),"",INDEX('Policy Characteristics'!J:J,MATCH($C2554,'Policy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4" s="254" t="str">
        <f>IF(ISBLANK(INDEX('Policy Characteristics'!K:K,MATCH($C2554,'Policy Characteristics'!$C:$C,0))),"",INDEX('Policy Characteristics'!K:K,MATCH($C2554,'Policy Characteristics'!$C:$C,0)))</f>
        <v>fuels.html#end-subsidies</v>
      </c>
      <c r="R2554" s="254" t="str">
        <f>IF(ISBLANK(INDEX('Policy Characteristics'!L:L,MATCH($C2554,'Policy Characteristics'!$C:$C,0))),"",INDEX('Policy Characteristics'!L:L,MATCH($C2554,'Policy Characteristics'!$C:$C,0)))</f>
        <v>end-existing-subsidies.html</v>
      </c>
    </row>
    <row r="2555" spans="1:18" s="4" customFormat="1" x14ac:dyDescent="0.25">
      <c r="A2555" s="254" t="str">
        <f>IF(ISBLANK(INDEX('Policy Characteristics'!A:A,MATCH($C2555,'Policy Characteristics'!$C:$C,0))),"",INDEX('Policy Characteristics'!A:A,MATCH($C2555,'Policy Characteristics'!$C:$C,0)))</f>
        <v>Cross-Sector</v>
      </c>
      <c r="B2555" s="262" t="str">
        <f>IF(ISBLANK(INDEX('Policy Characteristics'!B:B,MATCH($C2555,'Policy Characteristics'!$C:$C,0))),"",INDEX('Policy Characteristics'!B:B,MATCH($C2555,'Policy Characteristics'!$C:$C,0)))</f>
        <v>End Existing Subsidies</v>
      </c>
      <c r="C2555" s="254" t="str">
        <f t="shared" si="116"/>
        <v>Percent Reduction in BAU Subsidies</v>
      </c>
      <c r="D2555" s="6" t="s">
        <v>419</v>
      </c>
      <c r="E2555" s="45"/>
      <c r="F2555" s="6" t="s">
        <v>420</v>
      </c>
      <c r="G2555" s="45"/>
      <c r="H2555" s="47">
        <f t="shared" si="112"/>
        <v>2554</v>
      </c>
      <c r="I2555" s="325" t="s">
        <v>40</v>
      </c>
      <c r="J2555" s="255" t="str">
        <f>IF(ISBLANK(INDEX('Policy Characteristics'!D:D,MATCH($C2555,'Policy Characteristics'!$C:$C,0))),"",INDEX('Policy Characteristics'!D:D,MATCH($C2555,'Policy Characteristics'!$C:$C,0)))</f>
        <v>End Existing Subsidies</v>
      </c>
      <c r="K2555" s="254" t="str">
        <f>IF(ISBLANK(INDEX('Policy Characteristics'!E:E,MATCH($C2555,'Policy Characteristics'!$C:$C,0))),"",INDEX('Policy Characteristics'!E:E,MATCH($C2555,'Policy Characteristics'!$C:$C,0)))</f>
        <v>cross reduce BAU subsidies</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1</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BAU subsidies</v>
      </c>
      <c r="P2555" s="254" t="str">
        <f>IF(ISBLANK(INDEX('Policy Characteristics'!J:J,MATCH($C2555,'Policy Characteristics'!$C:$C,0))),"",INDEX('Policy Characteristics'!J:J,MATCH($C2555,'Policy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5" s="254" t="str">
        <f>IF(ISBLANK(INDEX('Policy Characteristics'!K:K,MATCH($C2555,'Policy Characteristics'!$C:$C,0))),"",INDEX('Policy Characteristics'!K:K,MATCH($C2555,'Policy Characteristics'!$C:$C,0)))</f>
        <v>fuels.html#end-subsidies</v>
      </c>
      <c r="R2555" s="254" t="str">
        <f>IF(ISBLANK(INDEX('Policy Characteristics'!L:L,MATCH($C2555,'Policy Characteristics'!$C:$C,0))),"",INDEX('Policy Characteristics'!L:L,MATCH($C2555,'Policy Characteristics'!$C:$C,0)))</f>
        <v>end-existing-subsidies.html</v>
      </c>
    </row>
    <row r="2556" spans="1:18" s="4" customFormat="1" x14ac:dyDescent="0.25">
      <c r="A2556" s="254" t="str">
        <f>IF(ISBLANK(INDEX('Policy Characteristics'!A:A,MATCH($C2556,'Policy Characteristics'!$C:$C,0))),"",INDEX('Policy Characteristics'!A:A,MATCH($C2556,'Policy Characteristics'!$C:$C,0)))</f>
        <v>Cross-Sector</v>
      </c>
      <c r="B2556" s="262" t="str">
        <f>IF(ISBLANK(INDEX('Policy Characteristics'!B:B,MATCH($C2556,'Policy Characteristics'!$C:$C,0))),"",INDEX('Policy Characteristics'!B:B,MATCH($C2556,'Policy Characteristics'!$C:$C,0)))</f>
        <v>End Existing Subsidies</v>
      </c>
      <c r="C2556" s="254" t="str">
        <f t="shared" si="116"/>
        <v>Percent Reduction in BAU Subsidies</v>
      </c>
      <c r="D2556" s="6" t="s">
        <v>426</v>
      </c>
      <c r="E2556" s="45"/>
      <c r="F2556" s="6" t="s">
        <v>427</v>
      </c>
      <c r="G2556" s="45"/>
      <c r="H2556" s="47">
        <f t="shared" si="112"/>
        <v>2555</v>
      </c>
      <c r="I2556" s="325" t="s">
        <v>41</v>
      </c>
      <c r="J2556" s="255" t="str">
        <f>IF(ISBLANK(INDEX('Policy Characteristics'!D:D,MATCH($C2556,'Policy Characteristics'!$C:$C,0))),"",INDEX('Policy Characteristics'!D:D,MATCH($C2556,'Policy Characteristics'!$C:$C,0)))</f>
        <v>End Existing Subsidies</v>
      </c>
      <c r="K2556" s="254" t="str">
        <f>IF(ISBLANK(INDEX('Policy Characteristics'!E:E,MATCH($C2556,'Policy Characteristics'!$C:$C,0))),"",INDEX('Policy Characteristics'!E:E,MATCH($C2556,'Policy Characteristics'!$C:$C,0)))</f>
        <v>cross reduce BAU subsidies</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1</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BAU subsidies</v>
      </c>
      <c r="P2556" s="254" t="str">
        <f>IF(ISBLANK(INDEX('Policy Characteristics'!J:J,MATCH($C2556,'Policy Characteristics'!$C:$C,0))),"",INDEX('Policy Characteristics'!J:J,MATCH($C2556,'Policy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6" s="254" t="str">
        <f>IF(ISBLANK(INDEX('Policy Characteristics'!K:K,MATCH($C2556,'Policy Characteristics'!$C:$C,0))),"",INDEX('Policy Characteristics'!K:K,MATCH($C2556,'Policy Characteristics'!$C:$C,0)))</f>
        <v>fuels.html#end-subsidies</v>
      </c>
      <c r="R2556" s="254" t="str">
        <f>IF(ISBLANK(INDEX('Policy Characteristics'!L:L,MATCH($C2556,'Policy Characteristics'!$C:$C,0))),"",INDEX('Policy Characteristics'!L:L,MATCH($C2556,'Policy Characteristics'!$C:$C,0)))</f>
        <v>end-existing-subsidies.html</v>
      </c>
    </row>
    <row r="2557" spans="1:18" s="4" customFormat="1" x14ac:dyDescent="0.25">
      <c r="A2557" s="254" t="str">
        <f>IF(ISBLANK(INDEX('Policy Characteristics'!A:A,MATCH($C2557,'Policy Characteristics'!$C:$C,0))),"",INDEX('Policy Characteristics'!A:A,MATCH($C2557,'Policy Characteristics'!$C:$C,0)))</f>
        <v>Cross-Sector</v>
      </c>
      <c r="B2557" s="262" t="str">
        <f>IF(ISBLANK(INDEX('Policy Characteristics'!B:B,MATCH($C2557,'Policy Characteristics'!$C:$C,0))),"",INDEX('Policy Characteristics'!B:B,MATCH($C2557,'Policy Characteristics'!$C:$C,0)))</f>
        <v>End Existing Subsidies</v>
      </c>
      <c r="C2557" s="254" t="str">
        <f t="shared" si="116"/>
        <v>Percent Reduction in BAU Subsidies</v>
      </c>
      <c r="D2557" s="6" t="s">
        <v>2439</v>
      </c>
      <c r="E2557" s="45"/>
      <c r="F2557" s="6" t="s">
        <v>2443</v>
      </c>
      <c r="G2557" s="45"/>
      <c r="H2557" s="47">
        <f t="shared" si="112"/>
        <v>2556</v>
      </c>
      <c r="I2557" s="325" t="s">
        <v>41</v>
      </c>
      <c r="J2557" s="255" t="str">
        <f>IF(ISBLANK(INDEX('Policy Characteristics'!D:D,MATCH($C2557,'Policy Characteristics'!$C:$C,0))),"",INDEX('Policy Characteristics'!D:D,MATCH($C2557,'Policy Characteristics'!$C:$C,0)))</f>
        <v>End Existing Subsidies</v>
      </c>
      <c r="K2557" s="254" t="str">
        <f>IF(ISBLANK(INDEX('Policy Characteristics'!E:E,MATCH($C2557,'Policy Characteristics'!$C:$C,0))),"",INDEX('Policy Characteristics'!E:E,MATCH($C2557,'Policy Characteristics'!$C:$C,0)))</f>
        <v>cross reduce BAU subsidies</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1</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BAU subsidies</v>
      </c>
      <c r="P2557" s="254" t="str">
        <f>IF(ISBLANK(INDEX('Policy Characteristics'!J:J,MATCH($C2557,'Policy Characteristics'!$C:$C,0))),"",INDEX('Policy Characteristics'!J:J,MATCH($C2557,'Policy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7" s="254" t="str">
        <f>IF(ISBLANK(INDEX('Policy Characteristics'!K:K,MATCH($C2557,'Policy Characteristics'!$C:$C,0))),"",INDEX('Policy Characteristics'!K:K,MATCH($C2557,'Policy Characteristics'!$C:$C,0)))</f>
        <v>fuels.html#end-subsidies</v>
      </c>
      <c r="R2557" s="254" t="str">
        <f>IF(ISBLANK(INDEX('Policy Characteristics'!L:L,MATCH($C2557,'Policy Characteristics'!$C:$C,0))),"",INDEX('Policy Characteristics'!L:L,MATCH($C2557,'Policy Characteristics'!$C:$C,0)))</f>
        <v>end-existing-subsidies.html</v>
      </c>
    </row>
    <row r="2558" spans="1:18" s="4" customFormat="1" x14ac:dyDescent="0.25">
      <c r="A2558" s="254" t="str">
        <f>IF(ISBLANK(INDEX('Policy Characteristics'!A:A,MATCH($C2558,'Policy Characteristics'!$C:$C,0))),"",INDEX('Policy Characteristics'!A:A,MATCH($C2558,'Policy Characteristics'!$C:$C,0)))</f>
        <v>Cross-Sector</v>
      </c>
      <c r="B2558" s="262" t="str">
        <f>IF(ISBLANK(INDEX('Policy Characteristics'!B:B,MATCH($C2558,'Policy Characteristics'!$C:$C,0))),"",INDEX('Policy Characteristics'!B:B,MATCH($C2558,'Policy Characteristics'!$C:$C,0)))</f>
        <v>End Existing Subsidies</v>
      </c>
      <c r="C2558" s="254" t="str">
        <f t="shared" ref="C2558" si="117">C$2541</f>
        <v>Percent Reduction in BAU Subsidies</v>
      </c>
      <c r="D2558" s="6" t="s">
        <v>2449</v>
      </c>
      <c r="E2558" s="45"/>
      <c r="F2558" s="6" t="s">
        <v>2450</v>
      </c>
      <c r="G2558" s="45"/>
      <c r="H2558" s="47">
        <f t="shared" si="112"/>
        <v>2557</v>
      </c>
      <c r="I2558" s="325" t="s">
        <v>41</v>
      </c>
      <c r="J2558" s="255" t="str">
        <f>IF(ISBLANK(INDEX('Policy Characteristics'!D:D,MATCH($C2558,'Policy Characteristics'!$C:$C,0))),"",INDEX('Policy Characteristics'!D:D,MATCH($C2558,'Policy Characteristics'!$C:$C,0)))</f>
        <v>End Existing Subsidies</v>
      </c>
      <c r="K2558" s="254" t="str">
        <f>IF(ISBLANK(INDEX('Policy Characteristics'!E:E,MATCH($C2558,'Policy Characteristics'!$C:$C,0))),"",INDEX('Policy Characteristics'!E:E,MATCH($C2558,'Policy Characteristics'!$C:$C,0)))</f>
        <v>cross reduce BAU subsidies</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1</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BAU subsidies</v>
      </c>
      <c r="P2558" s="254" t="str">
        <f>IF(ISBLANK(INDEX('Policy Characteristics'!J:J,MATCH($C2558,'Policy Characteristics'!$C:$C,0))),"",INDEX('Policy Characteristics'!J:J,MATCH($C2558,'Policy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8" s="254" t="str">
        <f>IF(ISBLANK(INDEX('Policy Characteristics'!K:K,MATCH($C2558,'Policy Characteristics'!$C:$C,0))),"",INDEX('Policy Characteristics'!K:K,MATCH($C2558,'Policy Characteristics'!$C:$C,0)))</f>
        <v>fuels.html#end-subsidies</v>
      </c>
      <c r="R2558" s="254" t="str">
        <f>IF(ISBLANK(INDEX('Policy Characteristics'!L:L,MATCH($C2558,'Policy Characteristics'!$C:$C,0))),"",INDEX('Policy Characteristics'!L:L,MATCH($C2558,'Policy Characteristics'!$C:$C,0)))</f>
        <v>end-existing-subsidies.html</v>
      </c>
    </row>
    <row r="2559" spans="1:18" s="4" customFormat="1" x14ac:dyDescent="0.25">
      <c r="A2559" s="254" t="str">
        <f>IF(ISBLANK(INDEX('Policy Characteristics'!A:A,MATCH($C2559,'Policy Characteristics'!$C:$C,0))),"",INDEX('Policy Characteristics'!A:A,MATCH($C2559,'Policy Characteristics'!$C:$C,0)))</f>
        <v>Cross-Sector</v>
      </c>
      <c r="B2559" s="262" t="str">
        <f>IF(ISBLANK(INDEX('Policy Characteristics'!B:B,MATCH($C2559,'Policy Characteristics'!$C:$C,0))),"",INDEX('Policy Characteristics'!B:B,MATCH($C2559,'Policy Characteristics'!$C:$C,0)))</f>
        <v>End Existing Subsidies</v>
      </c>
      <c r="C2559" s="254" t="str">
        <f t="shared" ref="C2559:C2561" si="118">C$2541</f>
        <v>Percent Reduction in BAU Subsidies</v>
      </c>
      <c r="D2559" s="6" t="s">
        <v>2440</v>
      </c>
      <c r="E2559" s="45"/>
      <c r="F2559" s="6" t="s">
        <v>2444</v>
      </c>
      <c r="G2559" s="45"/>
      <c r="H2559" s="47">
        <f t="shared" si="112"/>
        <v>2558</v>
      </c>
      <c r="I2559" s="325" t="s">
        <v>41</v>
      </c>
      <c r="J2559" s="255" t="str">
        <f>IF(ISBLANK(INDEX('Policy Characteristics'!D:D,MATCH($C2559,'Policy Characteristics'!$C:$C,0))),"",INDEX('Policy Characteristics'!D:D,MATCH($C2559,'Policy Characteristics'!$C:$C,0)))</f>
        <v>End Existing Subsidies</v>
      </c>
      <c r="K2559" s="254" t="str">
        <f>IF(ISBLANK(INDEX('Policy Characteristics'!E:E,MATCH($C2559,'Policy Characteristics'!$C:$C,0))),"",INDEX('Policy Characteristics'!E:E,MATCH($C2559,'Policy Characteristics'!$C:$C,0)))</f>
        <v>cross reduce BAU subsidies</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1</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BAU subsidies</v>
      </c>
      <c r="P2559" s="254" t="str">
        <f>IF(ISBLANK(INDEX('Policy Characteristics'!J:J,MATCH($C2559,'Policy Characteristics'!$C:$C,0))),"",INDEX('Policy Characteristics'!J:J,MATCH($C2559,'Policy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59" s="254" t="str">
        <f>IF(ISBLANK(INDEX('Policy Characteristics'!K:K,MATCH($C2559,'Policy Characteristics'!$C:$C,0))),"",INDEX('Policy Characteristics'!K:K,MATCH($C2559,'Policy Characteristics'!$C:$C,0)))</f>
        <v>fuels.html#end-subsidies</v>
      </c>
      <c r="R2559" s="254" t="str">
        <f>IF(ISBLANK(INDEX('Policy Characteristics'!L:L,MATCH($C2559,'Policy Characteristics'!$C:$C,0))),"",INDEX('Policy Characteristics'!L:L,MATCH($C2559,'Policy Characteristics'!$C:$C,0)))</f>
        <v>end-existing-subsidies.html</v>
      </c>
    </row>
    <row r="2560" spans="1:18" s="4" customFormat="1" x14ac:dyDescent="0.25">
      <c r="A2560" s="254" t="str">
        <f>IF(ISBLANK(INDEX('Policy Characteristics'!A:A,MATCH($C2560,'Policy Characteristics'!$C:$C,0))),"",INDEX('Policy Characteristics'!A:A,MATCH($C2560,'Policy Characteristics'!$C:$C,0)))</f>
        <v>Cross-Sector</v>
      </c>
      <c r="B2560" s="262" t="str">
        <f>IF(ISBLANK(INDEX('Policy Characteristics'!B:B,MATCH($C2560,'Policy Characteristics'!$C:$C,0))),"",INDEX('Policy Characteristics'!B:B,MATCH($C2560,'Policy Characteristics'!$C:$C,0)))</f>
        <v>End Existing Subsidies</v>
      </c>
      <c r="C2560" s="254" t="str">
        <f t="shared" si="118"/>
        <v>Percent Reduction in BAU Subsidies</v>
      </c>
      <c r="D2560" s="6" t="s">
        <v>2441</v>
      </c>
      <c r="E2560" s="45"/>
      <c r="F2560" s="6" t="s">
        <v>2445</v>
      </c>
      <c r="G2560" s="45"/>
      <c r="H2560" s="47">
        <f t="shared" si="112"/>
        <v>2559</v>
      </c>
      <c r="I2560" s="325" t="s">
        <v>41</v>
      </c>
      <c r="J2560" s="255" t="str">
        <f>IF(ISBLANK(INDEX('Policy Characteristics'!D:D,MATCH($C2560,'Policy Characteristics'!$C:$C,0))),"",INDEX('Policy Characteristics'!D:D,MATCH($C2560,'Policy Characteristics'!$C:$C,0)))</f>
        <v>End Existing Subsidies</v>
      </c>
      <c r="K2560" s="254" t="str">
        <f>IF(ISBLANK(INDEX('Policy Characteristics'!E:E,MATCH($C2560,'Policy Characteristics'!$C:$C,0))),"",INDEX('Policy Characteristics'!E:E,MATCH($C2560,'Policy Characteristics'!$C:$C,0)))</f>
        <v>cross reduce BAU subsidies</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1</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BAU subsidies</v>
      </c>
      <c r="P2560" s="254" t="str">
        <f>IF(ISBLANK(INDEX('Policy Characteristics'!J:J,MATCH($C2560,'Policy Characteristics'!$C:$C,0))),"",INDEX('Policy Characteristics'!J:J,MATCH($C2560,'Policy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0" s="254" t="str">
        <f>IF(ISBLANK(INDEX('Policy Characteristics'!K:K,MATCH($C2560,'Policy Characteristics'!$C:$C,0))),"",INDEX('Policy Characteristics'!K:K,MATCH($C2560,'Policy Characteristics'!$C:$C,0)))</f>
        <v>fuels.html#end-subsidies</v>
      </c>
      <c r="R2560" s="254" t="str">
        <f>IF(ISBLANK(INDEX('Policy Characteristics'!L:L,MATCH($C2560,'Policy Characteristics'!$C:$C,0))),"",INDEX('Policy Characteristics'!L:L,MATCH($C2560,'Policy Characteristics'!$C:$C,0)))</f>
        <v>end-existing-subsidies.html</v>
      </c>
    </row>
    <row r="2561" spans="1:18" s="4" customFormat="1" x14ac:dyDescent="0.25">
      <c r="A2561" s="254" t="str">
        <f>IF(ISBLANK(INDEX('Policy Characteristics'!A:A,MATCH($C2561,'Policy Characteristics'!$C:$C,0))),"",INDEX('Policy Characteristics'!A:A,MATCH($C2561,'Policy Characteristics'!$C:$C,0)))</f>
        <v>Cross-Sector</v>
      </c>
      <c r="B2561" s="262" t="str">
        <f>IF(ISBLANK(INDEX('Policy Characteristics'!B:B,MATCH($C2561,'Policy Characteristics'!$C:$C,0))),"",INDEX('Policy Characteristics'!B:B,MATCH($C2561,'Policy Characteristics'!$C:$C,0)))</f>
        <v>End Existing Subsidies</v>
      </c>
      <c r="C2561" s="254" t="str">
        <f t="shared" si="118"/>
        <v>Percent Reduction in BAU Subsidies</v>
      </c>
      <c r="D2561" s="6" t="s">
        <v>2442</v>
      </c>
      <c r="E2561" s="45"/>
      <c r="F2561" s="6" t="s">
        <v>2446</v>
      </c>
      <c r="G2561" s="45"/>
      <c r="H2561" s="47">
        <f t="shared" si="112"/>
        <v>2560</v>
      </c>
      <c r="I2561" s="325" t="s">
        <v>40</v>
      </c>
      <c r="J2561" s="255" t="str">
        <f>IF(ISBLANK(INDEX('Policy Characteristics'!D:D,MATCH($C2561,'Policy Characteristics'!$C:$C,0))),"",INDEX('Policy Characteristics'!D:D,MATCH($C2561,'Policy Characteristics'!$C:$C,0)))</f>
        <v>End Existing Subsidies</v>
      </c>
      <c r="K2561" s="254" t="str">
        <f>IF(ISBLANK(INDEX('Policy Characteristics'!E:E,MATCH($C2561,'Policy Characteristics'!$C:$C,0))),"",INDEX('Policy Characteristics'!E:E,MATCH($C2561,'Policy Characteristics'!$C:$C,0)))</f>
        <v>cross reduce BAU subsidies</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1</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BAU subsidies</v>
      </c>
      <c r="P2561" s="254" t="str">
        <f>IF(ISBLANK(INDEX('Policy Characteristics'!J:J,MATCH($C2561,'Policy Characteristics'!$C:$C,0))),"",INDEX('Policy Characteristics'!J:J,MATCH($C2561,'Policy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561" s="254" t="str">
        <f>IF(ISBLANK(INDEX('Policy Characteristics'!K:K,MATCH($C2561,'Policy Characteristics'!$C:$C,0))),"",INDEX('Policy Characteristics'!K:K,MATCH($C2561,'Policy Characteristics'!$C:$C,0)))</f>
        <v>fuels.html#end-subsidies</v>
      </c>
      <c r="R2561" s="254" t="str">
        <f>IF(ISBLANK(INDEX('Policy Characteristics'!L:L,MATCH($C2561,'Policy Characteristics'!$C:$C,0))),"",INDEX('Policy Characteristics'!L:L,MATCH($C2561,'Policy Characteristics'!$C:$C,0)))</f>
        <v>end-existing-subsidies.html</v>
      </c>
    </row>
    <row r="2562" spans="1:18" s="2" customFormat="1" x14ac:dyDescent="0.25">
      <c r="A2562" s="254" t="str">
        <f>IF(ISBLANK(INDEX('Policy Characteristics'!A:A,MATCH($C2562,'Policy Characteristics'!$C:$C,0))),"",INDEX('Policy Characteristics'!A:A,MATCH($C2562,'Policy Characteristics'!$C:$C,0)))</f>
        <v>Cross-Sector</v>
      </c>
      <c r="B2562" s="262" t="str">
        <f>IF(ISBLANK(INDEX('Policy Characteristics'!B:B,MATCH($C2562,'Policy Characteristics'!$C:$C,0))),"",INDEX('Policy Characteristics'!B:B,MATCH($C2562,'Policy Characteristics'!$C:$C,0)))</f>
        <v>Exempt Process Emissions from C Tax</v>
      </c>
      <c r="C2562" s="1" t="s">
        <v>3316</v>
      </c>
      <c r="D2562" s="45" t="s">
        <v>3015</v>
      </c>
      <c r="E2562" s="6"/>
      <c r="F2562" t="s">
        <v>3040</v>
      </c>
      <c r="G2562" s="6"/>
      <c r="H2562" s="47">
        <f t="shared" si="112"/>
        <v>2561</v>
      </c>
      <c r="I2562" s="325" t="s">
        <v>40</v>
      </c>
      <c r="J2562" s="255" t="str">
        <f>IF(ISBLANK(INDEX('Policy Characteristics'!D:D,MATCH($C2562,'Policy Characteristics'!$C:$C,0))),"",INDEX('Policy Characteristics'!D:D,MATCH($C2562,'Policy Characteristics'!$C:$C,0)))</f>
        <v/>
      </c>
      <c r="K2562" s="254" t="str">
        <f>IF(ISBLANK(INDEX('Policy Characteristics'!E:E,MATCH($C2562,'Policy Characteristics'!$C:$C,0))),"",INDEX('Policy Characteristics'!E:E,MATCH($C2562,'Policy Characteristics'!$C:$C,0)))</f>
        <v>cross toggle whether carbon tax affects process emissions</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1</v>
      </c>
      <c r="N2562" s="261">
        <f>IF(ISBLANK(INDEX('Policy Characteristics'!H:H,MATCH($C2562,'Policy Characteristics'!$C:$C,0))),"",INDEX('Policy Characteristics'!H:H,MATCH($C2562,'Policy Characteristics'!$C:$C,0)))</f>
        <v>1</v>
      </c>
      <c r="O2562" s="254" t="str">
        <f>IF(ISBLANK(INDEX('Policy Characteristics'!I:I,MATCH($C2562,'Policy Characteristics'!$C:$C,0))),"",INDEX('Policy Characteristics'!I:I,MATCH($C2562,'Policy Characteristics'!$C:$C,0)))</f>
        <v>on/off</v>
      </c>
      <c r="P2562" s="254" t="str">
        <f>IF(ISBLANK(INDEX('Policy Characteristics'!J:J,MATCH($C2562,'Policy Characteristics'!$C:$C,0))),"",INDEX('Policy Characteristics'!J:J,MATCH($C2562,'Policy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2" s="254" t="str">
        <f>IF(ISBLANK(INDEX('Policy Characteristics'!K:K,MATCH($C2562,'Policy Characteristics'!$C:$C,0))),"",INDEX('Policy Characteristics'!K:K,MATCH($C2562,'Policy Characteristics'!$C:$C,0)))</f>
        <v>fuels.html#carbon-tax</v>
      </c>
      <c r="R2562" s="254" t="str">
        <f>IF(ISBLANK(INDEX('Policy Characteristics'!L:L,MATCH($C2562,'Policy Characteristics'!$C:$C,0))),"",INDEX('Policy Characteristics'!L:L,MATCH($C2562,'Policy Characteristics'!$C:$C,0)))</f>
        <v>carbon-tax.html</v>
      </c>
    </row>
    <row r="2563" spans="1:18" s="2" customFormat="1" x14ac:dyDescent="0.25">
      <c r="A2563" s="254" t="str">
        <f>IF(ISBLANK(INDEX('Policy Characteristics'!A:A,MATCH($C2563,'Policy Characteristics'!$C:$C,0))),"",INDEX('Policy Characteristics'!A:A,MATCH($C2563,'Policy Characteristics'!$C:$C,0)))</f>
        <v>Cross-Sector</v>
      </c>
      <c r="B2563" s="262" t="str">
        <f>IF(ISBLANK(INDEX('Policy Characteristics'!B:B,MATCH($C2563,'Policy Characteristics'!$C:$C,0))),"",INDEX('Policy Characteristics'!B:B,MATCH($C2563,'Policy Characteristics'!$C:$C,0)))</f>
        <v>Exempt Process Emissions from C Tax</v>
      </c>
      <c r="C2563" s="254" t="str">
        <f>C$2562</f>
        <v>BEPEfCT Boolean Exempt Process Emissions from Carbon Tax</v>
      </c>
      <c r="D2563" s="6" t="s">
        <v>3016</v>
      </c>
      <c r="E2563" s="6"/>
      <c r="F2563" t="s">
        <v>2725</v>
      </c>
      <c r="G2563" s="6"/>
      <c r="H2563" s="47">
        <f t="shared" si="112"/>
        <v>2562</v>
      </c>
      <c r="I2563" s="325" t="s">
        <v>40</v>
      </c>
      <c r="J2563" s="255" t="str">
        <f>IF(ISBLANK(INDEX('Policy Characteristics'!D:D,MATCH($C2563,'Policy Characteristics'!$C:$C,0))),"",INDEX('Policy Characteristics'!D:D,MATCH($C2563,'Policy Characteristics'!$C:$C,0)))</f>
        <v/>
      </c>
      <c r="K2563" s="254" t="str">
        <f>IF(ISBLANK(INDEX('Policy Characteristics'!E:E,MATCH($C2563,'Policy Characteristics'!$C:$C,0))),"",INDEX('Policy Characteristics'!E:E,MATCH($C2563,'Policy Characteristics'!$C:$C,0)))</f>
        <v>cross toggle whether carbon tax affects process emissions</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1</v>
      </c>
      <c r="N2563" s="261">
        <f>IF(ISBLANK(INDEX('Policy Characteristics'!H:H,MATCH($C2563,'Policy Characteristics'!$C:$C,0))),"",INDEX('Policy Characteristics'!H:H,MATCH($C2563,'Policy Characteristics'!$C:$C,0)))</f>
        <v>1</v>
      </c>
      <c r="O2563" s="254" t="str">
        <f>IF(ISBLANK(INDEX('Policy Characteristics'!I:I,MATCH($C2563,'Policy Characteristics'!$C:$C,0))),"",INDEX('Policy Characteristics'!I:I,MATCH($C2563,'Policy Characteristics'!$C:$C,0)))</f>
        <v>on/off</v>
      </c>
      <c r="P2563" s="254" t="str">
        <f>IF(ISBLANK(INDEX('Policy Characteristics'!J:J,MATCH($C2563,'Policy Characteristics'!$C:$C,0))),"",INDEX('Policy Characteristics'!J:J,MATCH($C2563,'Policy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3" s="254" t="str">
        <f>IF(ISBLANK(INDEX('Policy Characteristics'!K:K,MATCH($C2563,'Policy Characteristics'!$C:$C,0))),"",INDEX('Policy Characteristics'!K:K,MATCH($C2563,'Policy Characteristics'!$C:$C,0)))</f>
        <v>fuels.html#carbon-tax</v>
      </c>
      <c r="R2563" s="254" t="str">
        <f>IF(ISBLANK(INDEX('Policy Characteristics'!L:L,MATCH($C2563,'Policy Characteristics'!$C:$C,0))),"",INDEX('Policy Characteristics'!L:L,MATCH($C2563,'Policy Characteristics'!$C:$C,0)))</f>
        <v>carbon-tax.html</v>
      </c>
    </row>
    <row r="2564" spans="1:18" s="2" customFormat="1" x14ac:dyDescent="0.25">
      <c r="A2564" s="254" t="str">
        <f>IF(ISBLANK(INDEX('Policy Characteristics'!A:A,MATCH($C2564,'Policy Characteristics'!$C:$C,0))),"",INDEX('Policy Characteristics'!A:A,MATCH($C2564,'Policy Characteristics'!$C:$C,0)))</f>
        <v>Cross-Sector</v>
      </c>
      <c r="B2564" s="262" t="str">
        <f>IF(ISBLANK(INDEX('Policy Characteristics'!B:B,MATCH($C2564,'Policy Characteristics'!$C:$C,0))),"",INDEX('Policy Characteristics'!B:B,MATCH($C2564,'Policy Characteristics'!$C:$C,0)))</f>
        <v>Exempt Process Emissions from C Tax</v>
      </c>
      <c r="C2564" s="254" t="str">
        <f t="shared" ref="C2564:C2586" si="119">C$2562</f>
        <v>BEPEfCT Boolean Exempt Process Emissions from Carbon Tax</v>
      </c>
      <c r="D2564" s="6" t="s">
        <v>3017</v>
      </c>
      <c r="E2564" s="6"/>
      <c r="F2564" t="s">
        <v>2981</v>
      </c>
      <c r="G2564" s="6"/>
      <c r="H2564" s="47">
        <f t="shared" si="112"/>
        <v>2563</v>
      </c>
      <c r="I2564" s="325" t="s">
        <v>40</v>
      </c>
      <c r="J2564" s="255" t="str">
        <f>IF(ISBLANK(INDEX('Policy Characteristics'!D:D,MATCH($C2564,'Policy Characteristics'!$C:$C,0))),"",INDEX('Policy Characteristics'!D:D,MATCH($C2564,'Policy Characteristics'!$C:$C,0)))</f>
        <v/>
      </c>
      <c r="K2564" s="254" t="str">
        <f>IF(ISBLANK(INDEX('Policy Characteristics'!E:E,MATCH($C2564,'Policy Characteristics'!$C:$C,0))),"",INDEX('Policy Characteristics'!E:E,MATCH($C2564,'Policy Characteristics'!$C:$C,0)))</f>
        <v>cross toggle whether carbon tax affects process emissions</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1</v>
      </c>
      <c r="N2564" s="261">
        <f>IF(ISBLANK(INDEX('Policy Characteristics'!H:H,MATCH($C2564,'Policy Characteristics'!$C:$C,0))),"",INDEX('Policy Characteristics'!H:H,MATCH($C2564,'Policy Characteristics'!$C:$C,0)))</f>
        <v>1</v>
      </c>
      <c r="O2564" s="254" t="str">
        <f>IF(ISBLANK(INDEX('Policy Characteristics'!I:I,MATCH($C2564,'Policy Characteristics'!$C:$C,0))),"",INDEX('Policy Characteristics'!I:I,MATCH($C2564,'Policy Characteristics'!$C:$C,0)))</f>
        <v>on/off</v>
      </c>
      <c r="P2564" s="254" t="str">
        <f>IF(ISBLANK(INDEX('Policy Characteristics'!J:J,MATCH($C2564,'Policy Characteristics'!$C:$C,0))),"",INDEX('Policy Characteristics'!J:J,MATCH($C2564,'Policy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4" s="254" t="str">
        <f>IF(ISBLANK(INDEX('Policy Characteristics'!K:K,MATCH($C2564,'Policy Characteristics'!$C:$C,0))),"",INDEX('Policy Characteristics'!K:K,MATCH($C2564,'Policy Characteristics'!$C:$C,0)))</f>
        <v>fuels.html#carbon-tax</v>
      </c>
      <c r="R2564" s="254" t="str">
        <f>IF(ISBLANK(INDEX('Policy Characteristics'!L:L,MATCH($C2564,'Policy Characteristics'!$C:$C,0))),"",INDEX('Policy Characteristics'!L:L,MATCH($C2564,'Policy Characteristics'!$C:$C,0)))</f>
        <v>carbon-tax.html</v>
      </c>
    </row>
    <row r="2565" spans="1:18" s="2" customFormat="1" x14ac:dyDescent="0.25">
      <c r="A2565" s="254" t="str">
        <f>IF(ISBLANK(INDEX('Policy Characteristics'!A:A,MATCH($C2565,'Policy Characteristics'!$C:$C,0))),"",INDEX('Policy Characteristics'!A:A,MATCH($C2565,'Policy Characteristics'!$C:$C,0)))</f>
        <v>Cross-Sector</v>
      </c>
      <c r="B2565" s="262" t="str">
        <f>IF(ISBLANK(INDEX('Policy Characteristics'!B:B,MATCH($C2565,'Policy Characteristics'!$C:$C,0))),"",INDEX('Policy Characteristics'!B:B,MATCH($C2565,'Policy Characteristics'!$C:$C,0)))</f>
        <v>Exempt Process Emissions from C Tax</v>
      </c>
      <c r="C2565" s="254" t="str">
        <f t="shared" si="119"/>
        <v>BEPEfCT Boolean Exempt Process Emissions from Carbon Tax</v>
      </c>
      <c r="D2565" s="6" t="s">
        <v>3018</v>
      </c>
      <c r="E2565" s="6"/>
      <c r="F2565" t="s">
        <v>2982</v>
      </c>
      <c r="G2565" s="6"/>
      <c r="H2565" s="47">
        <f t="shared" si="112"/>
        <v>2564</v>
      </c>
      <c r="I2565" s="325" t="s">
        <v>41</v>
      </c>
      <c r="J2565" s="255" t="str">
        <f>IF(ISBLANK(INDEX('Policy Characteristics'!D:D,MATCH($C2565,'Policy Characteristics'!$C:$C,0))),"",INDEX('Policy Characteristics'!D:D,MATCH($C2565,'Policy Characteristics'!$C:$C,0)))</f>
        <v/>
      </c>
      <c r="K2565" s="254" t="str">
        <f>IF(ISBLANK(INDEX('Policy Characteristics'!E:E,MATCH($C2565,'Policy Characteristics'!$C:$C,0))),"",INDEX('Policy Characteristics'!E:E,MATCH($C2565,'Policy Characteristics'!$C:$C,0)))</f>
        <v>cross toggle whether carbon tax affects process emissions</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1</v>
      </c>
      <c r="N2565" s="261">
        <f>IF(ISBLANK(INDEX('Policy Characteristics'!H:H,MATCH($C2565,'Policy Characteristics'!$C:$C,0))),"",INDEX('Policy Characteristics'!H:H,MATCH($C2565,'Policy Characteristics'!$C:$C,0)))</f>
        <v>1</v>
      </c>
      <c r="O2565" s="254" t="str">
        <f>IF(ISBLANK(INDEX('Policy Characteristics'!I:I,MATCH($C2565,'Policy Characteristics'!$C:$C,0))),"",INDEX('Policy Characteristics'!I:I,MATCH($C2565,'Policy Characteristics'!$C:$C,0)))</f>
        <v>on/off</v>
      </c>
      <c r="P2565" s="254" t="str">
        <f>IF(ISBLANK(INDEX('Policy Characteristics'!J:J,MATCH($C2565,'Policy Characteristics'!$C:$C,0))),"",INDEX('Policy Characteristics'!J:J,MATCH($C2565,'Policy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5" s="254" t="str">
        <f>IF(ISBLANK(INDEX('Policy Characteristics'!K:K,MATCH($C2565,'Policy Characteristics'!$C:$C,0))),"",INDEX('Policy Characteristics'!K:K,MATCH($C2565,'Policy Characteristics'!$C:$C,0)))</f>
        <v>fuels.html#carbon-tax</v>
      </c>
      <c r="R2565" s="254" t="str">
        <f>IF(ISBLANK(INDEX('Policy Characteristics'!L:L,MATCH($C2565,'Policy Characteristics'!$C:$C,0))),"",INDEX('Policy Characteristics'!L:L,MATCH($C2565,'Policy Characteristics'!$C:$C,0)))</f>
        <v>carbon-tax.html</v>
      </c>
    </row>
    <row r="2566" spans="1:18" s="2" customFormat="1" x14ac:dyDescent="0.25">
      <c r="A2566" s="254" t="str">
        <f>IF(ISBLANK(INDEX('Policy Characteristics'!A:A,MATCH($C2566,'Policy Characteristics'!$C:$C,0))),"",INDEX('Policy Characteristics'!A:A,MATCH($C2566,'Policy Characteristics'!$C:$C,0)))</f>
        <v>Cross-Sector</v>
      </c>
      <c r="B2566" s="262" t="str">
        <f>IF(ISBLANK(INDEX('Policy Characteristics'!B:B,MATCH($C2566,'Policy Characteristics'!$C:$C,0))),"",INDEX('Policy Characteristics'!B:B,MATCH($C2566,'Policy Characteristics'!$C:$C,0)))</f>
        <v>Exempt Process Emissions from C Tax</v>
      </c>
      <c r="C2566" s="254" t="str">
        <f t="shared" si="119"/>
        <v>BEPEfCT Boolean Exempt Process Emissions from Carbon Tax</v>
      </c>
      <c r="D2566" s="6" t="s">
        <v>3019</v>
      </c>
      <c r="E2566" s="6"/>
      <c r="F2566" t="s">
        <v>2983</v>
      </c>
      <c r="G2566" s="6"/>
      <c r="H2566" s="47">
        <f t="shared" si="112"/>
        <v>2565</v>
      </c>
      <c r="I2566" s="325" t="s">
        <v>41</v>
      </c>
      <c r="J2566" s="255" t="str">
        <f>IF(ISBLANK(INDEX('Policy Characteristics'!D:D,MATCH($C2566,'Policy Characteristics'!$C:$C,0))),"",INDEX('Policy Characteristics'!D:D,MATCH($C2566,'Policy Characteristics'!$C:$C,0)))</f>
        <v/>
      </c>
      <c r="K2566" s="254" t="str">
        <f>IF(ISBLANK(INDEX('Policy Characteristics'!E:E,MATCH($C2566,'Policy Characteristics'!$C:$C,0))),"",INDEX('Policy Characteristics'!E:E,MATCH($C2566,'Policy Characteristics'!$C:$C,0)))</f>
        <v>cross toggle whether carbon tax affects process emissions</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1</v>
      </c>
      <c r="N2566" s="261">
        <f>IF(ISBLANK(INDEX('Policy Characteristics'!H:H,MATCH($C2566,'Policy Characteristics'!$C:$C,0))),"",INDEX('Policy Characteristics'!H:H,MATCH($C2566,'Policy Characteristics'!$C:$C,0)))</f>
        <v>1</v>
      </c>
      <c r="O2566" s="254" t="str">
        <f>IF(ISBLANK(INDEX('Policy Characteristics'!I:I,MATCH($C2566,'Policy Characteristics'!$C:$C,0))),"",INDEX('Policy Characteristics'!I:I,MATCH($C2566,'Policy Characteristics'!$C:$C,0)))</f>
        <v>on/off</v>
      </c>
      <c r="P2566" s="254" t="str">
        <f>IF(ISBLANK(INDEX('Policy Characteristics'!J:J,MATCH($C2566,'Policy Characteristics'!$C:$C,0))),"",INDEX('Policy Characteristics'!J:J,MATCH($C2566,'Policy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6" s="254" t="str">
        <f>IF(ISBLANK(INDEX('Policy Characteristics'!K:K,MATCH($C2566,'Policy Characteristics'!$C:$C,0))),"",INDEX('Policy Characteristics'!K:K,MATCH($C2566,'Policy Characteristics'!$C:$C,0)))</f>
        <v>fuels.html#carbon-tax</v>
      </c>
      <c r="R2566" s="254" t="str">
        <f>IF(ISBLANK(INDEX('Policy Characteristics'!L:L,MATCH($C2566,'Policy Characteristics'!$C:$C,0))),"",INDEX('Policy Characteristics'!L:L,MATCH($C2566,'Policy Characteristics'!$C:$C,0)))</f>
        <v>carbon-tax.html</v>
      </c>
    </row>
    <row r="2567" spans="1:18" s="2" customFormat="1" x14ac:dyDescent="0.25">
      <c r="A2567" s="254" t="str">
        <f>IF(ISBLANK(INDEX('Policy Characteristics'!A:A,MATCH($C2567,'Policy Characteristics'!$C:$C,0))),"",INDEX('Policy Characteristics'!A:A,MATCH($C2567,'Policy Characteristics'!$C:$C,0)))</f>
        <v>Cross-Sector</v>
      </c>
      <c r="B2567" s="262" t="str">
        <f>IF(ISBLANK(INDEX('Policy Characteristics'!B:B,MATCH($C2567,'Policy Characteristics'!$C:$C,0))),"",INDEX('Policy Characteristics'!B:B,MATCH($C2567,'Policy Characteristics'!$C:$C,0)))</f>
        <v>Exempt Process Emissions from C Tax</v>
      </c>
      <c r="C2567" s="254" t="str">
        <f t="shared" si="119"/>
        <v>BEPEfCT Boolean Exempt Process Emissions from Carbon Tax</v>
      </c>
      <c r="D2567" s="6" t="s">
        <v>3020</v>
      </c>
      <c r="E2567" s="6"/>
      <c r="F2567" t="s">
        <v>2984</v>
      </c>
      <c r="G2567" s="6"/>
      <c r="H2567" s="47">
        <f t="shared" si="112"/>
        <v>2566</v>
      </c>
      <c r="I2567" s="325" t="s">
        <v>41</v>
      </c>
      <c r="J2567" s="255" t="str">
        <f>IF(ISBLANK(INDEX('Policy Characteristics'!D:D,MATCH($C2567,'Policy Characteristics'!$C:$C,0))),"",INDEX('Policy Characteristics'!D:D,MATCH($C2567,'Policy Characteristics'!$C:$C,0)))</f>
        <v/>
      </c>
      <c r="K2567" s="254" t="str">
        <f>IF(ISBLANK(INDEX('Policy Characteristics'!E:E,MATCH($C2567,'Policy Characteristics'!$C:$C,0))),"",INDEX('Policy Characteristics'!E:E,MATCH($C2567,'Policy Characteristics'!$C:$C,0)))</f>
        <v>cross toggle whether carbon tax affects process emissions</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1</v>
      </c>
      <c r="N2567" s="261">
        <f>IF(ISBLANK(INDEX('Policy Characteristics'!H:H,MATCH($C2567,'Policy Characteristics'!$C:$C,0))),"",INDEX('Policy Characteristics'!H:H,MATCH($C2567,'Policy Characteristics'!$C:$C,0)))</f>
        <v>1</v>
      </c>
      <c r="O2567" s="254" t="str">
        <f>IF(ISBLANK(INDEX('Policy Characteristics'!I:I,MATCH($C2567,'Policy Characteristics'!$C:$C,0))),"",INDEX('Policy Characteristics'!I:I,MATCH($C2567,'Policy Characteristics'!$C:$C,0)))</f>
        <v>on/off</v>
      </c>
      <c r="P2567" s="254" t="str">
        <f>IF(ISBLANK(INDEX('Policy Characteristics'!J:J,MATCH($C2567,'Policy Characteristics'!$C:$C,0))),"",INDEX('Policy Characteristics'!J:J,MATCH($C2567,'Policy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7" s="254" t="str">
        <f>IF(ISBLANK(INDEX('Policy Characteristics'!K:K,MATCH($C2567,'Policy Characteristics'!$C:$C,0))),"",INDEX('Policy Characteristics'!K:K,MATCH($C2567,'Policy Characteristics'!$C:$C,0)))</f>
        <v>fuels.html#carbon-tax</v>
      </c>
      <c r="R2567" s="254" t="str">
        <f>IF(ISBLANK(INDEX('Policy Characteristics'!L:L,MATCH($C2567,'Policy Characteristics'!$C:$C,0))),"",INDEX('Policy Characteristics'!L:L,MATCH($C2567,'Policy Characteristics'!$C:$C,0)))</f>
        <v>carbon-tax.html</v>
      </c>
    </row>
    <row r="2568" spans="1:18" s="2" customFormat="1" x14ac:dyDescent="0.25">
      <c r="A2568" s="254" t="str">
        <f>IF(ISBLANK(INDEX('Policy Characteristics'!A:A,MATCH($C2568,'Policy Characteristics'!$C:$C,0))),"",INDEX('Policy Characteristics'!A:A,MATCH($C2568,'Policy Characteristics'!$C:$C,0)))</f>
        <v>Cross-Sector</v>
      </c>
      <c r="B2568" s="262" t="str">
        <f>IF(ISBLANK(INDEX('Policy Characteristics'!B:B,MATCH($C2568,'Policy Characteristics'!$C:$C,0))),"",INDEX('Policy Characteristics'!B:B,MATCH($C2568,'Policy Characteristics'!$C:$C,0)))</f>
        <v>Exempt Process Emissions from C Tax</v>
      </c>
      <c r="C2568" s="254" t="str">
        <f t="shared" si="119"/>
        <v>BEPEfCT Boolean Exempt Process Emissions from Carbon Tax</v>
      </c>
      <c r="D2568" s="6" t="s">
        <v>3021</v>
      </c>
      <c r="E2568" s="6"/>
      <c r="F2568" t="s">
        <v>2985</v>
      </c>
      <c r="G2568" s="6"/>
      <c r="H2568" s="47">
        <f t="shared" si="112"/>
        <v>2567</v>
      </c>
      <c r="I2568" s="325" t="s">
        <v>41</v>
      </c>
      <c r="J2568" s="255" t="str">
        <f>IF(ISBLANK(INDEX('Policy Characteristics'!D:D,MATCH($C2568,'Policy Characteristics'!$C:$C,0))),"",INDEX('Policy Characteristics'!D:D,MATCH($C2568,'Policy Characteristics'!$C:$C,0)))</f>
        <v/>
      </c>
      <c r="K2568" s="254" t="str">
        <f>IF(ISBLANK(INDEX('Policy Characteristics'!E:E,MATCH($C2568,'Policy Characteristics'!$C:$C,0))),"",INDEX('Policy Characteristics'!E:E,MATCH($C2568,'Policy Characteristics'!$C:$C,0)))</f>
        <v>cross toggle whether carbon tax affects process emissions</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1</v>
      </c>
      <c r="N2568" s="261">
        <f>IF(ISBLANK(INDEX('Policy Characteristics'!H:H,MATCH($C2568,'Policy Characteristics'!$C:$C,0))),"",INDEX('Policy Characteristics'!H:H,MATCH($C2568,'Policy Characteristics'!$C:$C,0)))</f>
        <v>1</v>
      </c>
      <c r="O2568" s="254" t="str">
        <f>IF(ISBLANK(INDEX('Policy Characteristics'!I:I,MATCH($C2568,'Policy Characteristics'!$C:$C,0))),"",INDEX('Policy Characteristics'!I:I,MATCH($C2568,'Policy Characteristics'!$C:$C,0)))</f>
        <v>on/off</v>
      </c>
      <c r="P2568" s="254" t="str">
        <f>IF(ISBLANK(INDEX('Policy Characteristics'!J:J,MATCH($C2568,'Policy Characteristics'!$C:$C,0))),"",INDEX('Policy Characteristics'!J:J,MATCH($C2568,'Policy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8" s="254" t="str">
        <f>IF(ISBLANK(INDEX('Policy Characteristics'!K:K,MATCH($C2568,'Policy Characteristics'!$C:$C,0))),"",INDEX('Policy Characteristics'!K:K,MATCH($C2568,'Policy Characteristics'!$C:$C,0)))</f>
        <v>fuels.html#carbon-tax</v>
      </c>
      <c r="R2568" s="254" t="str">
        <f>IF(ISBLANK(INDEX('Policy Characteristics'!L:L,MATCH($C2568,'Policy Characteristics'!$C:$C,0))),"",INDEX('Policy Characteristics'!L:L,MATCH($C2568,'Policy Characteristics'!$C:$C,0)))</f>
        <v>carbon-tax.html</v>
      </c>
    </row>
    <row r="2569" spans="1:18" s="2" customFormat="1" x14ac:dyDescent="0.25">
      <c r="A2569" s="254" t="str">
        <f>IF(ISBLANK(INDEX('Policy Characteristics'!A:A,MATCH($C2569,'Policy Characteristics'!$C:$C,0))),"",INDEX('Policy Characteristics'!A:A,MATCH($C2569,'Policy Characteristics'!$C:$C,0)))</f>
        <v>Cross-Sector</v>
      </c>
      <c r="B2569" s="262" t="str">
        <f>IF(ISBLANK(INDEX('Policy Characteristics'!B:B,MATCH($C2569,'Policy Characteristics'!$C:$C,0))),"",INDEX('Policy Characteristics'!B:B,MATCH($C2569,'Policy Characteristics'!$C:$C,0)))</f>
        <v>Exempt Process Emissions from C Tax</v>
      </c>
      <c r="C2569" s="254" t="str">
        <f t="shared" si="119"/>
        <v>BEPEfCT Boolean Exempt Process Emissions from Carbon Tax</v>
      </c>
      <c r="D2569" s="6" t="s">
        <v>3022</v>
      </c>
      <c r="E2569" s="6"/>
      <c r="F2569" t="s">
        <v>2986</v>
      </c>
      <c r="G2569" s="6"/>
      <c r="H2569" s="47">
        <f t="shared" si="112"/>
        <v>2568</v>
      </c>
      <c r="I2569" s="325" t="s">
        <v>41</v>
      </c>
      <c r="J2569" s="255" t="str">
        <f>IF(ISBLANK(INDEX('Policy Characteristics'!D:D,MATCH($C2569,'Policy Characteristics'!$C:$C,0))),"",INDEX('Policy Characteristics'!D:D,MATCH($C2569,'Policy Characteristics'!$C:$C,0)))</f>
        <v/>
      </c>
      <c r="K2569" s="254" t="str">
        <f>IF(ISBLANK(INDEX('Policy Characteristics'!E:E,MATCH($C2569,'Policy Characteristics'!$C:$C,0))),"",INDEX('Policy Characteristics'!E:E,MATCH($C2569,'Policy Characteristics'!$C:$C,0)))</f>
        <v>cross toggle whether carbon tax affects process emissions</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1</v>
      </c>
      <c r="N2569" s="261">
        <f>IF(ISBLANK(INDEX('Policy Characteristics'!H:H,MATCH($C2569,'Policy Characteristics'!$C:$C,0))),"",INDEX('Policy Characteristics'!H:H,MATCH($C2569,'Policy Characteristics'!$C:$C,0)))</f>
        <v>1</v>
      </c>
      <c r="O2569" s="254" t="str">
        <f>IF(ISBLANK(INDEX('Policy Characteristics'!I:I,MATCH($C2569,'Policy Characteristics'!$C:$C,0))),"",INDEX('Policy Characteristics'!I:I,MATCH($C2569,'Policy Characteristics'!$C:$C,0)))</f>
        <v>on/off</v>
      </c>
      <c r="P2569" s="254" t="str">
        <f>IF(ISBLANK(INDEX('Policy Characteristics'!J:J,MATCH($C2569,'Policy Characteristics'!$C:$C,0))),"",INDEX('Policy Characteristics'!J:J,MATCH($C2569,'Policy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69" s="254" t="str">
        <f>IF(ISBLANK(INDEX('Policy Characteristics'!K:K,MATCH($C2569,'Policy Characteristics'!$C:$C,0))),"",INDEX('Policy Characteristics'!K:K,MATCH($C2569,'Policy Characteristics'!$C:$C,0)))</f>
        <v>fuels.html#carbon-tax</v>
      </c>
      <c r="R2569" s="254" t="str">
        <f>IF(ISBLANK(INDEX('Policy Characteristics'!L:L,MATCH($C2569,'Policy Characteristics'!$C:$C,0))),"",INDEX('Policy Characteristics'!L:L,MATCH($C2569,'Policy Characteristics'!$C:$C,0)))</f>
        <v>carbon-tax.html</v>
      </c>
    </row>
    <row r="2570" spans="1:18" s="2" customFormat="1" x14ac:dyDescent="0.25">
      <c r="A2570" s="254" t="str">
        <f>IF(ISBLANK(INDEX('Policy Characteristics'!A:A,MATCH($C2570,'Policy Characteristics'!$C:$C,0))),"",INDEX('Policy Characteristics'!A:A,MATCH($C2570,'Policy Characteristics'!$C:$C,0)))</f>
        <v>Cross-Sector</v>
      </c>
      <c r="B2570" s="262" t="str">
        <f>IF(ISBLANK(INDEX('Policy Characteristics'!B:B,MATCH($C2570,'Policy Characteristics'!$C:$C,0))),"",INDEX('Policy Characteristics'!B:B,MATCH($C2570,'Policy Characteristics'!$C:$C,0)))</f>
        <v>Exempt Process Emissions from C Tax</v>
      </c>
      <c r="C2570" s="254" t="str">
        <f t="shared" si="119"/>
        <v>BEPEfCT Boolean Exempt Process Emissions from Carbon Tax</v>
      </c>
      <c r="D2570" s="6" t="s">
        <v>3023</v>
      </c>
      <c r="E2570" s="6"/>
      <c r="F2570" t="s">
        <v>2987</v>
      </c>
      <c r="G2570" s="6"/>
      <c r="H2570" s="47">
        <f t="shared" si="112"/>
        <v>2569</v>
      </c>
      <c r="I2570" s="325" t="s">
        <v>41</v>
      </c>
      <c r="J2570" s="255" t="str">
        <f>IF(ISBLANK(INDEX('Policy Characteristics'!D:D,MATCH($C2570,'Policy Characteristics'!$C:$C,0))),"",INDEX('Policy Characteristics'!D:D,MATCH($C2570,'Policy Characteristics'!$C:$C,0)))</f>
        <v/>
      </c>
      <c r="K2570" s="254" t="str">
        <f>IF(ISBLANK(INDEX('Policy Characteristics'!E:E,MATCH($C2570,'Policy Characteristics'!$C:$C,0))),"",INDEX('Policy Characteristics'!E:E,MATCH($C2570,'Policy Characteristics'!$C:$C,0)))</f>
        <v>cross toggle whether carbon tax affects process emissions</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1</v>
      </c>
      <c r="N2570" s="261">
        <f>IF(ISBLANK(INDEX('Policy Characteristics'!H:H,MATCH($C2570,'Policy Characteristics'!$C:$C,0))),"",INDEX('Policy Characteristics'!H:H,MATCH($C2570,'Policy Characteristics'!$C:$C,0)))</f>
        <v>1</v>
      </c>
      <c r="O2570" s="254" t="str">
        <f>IF(ISBLANK(INDEX('Policy Characteristics'!I:I,MATCH($C2570,'Policy Characteristics'!$C:$C,0))),"",INDEX('Policy Characteristics'!I:I,MATCH($C2570,'Policy Characteristics'!$C:$C,0)))</f>
        <v>on/off</v>
      </c>
      <c r="P2570" s="254" t="str">
        <f>IF(ISBLANK(INDEX('Policy Characteristics'!J:J,MATCH($C2570,'Policy Characteristics'!$C:$C,0))),"",INDEX('Policy Characteristics'!J:J,MATCH($C2570,'Policy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0" s="254" t="str">
        <f>IF(ISBLANK(INDEX('Policy Characteristics'!K:K,MATCH($C2570,'Policy Characteristics'!$C:$C,0))),"",INDEX('Policy Characteristics'!K:K,MATCH($C2570,'Policy Characteristics'!$C:$C,0)))</f>
        <v>fuels.html#carbon-tax</v>
      </c>
      <c r="R2570" s="254" t="str">
        <f>IF(ISBLANK(INDEX('Policy Characteristics'!L:L,MATCH($C2570,'Policy Characteristics'!$C:$C,0))),"",INDEX('Policy Characteristics'!L:L,MATCH($C2570,'Policy Characteristics'!$C:$C,0)))</f>
        <v>carbon-tax.html</v>
      </c>
    </row>
    <row r="2571" spans="1:18" s="2" customFormat="1" x14ac:dyDescent="0.25">
      <c r="A2571" s="254" t="str">
        <f>IF(ISBLANK(INDEX('Policy Characteristics'!A:A,MATCH($C2571,'Policy Characteristics'!$C:$C,0))),"",INDEX('Policy Characteristics'!A:A,MATCH($C2571,'Policy Characteristics'!$C:$C,0)))</f>
        <v>Cross-Sector</v>
      </c>
      <c r="B2571" s="262" t="str">
        <f>IF(ISBLANK(INDEX('Policy Characteristics'!B:B,MATCH($C2571,'Policy Characteristics'!$C:$C,0))),"",INDEX('Policy Characteristics'!B:B,MATCH($C2571,'Policy Characteristics'!$C:$C,0)))</f>
        <v>Exempt Process Emissions from C Tax</v>
      </c>
      <c r="C2571" s="254" t="str">
        <f t="shared" si="119"/>
        <v>BEPEfCT Boolean Exempt Process Emissions from Carbon Tax</v>
      </c>
      <c r="D2571" s="6" t="s">
        <v>3024</v>
      </c>
      <c r="E2571" s="6"/>
      <c r="F2571" t="s">
        <v>2546</v>
      </c>
      <c r="G2571" s="6"/>
      <c r="H2571" s="47">
        <f t="shared" ref="H2571:H2634" si="120">H2570+1</f>
        <v>2570</v>
      </c>
      <c r="I2571" s="325" t="s">
        <v>40</v>
      </c>
      <c r="J2571" s="255" t="str">
        <f>IF(ISBLANK(INDEX('Policy Characteristics'!D:D,MATCH($C2571,'Policy Characteristics'!$C:$C,0))),"",INDEX('Policy Characteristics'!D:D,MATCH($C2571,'Policy Characteristics'!$C:$C,0)))</f>
        <v/>
      </c>
      <c r="K2571" s="254" t="str">
        <f>IF(ISBLANK(INDEX('Policy Characteristics'!E:E,MATCH($C2571,'Policy Characteristics'!$C:$C,0))),"",INDEX('Policy Characteristics'!E:E,MATCH($C2571,'Policy Characteristics'!$C:$C,0)))</f>
        <v>cross toggle whether carbon tax affects process emissions</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1</v>
      </c>
      <c r="N2571" s="261">
        <f>IF(ISBLANK(INDEX('Policy Characteristics'!H:H,MATCH($C2571,'Policy Characteristics'!$C:$C,0))),"",INDEX('Policy Characteristics'!H:H,MATCH($C2571,'Policy Characteristics'!$C:$C,0)))</f>
        <v>1</v>
      </c>
      <c r="O2571" s="254" t="str">
        <f>IF(ISBLANK(INDEX('Policy Characteristics'!I:I,MATCH($C2571,'Policy Characteristics'!$C:$C,0))),"",INDEX('Policy Characteristics'!I:I,MATCH($C2571,'Policy Characteristics'!$C:$C,0)))</f>
        <v>on/off</v>
      </c>
      <c r="P2571" s="254" t="str">
        <f>IF(ISBLANK(INDEX('Policy Characteristics'!J:J,MATCH($C2571,'Policy Characteristics'!$C:$C,0))),"",INDEX('Policy Characteristics'!J:J,MATCH($C2571,'Policy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1" s="254" t="str">
        <f>IF(ISBLANK(INDEX('Policy Characteristics'!K:K,MATCH($C2571,'Policy Characteristics'!$C:$C,0))),"",INDEX('Policy Characteristics'!K:K,MATCH($C2571,'Policy Characteristics'!$C:$C,0)))</f>
        <v>fuels.html#carbon-tax</v>
      </c>
      <c r="R2571" s="254" t="str">
        <f>IF(ISBLANK(INDEX('Policy Characteristics'!L:L,MATCH($C2571,'Policy Characteristics'!$C:$C,0))),"",INDEX('Policy Characteristics'!L:L,MATCH($C2571,'Policy Characteristics'!$C:$C,0)))</f>
        <v>carbon-tax.html</v>
      </c>
    </row>
    <row r="2572" spans="1:18" s="2" customFormat="1" x14ac:dyDescent="0.25">
      <c r="A2572" s="254" t="str">
        <f>IF(ISBLANK(INDEX('Policy Characteristics'!A:A,MATCH($C2572,'Policy Characteristics'!$C:$C,0))),"",INDEX('Policy Characteristics'!A:A,MATCH($C2572,'Policy Characteristics'!$C:$C,0)))</f>
        <v>Cross-Sector</v>
      </c>
      <c r="B2572" s="262" t="str">
        <f>IF(ISBLANK(INDEX('Policy Characteristics'!B:B,MATCH($C2572,'Policy Characteristics'!$C:$C,0))),"",INDEX('Policy Characteristics'!B:B,MATCH($C2572,'Policy Characteristics'!$C:$C,0)))</f>
        <v>Exempt Process Emissions from C Tax</v>
      </c>
      <c r="C2572" s="254" t="str">
        <f t="shared" si="119"/>
        <v>BEPEfCT Boolean Exempt Process Emissions from Carbon Tax</v>
      </c>
      <c r="D2572" s="6" t="s">
        <v>3025</v>
      </c>
      <c r="E2572" s="6"/>
      <c r="F2572" t="s">
        <v>2988</v>
      </c>
      <c r="G2572" s="6"/>
      <c r="H2572" s="47">
        <f t="shared" si="120"/>
        <v>2571</v>
      </c>
      <c r="I2572" s="325" t="s">
        <v>41</v>
      </c>
      <c r="J2572" s="255" t="str">
        <f>IF(ISBLANK(INDEX('Policy Characteristics'!D:D,MATCH($C2572,'Policy Characteristics'!$C:$C,0))),"",INDEX('Policy Characteristics'!D:D,MATCH($C2572,'Policy Characteristics'!$C:$C,0)))</f>
        <v/>
      </c>
      <c r="K2572" s="254" t="str">
        <f>IF(ISBLANK(INDEX('Policy Characteristics'!E:E,MATCH($C2572,'Policy Characteristics'!$C:$C,0))),"",INDEX('Policy Characteristics'!E:E,MATCH($C2572,'Policy Characteristics'!$C:$C,0)))</f>
        <v>cross toggle whether carbon tax affects process emissions</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1</v>
      </c>
      <c r="N2572" s="261">
        <f>IF(ISBLANK(INDEX('Policy Characteristics'!H:H,MATCH($C2572,'Policy Characteristics'!$C:$C,0))),"",INDEX('Policy Characteristics'!H:H,MATCH($C2572,'Policy Characteristics'!$C:$C,0)))</f>
        <v>1</v>
      </c>
      <c r="O2572" s="254" t="str">
        <f>IF(ISBLANK(INDEX('Policy Characteristics'!I:I,MATCH($C2572,'Policy Characteristics'!$C:$C,0))),"",INDEX('Policy Characteristics'!I:I,MATCH($C2572,'Policy Characteristics'!$C:$C,0)))</f>
        <v>on/off</v>
      </c>
      <c r="P2572" s="254" t="str">
        <f>IF(ISBLANK(INDEX('Policy Characteristics'!J:J,MATCH($C2572,'Policy Characteristics'!$C:$C,0))),"",INDEX('Policy Characteristics'!J:J,MATCH($C2572,'Policy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2" s="254" t="str">
        <f>IF(ISBLANK(INDEX('Policy Characteristics'!K:K,MATCH($C2572,'Policy Characteristics'!$C:$C,0))),"",INDEX('Policy Characteristics'!K:K,MATCH($C2572,'Policy Characteristics'!$C:$C,0)))</f>
        <v>fuels.html#carbon-tax</v>
      </c>
      <c r="R2572" s="254" t="str">
        <f>IF(ISBLANK(INDEX('Policy Characteristics'!L:L,MATCH($C2572,'Policy Characteristics'!$C:$C,0))),"",INDEX('Policy Characteristics'!L:L,MATCH($C2572,'Policy Characteristics'!$C:$C,0)))</f>
        <v>carbon-tax.html</v>
      </c>
    </row>
    <row r="2573" spans="1:18" s="2" customFormat="1" x14ac:dyDescent="0.25">
      <c r="A2573" s="254" t="str">
        <f>IF(ISBLANK(INDEX('Policy Characteristics'!A:A,MATCH($C2573,'Policy Characteristics'!$C:$C,0))),"",INDEX('Policy Characteristics'!A:A,MATCH($C2573,'Policy Characteristics'!$C:$C,0)))</f>
        <v>Cross-Sector</v>
      </c>
      <c r="B2573" s="262" t="str">
        <f>IF(ISBLANK(INDEX('Policy Characteristics'!B:B,MATCH($C2573,'Policy Characteristics'!$C:$C,0))),"",INDEX('Policy Characteristics'!B:B,MATCH($C2573,'Policy Characteristics'!$C:$C,0)))</f>
        <v>Exempt Process Emissions from C Tax</v>
      </c>
      <c r="C2573" s="254" t="str">
        <f t="shared" si="119"/>
        <v>BEPEfCT Boolean Exempt Process Emissions from Carbon Tax</v>
      </c>
      <c r="D2573" s="6" t="s">
        <v>3026</v>
      </c>
      <c r="E2573" s="6"/>
      <c r="F2573" t="s">
        <v>2989</v>
      </c>
      <c r="G2573" s="6"/>
      <c r="H2573" s="47">
        <f t="shared" si="120"/>
        <v>2572</v>
      </c>
      <c r="I2573" s="325" t="s">
        <v>41</v>
      </c>
      <c r="J2573" s="255" t="str">
        <f>IF(ISBLANK(INDEX('Policy Characteristics'!D:D,MATCH($C2573,'Policy Characteristics'!$C:$C,0))),"",INDEX('Policy Characteristics'!D:D,MATCH($C2573,'Policy Characteristics'!$C:$C,0)))</f>
        <v/>
      </c>
      <c r="K2573" s="254" t="str">
        <f>IF(ISBLANK(INDEX('Policy Characteristics'!E:E,MATCH($C2573,'Policy Characteristics'!$C:$C,0))),"",INDEX('Policy Characteristics'!E:E,MATCH($C2573,'Policy Characteristics'!$C:$C,0)))</f>
        <v>cross toggle whether carbon tax affects process emissions</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1</v>
      </c>
      <c r="N2573" s="261">
        <f>IF(ISBLANK(INDEX('Policy Characteristics'!H:H,MATCH($C2573,'Policy Characteristics'!$C:$C,0))),"",INDEX('Policy Characteristics'!H:H,MATCH($C2573,'Policy Characteristics'!$C:$C,0)))</f>
        <v>1</v>
      </c>
      <c r="O2573" s="254" t="str">
        <f>IF(ISBLANK(INDEX('Policy Characteristics'!I:I,MATCH($C2573,'Policy Characteristics'!$C:$C,0))),"",INDEX('Policy Characteristics'!I:I,MATCH($C2573,'Policy Characteristics'!$C:$C,0)))</f>
        <v>on/off</v>
      </c>
      <c r="P2573" s="254" t="str">
        <f>IF(ISBLANK(INDEX('Policy Characteristics'!J:J,MATCH($C2573,'Policy Characteristics'!$C:$C,0))),"",INDEX('Policy Characteristics'!J:J,MATCH($C2573,'Policy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3" s="254" t="str">
        <f>IF(ISBLANK(INDEX('Policy Characteristics'!K:K,MATCH($C2573,'Policy Characteristics'!$C:$C,0))),"",INDEX('Policy Characteristics'!K:K,MATCH($C2573,'Policy Characteristics'!$C:$C,0)))</f>
        <v>fuels.html#carbon-tax</v>
      </c>
      <c r="R2573" s="254" t="str">
        <f>IF(ISBLANK(INDEX('Policy Characteristics'!L:L,MATCH($C2573,'Policy Characteristics'!$C:$C,0))),"",INDEX('Policy Characteristics'!L:L,MATCH($C2573,'Policy Characteristics'!$C:$C,0)))</f>
        <v>carbon-tax.html</v>
      </c>
    </row>
    <row r="2574" spans="1:18" s="2" customFormat="1" x14ac:dyDescent="0.25">
      <c r="A2574" s="254" t="str">
        <f>IF(ISBLANK(INDEX('Policy Characteristics'!A:A,MATCH($C2574,'Policy Characteristics'!$C:$C,0))),"",INDEX('Policy Characteristics'!A:A,MATCH($C2574,'Policy Characteristics'!$C:$C,0)))</f>
        <v>Cross-Sector</v>
      </c>
      <c r="B2574" s="262" t="str">
        <f>IF(ISBLANK(INDEX('Policy Characteristics'!B:B,MATCH($C2574,'Policy Characteristics'!$C:$C,0))),"",INDEX('Policy Characteristics'!B:B,MATCH($C2574,'Policy Characteristics'!$C:$C,0)))</f>
        <v>Exempt Process Emissions from C Tax</v>
      </c>
      <c r="C2574" s="254" t="str">
        <f t="shared" si="119"/>
        <v>BEPEfCT Boolean Exempt Process Emissions from Carbon Tax</v>
      </c>
      <c r="D2574" s="6" t="s">
        <v>3027</v>
      </c>
      <c r="E2574" s="6"/>
      <c r="F2574" t="s">
        <v>2990</v>
      </c>
      <c r="G2574" s="6"/>
      <c r="H2574" s="47">
        <f t="shared" si="120"/>
        <v>2573</v>
      </c>
      <c r="I2574" s="325" t="s">
        <v>41</v>
      </c>
      <c r="J2574" s="255" t="str">
        <f>IF(ISBLANK(INDEX('Policy Characteristics'!D:D,MATCH($C2574,'Policy Characteristics'!$C:$C,0))),"",INDEX('Policy Characteristics'!D:D,MATCH($C2574,'Policy Characteristics'!$C:$C,0)))</f>
        <v/>
      </c>
      <c r="K2574" s="254" t="str">
        <f>IF(ISBLANK(INDEX('Policy Characteristics'!E:E,MATCH($C2574,'Policy Characteristics'!$C:$C,0))),"",INDEX('Policy Characteristics'!E:E,MATCH($C2574,'Policy Characteristics'!$C:$C,0)))</f>
        <v>cross toggle whether carbon tax affects process emissions</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1</v>
      </c>
      <c r="N2574" s="261">
        <f>IF(ISBLANK(INDEX('Policy Characteristics'!H:H,MATCH($C2574,'Policy Characteristics'!$C:$C,0))),"",INDEX('Policy Characteristics'!H:H,MATCH($C2574,'Policy Characteristics'!$C:$C,0)))</f>
        <v>1</v>
      </c>
      <c r="O2574" s="254" t="str">
        <f>IF(ISBLANK(INDEX('Policy Characteristics'!I:I,MATCH($C2574,'Policy Characteristics'!$C:$C,0))),"",INDEX('Policy Characteristics'!I:I,MATCH($C2574,'Policy Characteristics'!$C:$C,0)))</f>
        <v>on/off</v>
      </c>
      <c r="P2574" s="254" t="str">
        <f>IF(ISBLANK(INDEX('Policy Characteristics'!J:J,MATCH($C2574,'Policy Characteristics'!$C:$C,0))),"",INDEX('Policy Characteristics'!J:J,MATCH($C2574,'Policy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4" s="254" t="str">
        <f>IF(ISBLANK(INDEX('Policy Characteristics'!K:K,MATCH($C2574,'Policy Characteristics'!$C:$C,0))),"",INDEX('Policy Characteristics'!K:K,MATCH($C2574,'Policy Characteristics'!$C:$C,0)))</f>
        <v>fuels.html#carbon-tax</v>
      </c>
      <c r="R2574" s="254" t="str">
        <f>IF(ISBLANK(INDEX('Policy Characteristics'!L:L,MATCH($C2574,'Policy Characteristics'!$C:$C,0))),"",INDEX('Policy Characteristics'!L:L,MATCH($C2574,'Policy Characteristics'!$C:$C,0)))</f>
        <v>carbon-tax.html</v>
      </c>
    </row>
    <row r="2575" spans="1:18" s="2" customFormat="1" x14ac:dyDescent="0.25">
      <c r="A2575" s="254" t="str">
        <f>IF(ISBLANK(INDEX('Policy Characteristics'!A:A,MATCH($C2575,'Policy Characteristics'!$C:$C,0))),"",INDEX('Policy Characteristics'!A:A,MATCH($C2575,'Policy Characteristics'!$C:$C,0)))</f>
        <v>Cross-Sector</v>
      </c>
      <c r="B2575" s="262" t="str">
        <f>IF(ISBLANK(INDEX('Policy Characteristics'!B:B,MATCH($C2575,'Policy Characteristics'!$C:$C,0))),"",INDEX('Policy Characteristics'!B:B,MATCH($C2575,'Policy Characteristics'!$C:$C,0)))</f>
        <v>Exempt Process Emissions from C Tax</v>
      </c>
      <c r="C2575" s="254" t="str">
        <f t="shared" si="119"/>
        <v>BEPEfCT Boolean Exempt Process Emissions from Carbon Tax</v>
      </c>
      <c r="D2575" s="6" t="s">
        <v>3028</v>
      </c>
      <c r="E2575" s="6"/>
      <c r="F2575" t="s">
        <v>2547</v>
      </c>
      <c r="G2575" s="6"/>
      <c r="H2575" s="47">
        <f t="shared" si="120"/>
        <v>2574</v>
      </c>
      <c r="I2575" s="325" t="s">
        <v>41</v>
      </c>
      <c r="J2575" s="255" t="str">
        <f>IF(ISBLANK(INDEX('Policy Characteristics'!D:D,MATCH($C2575,'Policy Characteristics'!$C:$C,0))),"",INDEX('Policy Characteristics'!D:D,MATCH($C2575,'Policy Characteristics'!$C:$C,0)))</f>
        <v/>
      </c>
      <c r="K2575" s="254" t="str">
        <f>IF(ISBLANK(INDEX('Policy Characteristics'!E:E,MATCH($C2575,'Policy Characteristics'!$C:$C,0))),"",INDEX('Policy Characteristics'!E:E,MATCH($C2575,'Policy Characteristics'!$C:$C,0)))</f>
        <v>cross toggle whether carbon tax affects process emissions</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1</v>
      </c>
      <c r="N2575" s="261">
        <f>IF(ISBLANK(INDEX('Policy Characteristics'!H:H,MATCH($C2575,'Policy Characteristics'!$C:$C,0))),"",INDEX('Policy Characteristics'!H:H,MATCH($C2575,'Policy Characteristics'!$C:$C,0)))</f>
        <v>1</v>
      </c>
      <c r="O2575" s="254" t="str">
        <f>IF(ISBLANK(INDEX('Policy Characteristics'!I:I,MATCH($C2575,'Policy Characteristics'!$C:$C,0))),"",INDEX('Policy Characteristics'!I:I,MATCH($C2575,'Policy Characteristics'!$C:$C,0)))</f>
        <v>on/off</v>
      </c>
      <c r="P2575" s="254" t="str">
        <f>IF(ISBLANK(INDEX('Policy Characteristics'!J:J,MATCH($C2575,'Policy Characteristics'!$C:$C,0))),"",INDEX('Policy Characteristics'!J:J,MATCH($C2575,'Policy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5" s="254" t="str">
        <f>IF(ISBLANK(INDEX('Policy Characteristics'!K:K,MATCH($C2575,'Policy Characteristics'!$C:$C,0))),"",INDEX('Policy Characteristics'!K:K,MATCH($C2575,'Policy Characteristics'!$C:$C,0)))</f>
        <v>fuels.html#carbon-tax</v>
      </c>
      <c r="R2575" s="254" t="str">
        <f>IF(ISBLANK(INDEX('Policy Characteristics'!L:L,MATCH($C2575,'Policy Characteristics'!$C:$C,0))),"",INDEX('Policy Characteristics'!L:L,MATCH($C2575,'Policy Characteristics'!$C:$C,0)))</f>
        <v>carbon-tax.html</v>
      </c>
    </row>
    <row r="2576" spans="1:18" s="2" customFormat="1" x14ac:dyDescent="0.25">
      <c r="A2576" s="254" t="str">
        <f>IF(ISBLANK(INDEX('Policy Characteristics'!A:A,MATCH($C2576,'Policy Characteristics'!$C:$C,0))),"",INDEX('Policy Characteristics'!A:A,MATCH($C2576,'Policy Characteristics'!$C:$C,0)))</f>
        <v>Cross-Sector</v>
      </c>
      <c r="B2576" s="262" t="str">
        <f>IF(ISBLANK(INDEX('Policy Characteristics'!B:B,MATCH($C2576,'Policy Characteristics'!$C:$C,0))),"",INDEX('Policy Characteristics'!B:B,MATCH($C2576,'Policy Characteristics'!$C:$C,0)))</f>
        <v>Exempt Process Emissions from C Tax</v>
      </c>
      <c r="C2576" s="254" t="str">
        <f t="shared" si="119"/>
        <v>BEPEfCT Boolean Exempt Process Emissions from Carbon Tax</v>
      </c>
      <c r="D2576" s="6" t="s">
        <v>3029</v>
      </c>
      <c r="E2576" s="6"/>
      <c r="F2576" t="s">
        <v>2991</v>
      </c>
      <c r="G2576" s="6"/>
      <c r="H2576" s="47">
        <f t="shared" si="120"/>
        <v>2575</v>
      </c>
      <c r="I2576" s="325" t="s">
        <v>41</v>
      </c>
      <c r="J2576" s="255" t="str">
        <f>IF(ISBLANK(INDEX('Policy Characteristics'!D:D,MATCH($C2576,'Policy Characteristics'!$C:$C,0))),"",INDEX('Policy Characteristics'!D:D,MATCH($C2576,'Policy Characteristics'!$C:$C,0)))</f>
        <v/>
      </c>
      <c r="K2576" s="254" t="str">
        <f>IF(ISBLANK(INDEX('Policy Characteristics'!E:E,MATCH($C2576,'Policy Characteristics'!$C:$C,0))),"",INDEX('Policy Characteristics'!E:E,MATCH($C2576,'Policy Characteristics'!$C:$C,0)))</f>
        <v>cross toggle whether carbon tax affects process emissions</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1</v>
      </c>
      <c r="N2576" s="261">
        <f>IF(ISBLANK(INDEX('Policy Characteristics'!H:H,MATCH($C2576,'Policy Characteristics'!$C:$C,0))),"",INDEX('Policy Characteristics'!H:H,MATCH($C2576,'Policy Characteristics'!$C:$C,0)))</f>
        <v>1</v>
      </c>
      <c r="O2576" s="254" t="str">
        <f>IF(ISBLANK(INDEX('Policy Characteristics'!I:I,MATCH($C2576,'Policy Characteristics'!$C:$C,0))),"",INDEX('Policy Characteristics'!I:I,MATCH($C2576,'Policy Characteristics'!$C:$C,0)))</f>
        <v>on/off</v>
      </c>
      <c r="P2576" s="254" t="str">
        <f>IF(ISBLANK(INDEX('Policy Characteristics'!J:J,MATCH($C2576,'Policy Characteristics'!$C:$C,0))),"",INDEX('Policy Characteristics'!J:J,MATCH($C2576,'Policy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6" s="254" t="str">
        <f>IF(ISBLANK(INDEX('Policy Characteristics'!K:K,MATCH($C2576,'Policy Characteristics'!$C:$C,0))),"",INDEX('Policy Characteristics'!K:K,MATCH($C2576,'Policy Characteristics'!$C:$C,0)))</f>
        <v>fuels.html#carbon-tax</v>
      </c>
      <c r="R2576" s="254" t="str">
        <f>IF(ISBLANK(INDEX('Policy Characteristics'!L:L,MATCH($C2576,'Policy Characteristics'!$C:$C,0))),"",INDEX('Policy Characteristics'!L:L,MATCH($C2576,'Policy Characteristics'!$C:$C,0)))</f>
        <v>carbon-tax.html</v>
      </c>
    </row>
    <row r="2577" spans="1:18" s="2" customFormat="1" x14ac:dyDescent="0.25">
      <c r="A2577" s="254" t="str">
        <f>IF(ISBLANK(INDEX('Policy Characteristics'!A:A,MATCH($C2577,'Policy Characteristics'!$C:$C,0))),"",INDEX('Policy Characteristics'!A:A,MATCH($C2577,'Policy Characteristics'!$C:$C,0)))</f>
        <v>Cross-Sector</v>
      </c>
      <c r="B2577" s="262" t="str">
        <f>IF(ISBLANK(INDEX('Policy Characteristics'!B:B,MATCH($C2577,'Policy Characteristics'!$C:$C,0))),"",INDEX('Policy Characteristics'!B:B,MATCH($C2577,'Policy Characteristics'!$C:$C,0)))</f>
        <v>Exempt Process Emissions from C Tax</v>
      </c>
      <c r="C2577" s="254" t="str">
        <f t="shared" si="119"/>
        <v>BEPEfCT Boolean Exempt Process Emissions from Carbon Tax</v>
      </c>
      <c r="D2577" s="6" t="s">
        <v>3030</v>
      </c>
      <c r="E2577" s="6"/>
      <c r="F2577" t="s">
        <v>2992</v>
      </c>
      <c r="G2577" s="6"/>
      <c r="H2577" s="47">
        <f t="shared" si="120"/>
        <v>2576</v>
      </c>
      <c r="I2577" s="325" t="s">
        <v>41</v>
      </c>
      <c r="J2577" s="255" t="str">
        <f>IF(ISBLANK(INDEX('Policy Characteristics'!D:D,MATCH($C2577,'Policy Characteristics'!$C:$C,0))),"",INDEX('Policy Characteristics'!D:D,MATCH($C2577,'Policy Characteristics'!$C:$C,0)))</f>
        <v/>
      </c>
      <c r="K2577" s="254" t="str">
        <f>IF(ISBLANK(INDEX('Policy Characteristics'!E:E,MATCH($C2577,'Policy Characteristics'!$C:$C,0))),"",INDEX('Policy Characteristics'!E:E,MATCH($C2577,'Policy Characteristics'!$C:$C,0)))</f>
        <v>cross toggle whether carbon tax affects process emissions</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1</v>
      </c>
      <c r="N2577" s="261">
        <f>IF(ISBLANK(INDEX('Policy Characteristics'!H:H,MATCH($C2577,'Policy Characteristics'!$C:$C,0))),"",INDEX('Policy Characteristics'!H:H,MATCH($C2577,'Policy Characteristics'!$C:$C,0)))</f>
        <v>1</v>
      </c>
      <c r="O2577" s="254" t="str">
        <f>IF(ISBLANK(INDEX('Policy Characteristics'!I:I,MATCH($C2577,'Policy Characteristics'!$C:$C,0))),"",INDEX('Policy Characteristics'!I:I,MATCH($C2577,'Policy Characteristics'!$C:$C,0)))</f>
        <v>on/off</v>
      </c>
      <c r="P2577" s="254" t="str">
        <f>IF(ISBLANK(INDEX('Policy Characteristics'!J:J,MATCH($C2577,'Policy Characteristics'!$C:$C,0))),"",INDEX('Policy Characteristics'!J:J,MATCH($C2577,'Policy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7" s="254" t="str">
        <f>IF(ISBLANK(INDEX('Policy Characteristics'!K:K,MATCH($C2577,'Policy Characteristics'!$C:$C,0))),"",INDEX('Policy Characteristics'!K:K,MATCH($C2577,'Policy Characteristics'!$C:$C,0)))</f>
        <v>fuels.html#carbon-tax</v>
      </c>
      <c r="R2577" s="254" t="str">
        <f>IF(ISBLANK(INDEX('Policy Characteristics'!L:L,MATCH($C2577,'Policy Characteristics'!$C:$C,0))),"",INDEX('Policy Characteristics'!L:L,MATCH($C2577,'Policy Characteristics'!$C:$C,0)))</f>
        <v>carbon-tax.html</v>
      </c>
    </row>
    <row r="2578" spans="1:18" s="2" customFormat="1" x14ac:dyDescent="0.25">
      <c r="A2578" s="254" t="str">
        <f>IF(ISBLANK(INDEX('Policy Characteristics'!A:A,MATCH($C2578,'Policy Characteristics'!$C:$C,0))),"",INDEX('Policy Characteristics'!A:A,MATCH($C2578,'Policy Characteristics'!$C:$C,0)))</f>
        <v>Cross-Sector</v>
      </c>
      <c r="B2578" s="262" t="str">
        <f>IF(ISBLANK(INDEX('Policy Characteristics'!B:B,MATCH($C2578,'Policy Characteristics'!$C:$C,0))),"",INDEX('Policy Characteristics'!B:B,MATCH($C2578,'Policy Characteristics'!$C:$C,0)))</f>
        <v>Exempt Process Emissions from C Tax</v>
      </c>
      <c r="C2578" s="254" t="str">
        <f t="shared" si="119"/>
        <v>BEPEfCT Boolean Exempt Process Emissions from Carbon Tax</v>
      </c>
      <c r="D2578" s="6" t="s">
        <v>3031</v>
      </c>
      <c r="E2578" s="6"/>
      <c r="F2578" t="s">
        <v>2993</v>
      </c>
      <c r="G2578" s="6"/>
      <c r="H2578" s="47">
        <f t="shared" si="120"/>
        <v>2577</v>
      </c>
      <c r="I2578" s="325" t="s">
        <v>41</v>
      </c>
      <c r="J2578" s="255" t="str">
        <f>IF(ISBLANK(INDEX('Policy Characteristics'!D:D,MATCH($C2578,'Policy Characteristics'!$C:$C,0))),"",INDEX('Policy Characteristics'!D:D,MATCH($C2578,'Policy Characteristics'!$C:$C,0)))</f>
        <v/>
      </c>
      <c r="K2578" s="254" t="str">
        <f>IF(ISBLANK(INDEX('Policy Characteristics'!E:E,MATCH($C2578,'Policy Characteristics'!$C:$C,0))),"",INDEX('Policy Characteristics'!E:E,MATCH($C2578,'Policy Characteristics'!$C:$C,0)))</f>
        <v>cross toggle whether carbon tax affects process emissions</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1</v>
      </c>
      <c r="N2578" s="261">
        <f>IF(ISBLANK(INDEX('Policy Characteristics'!H:H,MATCH($C2578,'Policy Characteristics'!$C:$C,0))),"",INDEX('Policy Characteristics'!H:H,MATCH($C2578,'Policy Characteristics'!$C:$C,0)))</f>
        <v>1</v>
      </c>
      <c r="O2578" s="254" t="str">
        <f>IF(ISBLANK(INDEX('Policy Characteristics'!I:I,MATCH($C2578,'Policy Characteristics'!$C:$C,0))),"",INDEX('Policy Characteristics'!I:I,MATCH($C2578,'Policy Characteristics'!$C:$C,0)))</f>
        <v>on/off</v>
      </c>
      <c r="P2578" s="254" t="str">
        <f>IF(ISBLANK(INDEX('Policy Characteristics'!J:J,MATCH($C2578,'Policy Characteristics'!$C:$C,0))),"",INDEX('Policy Characteristics'!J:J,MATCH($C2578,'Policy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8" s="254" t="str">
        <f>IF(ISBLANK(INDEX('Policy Characteristics'!K:K,MATCH($C2578,'Policy Characteristics'!$C:$C,0))),"",INDEX('Policy Characteristics'!K:K,MATCH($C2578,'Policy Characteristics'!$C:$C,0)))</f>
        <v>fuels.html#carbon-tax</v>
      </c>
      <c r="R2578" s="254" t="str">
        <f>IF(ISBLANK(INDEX('Policy Characteristics'!L:L,MATCH($C2578,'Policy Characteristics'!$C:$C,0))),"",INDEX('Policy Characteristics'!L:L,MATCH($C2578,'Policy Characteristics'!$C:$C,0)))</f>
        <v>carbon-tax.html</v>
      </c>
    </row>
    <row r="2579" spans="1:18" s="2" customFormat="1" x14ac:dyDescent="0.25">
      <c r="A2579" s="254" t="str">
        <f>IF(ISBLANK(INDEX('Policy Characteristics'!A:A,MATCH($C2579,'Policy Characteristics'!$C:$C,0))),"",INDEX('Policy Characteristics'!A:A,MATCH($C2579,'Policy Characteristics'!$C:$C,0)))</f>
        <v>Cross-Sector</v>
      </c>
      <c r="B2579" s="262" t="str">
        <f>IF(ISBLANK(INDEX('Policy Characteristics'!B:B,MATCH($C2579,'Policy Characteristics'!$C:$C,0))),"",INDEX('Policy Characteristics'!B:B,MATCH($C2579,'Policy Characteristics'!$C:$C,0)))</f>
        <v>Exempt Process Emissions from C Tax</v>
      </c>
      <c r="C2579" s="254" t="str">
        <f t="shared" si="119"/>
        <v>BEPEfCT Boolean Exempt Process Emissions from Carbon Tax</v>
      </c>
      <c r="D2579" s="6" t="s">
        <v>3032</v>
      </c>
      <c r="E2579" s="6"/>
      <c r="F2579" t="s">
        <v>2994</v>
      </c>
      <c r="G2579" s="6"/>
      <c r="H2579" s="47">
        <f t="shared" si="120"/>
        <v>2578</v>
      </c>
      <c r="I2579" s="325" t="s">
        <v>41</v>
      </c>
      <c r="J2579" s="255" t="str">
        <f>IF(ISBLANK(INDEX('Policy Characteristics'!D:D,MATCH($C2579,'Policy Characteristics'!$C:$C,0))),"",INDEX('Policy Characteristics'!D:D,MATCH($C2579,'Policy Characteristics'!$C:$C,0)))</f>
        <v/>
      </c>
      <c r="K2579" s="254" t="str">
        <f>IF(ISBLANK(INDEX('Policy Characteristics'!E:E,MATCH($C2579,'Policy Characteristics'!$C:$C,0))),"",INDEX('Policy Characteristics'!E:E,MATCH($C2579,'Policy Characteristics'!$C:$C,0)))</f>
        <v>cross toggle whether carbon tax affects process emissions</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1</v>
      </c>
      <c r="N2579" s="261">
        <f>IF(ISBLANK(INDEX('Policy Characteristics'!H:H,MATCH($C2579,'Policy Characteristics'!$C:$C,0))),"",INDEX('Policy Characteristics'!H:H,MATCH($C2579,'Policy Characteristics'!$C:$C,0)))</f>
        <v>1</v>
      </c>
      <c r="O2579" s="254" t="str">
        <f>IF(ISBLANK(INDEX('Policy Characteristics'!I:I,MATCH($C2579,'Policy Characteristics'!$C:$C,0))),"",INDEX('Policy Characteristics'!I:I,MATCH($C2579,'Policy Characteristics'!$C:$C,0)))</f>
        <v>on/off</v>
      </c>
      <c r="P2579" s="254" t="str">
        <f>IF(ISBLANK(INDEX('Policy Characteristics'!J:J,MATCH($C2579,'Policy Characteristics'!$C:$C,0))),"",INDEX('Policy Characteristics'!J:J,MATCH($C2579,'Policy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79" s="254" t="str">
        <f>IF(ISBLANK(INDEX('Policy Characteristics'!K:K,MATCH($C2579,'Policy Characteristics'!$C:$C,0))),"",INDEX('Policy Characteristics'!K:K,MATCH($C2579,'Policy Characteristics'!$C:$C,0)))</f>
        <v>fuels.html#carbon-tax</v>
      </c>
      <c r="R2579" s="254" t="str">
        <f>IF(ISBLANK(INDEX('Policy Characteristics'!L:L,MATCH($C2579,'Policy Characteristics'!$C:$C,0))),"",INDEX('Policy Characteristics'!L:L,MATCH($C2579,'Policy Characteristics'!$C:$C,0)))</f>
        <v>carbon-tax.html</v>
      </c>
    </row>
    <row r="2580" spans="1:18" s="2" customFormat="1" x14ac:dyDescent="0.25">
      <c r="A2580" s="254" t="str">
        <f>IF(ISBLANK(INDEX('Policy Characteristics'!A:A,MATCH($C2580,'Policy Characteristics'!$C:$C,0))),"",INDEX('Policy Characteristics'!A:A,MATCH($C2580,'Policy Characteristics'!$C:$C,0)))</f>
        <v>Cross-Sector</v>
      </c>
      <c r="B2580" s="262" t="str">
        <f>IF(ISBLANK(INDEX('Policy Characteristics'!B:B,MATCH($C2580,'Policy Characteristics'!$C:$C,0))),"",INDEX('Policy Characteristics'!B:B,MATCH($C2580,'Policy Characteristics'!$C:$C,0)))</f>
        <v>Exempt Process Emissions from C Tax</v>
      </c>
      <c r="C2580" s="254" t="str">
        <f t="shared" si="119"/>
        <v>BEPEfCT Boolean Exempt Process Emissions from Carbon Tax</v>
      </c>
      <c r="D2580" s="6" t="s">
        <v>3033</v>
      </c>
      <c r="E2580" s="6"/>
      <c r="F2580" t="s">
        <v>2995</v>
      </c>
      <c r="G2580" s="6"/>
      <c r="H2580" s="47">
        <f t="shared" si="120"/>
        <v>2579</v>
      </c>
      <c r="I2580" s="325" t="s">
        <v>41</v>
      </c>
      <c r="J2580" s="255" t="str">
        <f>IF(ISBLANK(INDEX('Policy Characteristics'!D:D,MATCH($C2580,'Policy Characteristics'!$C:$C,0))),"",INDEX('Policy Characteristics'!D:D,MATCH($C2580,'Policy Characteristics'!$C:$C,0)))</f>
        <v/>
      </c>
      <c r="K2580" s="254" t="str">
        <f>IF(ISBLANK(INDEX('Policy Characteristics'!E:E,MATCH($C2580,'Policy Characteristics'!$C:$C,0))),"",INDEX('Policy Characteristics'!E:E,MATCH($C2580,'Policy Characteristics'!$C:$C,0)))</f>
        <v>cross toggle whether carbon tax affects process emissions</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1</v>
      </c>
      <c r="N2580" s="261">
        <f>IF(ISBLANK(INDEX('Policy Characteristics'!H:H,MATCH($C2580,'Policy Characteristics'!$C:$C,0))),"",INDEX('Policy Characteristics'!H:H,MATCH($C2580,'Policy Characteristics'!$C:$C,0)))</f>
        <v>1</v>
      </c>
      <c r="O2580" s="254" t="str">
        <f>IF(ISBLANK(INDEX('Policy Characteristics'!I:I,MATCH($C2580,'Policy Characteristics'!$C:$C,0))),"",INDEX('Policy Characteristics'!I:I,MATCH($C2580,'Policy Characteristics'!$C:$C,0)))</f>
        <v>on/off</v>
      </c>
      <c r="P2580" s="254" t="str">
        <f>IF(ISBLANK(INDEX('Policy Characteristics'!J:J,MATCH($C2580,'Policy Characteristics'!$C:$C,0))),"",INDEX('Policy Characteristics'!J:J,MATCH($C2580,'Policy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0" s="254" t="str">
        <f>IF(ISBLANK(INDEX('Policy Characteristics'!K:K,MATCH($C2580,'Policy Characteristics'!$C:$C,0))),"",INDEX('Policy Characteristics'!K:K,MATCH($C2580,'Policy Characteristics'!$C:$C,0)))</f>
        <v>fuels.html#carbon-tax</v>
      </c>
      <c r="R2580" s="254" t="str">
        <f>IF(ISBLANK(INDEX('Policy Characteristics'!L:L,MATCH($C2580,'Policy Characteristics'!$C:$C,0))),"",INDEX('Policy Characteristics'!L:L,MATCH($C2580,'Policy Characteristics'!$C:$C,0)))</f>
        <v>carbon-tax.html</v>
      </c>
    </row>
    <row r="2581" spans="1:18" s="2" customFormat="1" x14ac:dyDescent="0.25">
      <c r="A2581" s="254" t="str">
        <f>IF(ISBLANK(INDEX('Policy Characteristics'!A:A,MATCH($C2581,'Policy Characteristics'!$C:$C,0))),"",INDEX('Policy Characteristics'!A:A,MATCH($C2581,'Policy Characteristics'!$C:$C,0)))</f>
        <v>Cross-Sector</v>
      </c>
      <c r="B2581" s="262" t="str">
        <f>IF(ISBLANK(INDEX('Policy Characteristics'!B:B,MATCH($C2581,'Policy Characteristics'!$C:$C,0))),"",INDEX('Policy Characteristics'!B:B,MATCH($C2581,'Policy Characteristics'!$C:$C,0)))</f>
        <v>Exempt Process Emissions from C Tax</v>
      </c>
      <c r="C2581" s="254" t="str">
        <f t="shared" si="119"/>
        <v>BEPEfCT Boolean Exempt Process Emissions from Carbon Tax</v>
      </c>
      <c r="D2581" s="6" t="s">
        <v>3034</v>
      </c>
      <c r="E2581" s="6"/>
      <c r="F2581" t="s">
        <v>2996</v>
      </c>
      <c r="G2581" s="6"/>
      <c r="H2581" s="47">
        <f t="shared" si="120"/>
        <v>2580</v>
      </c>
      <c r="I2581" s="325" t="s">
        <v>41</v>
      </c>
      <c r="J2581" s="255" t="str">
        <f>IF(ISBLANK(INDEX('Policy Characteristics'!D:D,MATCH($C2581,'Policy Characteristics'!$C:$C,0))),"",INDEX('Policy Characteristics'!D:D,MATCH($C2581,'Policy Characteristics'!$C:$C,0)))</f>
        <v/>
      </c>
      <c r="K2581" s="254" t="str">
        <f>IF(ISBLANK(INDEX('Policy Characteristics'!E:E,MATCH($C2581,'Policy Characteristics'!$C:$C,0))),"",INDEX('Policy Characteristics'!E:E,MATCH($C2581,'Policy Characteristics'!$C:$C,0)))</f>
        <v>cross toggle whether carbon tax affects process emissions</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1</v>
      </c>
      <c r="N2581" s="261">
        <f>IF(ISBLANK(INDEX('Policy Characteristics'!H:H,MATCH($C2581,'Policy Characteristics'!$C:$C,0))),"",INDEX('Policy Characteristics'!H:H,MATCH($C2581,'Policy Characteristics'!$C:$C,0)))</f>
        <v>1</v>
      </c>
      <c r="O2581" s="254" t="str">
        <f>IF(ISBLANK(INDEX('Policy Characteristics'!I:I,MATCH($C2581,'Policy Characteristics'!$C:$C,0))),"",INDEX('Policy Characteristics'!I:I,MATCH($C2581,'Policy Characteristics'!$C:$C,0)))</f>
        <v>on/off</v>
      </c>
      <c r="P2581" s="254" t="str">
        <f>IF(ISBLANK(INDEX('Policy Characteristics'!J:J,MATCH($C2581,'Policy Characteristics'!$C:$C,0))),"",INDEX('Policy Characteristics'!J:J,MATCH($C2581,'Policy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1" s="254" t="str">
        <f>IF(ISBLANK(INDEX('Policy Characteristics'!K:K,MATCH($C2581,'Policy Characteristics'!$C:$C,0))),"",INDEX('Policy Characteristics'!K:K,MATCH($C2581,'Policy Characteristics'!$C:$C,0)))</f>
        <v>fuels.html#carbon-tax</v>
      </c>
      <c r="R2581" s="254" t="str">
        <f>IF(ISBLANK(INDEX('Policy Characteristics'!L:L,MATCH($C2581,'Policy Characteristics'!$C:$C,0))),"",INDEX('Policy Characteristics'!L:L,MATCH($C2581,'Policy Characteristics'!$C:$C,0)))</f>
        <v>carbon-tax.html</v>
      </c>
    </row>
    <row r="2582" spans="1:18" s="2" customFormat="1" x14ac:dyDescent="0.25">
      <c r="A2582" s="254" t="str">
        <f>IF(ISBLANK(INDEX('Policy Characteristics'!A:A,MATCH($C2582,'Policy Characteristics'!$C:$C,0))),"",INDEX('Policy Characteristics'!A:A,MATCH($C2582,'Policy Characteristics'!$C:$C,0)))</f>
        <v>Cross-Sector</v>
      </c>
      <c r="B2582" s="262" t="str">
        <f>IF(ISBLANK(INDEX('Policy Characteristics'!B:B,MATCH($C2582,'Policy Characteristics'!$C:$C,0))),"",INDEX('Policy Characteristics'!B:B,MATCH($C2582,'Policy Characteristics'!$C:$C,0)))</f>
        <v>Exempt Process Emissions from C Tax</v>
      </c>
      <c r="C2582" s="254" t="str">
        <f t="shared" si="119"/>
        <v>BEPEfCT Boolean Exempt Process Emissions from Carbon Tax</v>
      </c>
      <c r="D2582" s="6" t="s">
        <v>3035</v>
      </c>
      <c r="E2582" s="6"/>
      <c r="F2582" t="s">
        <v>2997</v>
      </c>
      <c r="G2582" s="6"/>
      <c r="H2582" s="47">
        <f t="shared" si="120"/>
        <v>2581</v>
      </c>
      <c r="I2582" s="325" t="s">
        <v>41</v>
      </c>
      <c r="J2582" s="255" t="str">
        <f>IF(ISBLANK(INDEX('Policy Characteristics'!D:D,MATCH($C2582,'Policy Characteristics'!$C:$C,0))),"",INDEX('Policy Characteristics'!D:D,MATCH($C2582,'Policy Characteristics'!$C:$C,0)))</f>
        <v/>
      </c>
      <c r="K2582" s="254" t="str">
        <f>IF(ISBLANK(INDEX('Policy Characteristics'!E:E,MATCH($C2582,'Policy Characteristics'!$C:$C,0))),"",INDEX('Policy Characteristics'!E:E,MATCH($C2582,'Policy Characteristics'!$C:$C,0)))</f>
        <v>cross toggle whether carbon tax affects process emissions</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1</v>
      </c>
      <c r="N2582" s="261">
        <f>IF(ISBLANK(INDEX('Policy Characteristics'!H:H,MATCH($C2582,'Policy Characteristics'!$C:$C,0))),"",INDEX('Policy Characteristics'!H:H,MATCH($C2582,'Policy Characteristics'!$C:$C,0)))</f>
        <v>1</v>
      </c>
      <c r="O2582" s="254" t="str">
        <f>IF(ISBLANK(INDEX('Policy Characteristics'!I:I,MATCH($C2582,'Policy Characteristics'!$C:$C,0))),"",INDEX('Policy Characteristics'!I:I,MATCH($C2582,'Policy Characteristics'!$C:$C,0)))</f>
        <v>on/off</v>
      </c>
      <c r="P2582" s="254" t="str">
        <f>IF(ISBLANK(INDEX('Policy Characteristics'!J:J,MATCH($C2582,'Policy Characteristics'!$C:$C,0))),"",INDEX('Policy Characteristics'!J:J,MATCH($C2582,'Policy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2" s="254" t="str">
        <f>IF(ISBLANK(INDEX('Policy Characteristics'!K:K,MATCH($C2582,'Policy Characteristics'!$C:$C,0))),"",INDEX('Policy Characteristics'!K:K,MATCH($C2582,'Policy Characteristics'!$C:$C,0)))</f>
        <v>fuels.html#carbon-tax</v>
      </c>
      <c r="R2582" s="254" t="str">
        <f>IF(ISBLANK(INDEX('Policy Characteristics'!L:L,MATCH($C2582,'Policy Characteristics'!$C:$C,0))),"",INDEX('Policy Characteristics'!L:L,MATCH($C2582,'Policy Characteristics'!$C:$C,0)))</f>
        <v>carbon-tax.html</v>
      </c>
    </row>
    <row r="2583" spans="1:18" s="2" customFormat="1" x14ac:dyDescent="0.25">
      <c r="A2583" s="254" t="str">
        <f>IF(ISBLANK(INDEX('Policy Characteristics'!A:A,MATCH($C2583,'Policy Characteristics'!$C:$C,0))),"",INDEX('Policy Characteristics'!A:A,MATCH($C2583,'Policy Characteristics'!$C:$C,0)))</f>
        <v>Cross-Sector</v>
      </c>
      <c r="B2583" s="262" t="str">
        <f>IF(ISBLANK(INDEX('Policy Characteristics'!B:B,MATCH($C2583,'Policy Characteristics'!$C:$C,0))),"",INDEX('Policy Characteristics'!B:B,MATCH($C2583,'Policy Characteristics'!$C:$C,0)))</f>
        <v>Exempt Process Emissions from C Tax</v>
      </c>
      <c r="C2583" s="254" t="str">
        <f t="shared" si="119"/>
        <v>BEPEfCT Boolean Exempt Process Emissions from Carbon Tax</v>
      </c>
      <c r="D2583" s="6" t="s">
        <v>3036</v>
      </c>
      <c r="E2583" s="6"/>
      <c r="F2583" t="s">
        <v>2998</v>
      </c>
      <c r="G2583" s="6"/>
      <c r="H2583" s="47">
        <f t="shared" si="120"/>
        <v>2582</v>
      </c>
      <c r="I2583" s="325" t="s">
        <v>41</v>
      </c>
      <c r="J2583" s="255" t="str">
        <f>IF(ISBLANK(INDEX('Policy Characteristics'!D:D,MATCH($C2583,'Policy Characteristics'!$C:$C,0))),"",INDEX('Policy Characteristics'!D:D,MATCH($C2583,'Policy Characteristics'!$C:$C,0)))</f>
        <v/>
      </c>
      <c r="K2583" s="254" t="str">
        <f>IF(ISBLANK(INDEX('Policy Characteristics'!E:E,MATCH($C2583,'Policy Characteristics'!$C:$C,0))),"",INDEX('Policy Characteristics'!E:E,MATCH($C2583,'Policy Characteristics'!$C:$C,0)))</f>
        <v>cross toggle whether carbon tax affects process emissions</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1</v>
      </c>
      <c r="N2583" s="261">
        <f>IF(ISBLANK(INDEX('Policy Characteristics'!H:H,MATCH($C2583,'Policy Characteristics'!$C:$C,0))),"",INDEX('Policy Characteristics'!H:H,MATCH($C2583,'Policy Characteristics'!$C:$C,0)))</f>
        <v>1</v>
      </c>
      <c r="O2583" s="254" t="str">
        <f>IF(ISBLANK(INDEX('Policy Characteristics'!I:I,MATCH($C2583,'Policy Characteristics'!$C:$C,0))),"",INDEX('Policy Characteristics'!I:I,MATCH($C2583,'Policy Characteristics'!$C:$C,0)))</f>
        <v>on/off</v>
      </c>
      <c r="P2583" s="254" t="str">
        <f>IF(ISBLANK(INDEX('Policy Characteristics'!J:J,MATCH($C2583,'Policy Characteristics'!$C:$C,0))),"",INDEX('Policy Characteristics'!J:J,MATCH($C2583,'Policy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3" s="254" t="str">
        <f>IF(ISBLANK(INDEX('Policy Characteristics'!K:K,MATCH($C2583,'Policy Characteristics'!$C:$C,0))),"",INDEX('Policy Characteristics'!K:K,MATCH($C2583,'Policy Characteristics'!$C:$C,0)))</f>
        <v>fuels.html#carbon-tax</v>
      </c>
      <c r="R2583" s="254" t="str">
        <f>IF(ISBLANK(INDEX('Policy Characteristics'!L:L,MATCH($C2583,'Policy Characteristics'!$C:$C,0))),"",INDEX('Policy Characteristics'!L:L,MATCH($C2583,'Policy Characteristics'!$C:$C,0)))</f>
        <v>carbon-tax.html</v>
      </c>
    </row>
    <row r="2584" spans="1:18" s="2" customFormat="1" x14ac:dyDescent="0.25">
      <c r="A2584" s="254" t="str">
        <f>IF(ISBLANK(INDEX('Policy Characteristics'!A:A,MATCH($C2584,'Policy Characteristics'!$C:$C,0))),"",INDEX('Policy Characteristics'!A:A,MATCH($C2584,'Policy Characteristics'!$C:$C,0)))</f>
        <v>Cross-Sector</v>
      </c>
      <c r="B2584" s="262" t="str">
        <f>IF(ISBLANK(INDEX('Policy Characteristics'!B:B,MATCH($C2584,'Policy Characteristics'!$C:$C,0))),"",INDEX('Policy Characteristics'!B:B,MATCH($C2584,'Policy Characteristics'!$C:$C,0)))</f>
        <v>Exempt Process Emissions from C Tax</v>
      </c>
      <c r="C2584" s="254" t="str">
        <f t="shared" si="119"/>
        <v>BEPEfCT Boolean Exempt Process Emissions from Carbon Tax</v>
      </c>
      <c r="D2584" s="6" t="s">
        <v>3037</v>
      </c>
      <c r="E2584" s="6"/>
      <c r="F2584" t="s">
        <v>2999</v>
      </c>
      <c r="G2584" s="6"/>
      <c r="H2584" s="47">
        <f t="shared" si="120"/>
        <v>2583</v>
      </c>
      <c r="I2584" s="325" t="s">
        <v>40</v>
      </c>
      <c r="J2584" s="255" t="str">
        <f>IF(ISBLANK(INDEX('Policy Characteristics'!D:D,MATCH($C2584,'Policy Characteristics'!$C:$C,0))),"",INDEX('Policy Characteristics'!D:D,MATCH($C2584,'Policy Characteristics'!$C:$C,0)))</f>
        <v/>
      </c>
      <c r="K2584" s="254" t="str">
        <f>IF(ISBLANK(INDEX('Policy Characteristics'!E:E,MATCH($C2584,'Policy Characteristics'!$C:$C,0))),"",INDEX('Policy Characteristics'!E:E,MATCH($C2584,'Policy Characteristics'!$C:$C,0)))</f>
        <v>cross toggle whether carbon tax affects process emissions</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1</v>
      </c>
      <c r="N2584" s="261">
        <f>IF(ISBLANK(INDEX('Policy Characteristics'!H:H,MATCH($C2584,'Policy Characteristics'!$C:$C,0))),"",INDEX('Policy Characteristics'!H:H,MATCH($C2584,'Policy Characteristics'!$C:$C,0)))</f>
        <v>1</v>
      </c>
      <c r="O2584" s="254" t="str">
        <f>IF(ISBLANK(INDEX('Policy Characteristics'!I:I,MATCH($C2584,'Policy Characteristics'!$C:$C,0))),"",INDEX('Policy Characteristics'!I:I,MATCH($C2584,'Policy Characteristics'!$C:$C,0)))</f>
        <v>on/off</v>
      </c>
      <c r="P2584" s="254" t="str">
        <f>IF(ISBLANK(INDEX('Policy Characteristics'!J:J,MATCH($C2584,'Policy Characteristics'!$C:$C,0))),"",INDEX('Policy Characteristics'!J:J,MATCH($C2584,'Policy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4" s="254" t="str">
        <f>IF(ISBLANK(INDEX('Policy Characteristics'!K:K,MATCH($C2584,'Policy Characteristics'!$C:$C,0))),"",INDEX('Policy Characteristics'!K:K,MATCH($C2584,'Policy Characteristics'!$C:$C,0)))</f>
        <v>fuels.html#carbon-tax</v>
      </c>
      <c r="R2584" s="254" t="str">
        <f>IF(ISBLANK(INDEX('Policy Characteristics'!L:L,MATCH($C2584,'Policy Characteristics'!$C:$C,0))),"",INDEX('Policy Characteristics'!L:L,MATCH($C2584,'Policy Characteristics'!$C:$C,0)))</f>
        <v>carbon-tax.html</v>
      </c>
    </row>
    <row r="2585" spans="1:18" s="2" customFormat="1" x14ac:dyDescent="0.25">
      <c r="A2585" s="254" t="str">
        <f>IF(ISBLANK(INDEX('Policy Characteristics'!A:A,MATCH($C2585,'Policy Characteristics'!$C:$C,0))),"",INDEX('Policy Characteristics'!A:A,MATCH($C2585,'Policy Characteristics'!$C:$C,0)))</f>
        <v>Cross-Sector</v>
      </c>
      <c r="B2585" s="262" t="str">
        <f>IF(ISBLANK(INDEX('Policy Characteristics'!B:B,MATCH($C2585,'Policy Characteristics'!$C:$C,0))),"",INDEX('Policy Characteristics'!B:B,MATCH($C2585,'Policy Characteristics'!$C:$C,0)))</f>
        <v>Exempt Process Emissions from C Tax</v>
      </c>
      <c r="C2585" s="254" t="str">
        <f t="shared" si="119"/>
        <v>BEPEfCT Boolean Exempt Process Emissions from Carbon Tax</v>
      </c>
      <c r="D2585" s="6" t="s">
        <v>3038</v>
      </c>
      <c r="E2585" s="6"/>
      <c r="F2585" t="s">
        <v>3041</v>
      </c>
      <c r="G2585" s="6"/>
      <c r="H2585" s="47">
        <f t="shared" si="120"/>
        <v>2584</v>
      </c>
      <c r="I2585" s="325" t="s">
        <v>40</v>
      </c>
      <c r="J2585" s="255" t="str">
        <f>IF(ISBLANK(INDEX('Policy Characteristics'!D:D,MATCH($C2585,'Policy Characteristics'!$C:$C,0))),"",INDEX('Policy Characteristics'!D:D,MATCH($C2585,'Policy Characteristics'!$C:$C,0)))</f>
        <v/>
      </c>
      <c r="K2585" s="254" t="str">
        <f>IF(ISBLANK(INDEX('Policy Characteristics'!E:E,MATCH($C2585,'Policy Characteristics'!$C:$C,0))),"",INDEX('Policy Characteristics'!E:E,MATCH($C2585,'Policy Characteristics'!$C:$C,0)))</f>
        <v>cross toggle whether carbon tax affects process emissions</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1</v>
      </c>
      <c r="N2585" s="261">
        <f>IF(ISBLANK(INDEX('Policy Characteristics'!H:H,MATCH($C2585,'Policy Characteristics'!$C:$C,0))),"",INDEX('Policy Characteristics'!H:H,MATCH($C2585,'Policy Characteristics'!$C:$C,0)))</f>
        <v>1</v>
      </c>
      <c r="O2585" s="254" t="str">
        <f>IF(ISBLANK(INDEX('Policy Characteristics'!I:I,MATCH($C2585,'Policy Characteristics'!$C:$C,0))),"",INDEX('Policy Characteristics'!I:I,MATCH($C2585,'Policy Characteristics'!$C:$C,0)))</f>
        <v>on/off</v>
      </c>
      <c r="P2585" s="254" t="str">
        <f>IF(ISBLANK(INDEX('Policy Characteristics'!J:J,MATCH($C2585,'Policy Characteristics'!$C:$C,0))),"",INDEX('Policy Characteristics'!J:J,MATCH($C2585,'Policy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5" s="254" t="str">
        <f>IF(ISBLANK(INDEX('Policy Characteristics'!K:K,MATCH($C2585,'Policy Characteristics'!$C:$C,0))),"",INDEX('Policy Characteristics'!K:K,MATCH($C2585,'Policy Characteristics'!$C:$C,0)))</f>
        <v>fuels.html#carbon-tax</v>
      </c>
      <c r="R2585" s="254" t="str">
        <f>IF(ISBLANK(INDEX('Policy Characteristics'!L:L,MATCH($C2585,'Policy Characteristics'!$C:$C,0))),"",INDEX('Policy Characteristics'!L:L,MATCH($C2585,'Policy Characteristics'!$C:$C,0)))</f>
        <v>carbon-tax.html</v>
      </c>
    </row>
    <row r="2586" spans="1:18" s="2" customFormat="1" x14ac:dyDescent="0.25">
      <c r="A2586" s="254" t="str">
        <f>IF(ISBLANK(INDEX('Policy Characteristics'!A:A,MATCH($C2586,'Policy Characteristics'!$C:$C,0))),"",INDEX('Policy Characteristics'!A:A,MATCH($C2586,'Policy Characteristics'!$C:$C,0)))</f>
        <v>Cross-Sector</v>
      </c>
      <c r="B2586" s="262" t="str">
        <f>IF(ISBLANK(INDEX('Policy Characteristics'!B:B,MATCH($C2586,'Policy Characteristics'!$C:$C,0))),"",INDEX('Policy Characteristics'!B:B,MATCH($C2586,'Policy Characteristics'!$C:$C,0)))</f>
        <v>Exempt Process Emissions from C Tax</v>
      </c>
      <c r="C2586" s="254" t="str">
        <f t="shared" si="119"/>
        <v>BEPEfCT Boolean Exempt Process Emissions from Carbon Tax</v>
      </c>
      <c r="D2586" s="6" t="s">
        <v>3039</v>
      </c>
      <c r="E2586" s="6"/>
      <c r="F2586" t="s">
        <v>3000</v>
      </c>
      <c r="G2586" s="6"/>
      <c r="H2586" s="47">
        <f t="shared" si="120"/>
        <v>2585</v>
      </c>
      <c r="I2586" s="325" t="s">
        <v>41</v>
      </c>
      <c r="J2586" s="255" t="str">
        <f>IF(ISBLANK(INDEX('Policy Characteristics'!D:D,MATCH($C2586,'Policy Characteristics'!$C:$C,0))),"",INDEX('Policy Characteristics'!D:D,MATCH($C2586,'Policy Characteristics'!$C:$C,0)))</f>
        <v/>
      </c>
      <c r="K2586" s="254" t="str">
        <f>IF(ISBLANK(INDEX('Policy Characteristics'!E:E,MATCH($C2586,'Policy Characteristics'!$C:$C,0))),"",INDEX('Policy Characteristics'!E:E,MATCH($C2586,'Policy Characteristics'!$C:$C,0)))</f>
        <v>cross toggle whether carbon tax affects process emissions</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1</v>
      </c>
      <c r="N2586" s="261">
        <f>IF(ISBLANK(INDEX('Policy Characteristics'!H:H,MATCH($C2586,'Policy Characteristics'!$C:$C,0))),"",INDEX('Policy Characteristics'!H:H,MATCH($C2586,'Policy Characteristics'!$C:$C,0)))</f>
        <v>1</v>
      </c>
      <c r="O2586" s="254" t="str">
        <f>IF(ISBLANK(INDEX('Policy Characteristics'!I:I,MATCH($C2586,'Policy Characteristics'!$C:$C,0))),"",INDEX('Policy Characteristics'!I:I,MATCH($C2586,'Policy Characteristics'!$C:$C,0)))</f>
        <v>on/off</v>
      </c>
      <c r="P2586" s="254" t="str">
        <f>IF(ISBLANK(INDEX('Policy Characteristics'!J:J,MATCH($C2586,'Policy Characteristics'!$C:$C,0))),"",INDEX('Policy Characteristics'!J:J,MATCH($C2586,'Policy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586" s="254" t="str">
        <f>IF(ISBLANK(INDEX('Policy Characteristics'!K:K,MATCH($C2586,'Policy Characteristics'!$C:$C,0))),"",INDEX('Policy Characteristics'!K:K,MATCH($C2586,'Policy Characteristics'!$C:$C,0)))</f>
        <v>fuels.html#carbon-tax</v>
      </c>
      <c r="R2586" s="254" t="str">
        <f>IF(ISBLANK(INDEX('Policy Characteristics'!L:L,MATCH($C2586,'Policy Characteristics'!$C:$C,0))),"",INDEX('Policy Characteristics'!L:L,MATCH($C2586,'Policy Characteristics'!$C:$C,0)))</f>
        <v>carbon-tax.html</v>
      </c>
    </row>
    <row r="2587" spans="1:18" s="2" customFormat="1" x14ac:dyDescent="0.25">
      <c r="A2587" s="254" t="str">
        <f>IF(ISBLANK(INDEX('Policy Characteristics'!A:A,MATCH($C2587,'Policy Characteristics'!$C:$C,0))),"",INDEX('Policy Characteristics'!A:A,MATCH($C2587,'Policy Characteristics'!$C:$C,0)))</f>
        <v>Cross-Sector</v>
      </c>
      <c r="B2587" s="262" t="str">
        <f>IF(ISBLANK(INDEX('Policy Characteristics'!B:B,MATCH($C2587,'Policy Characteristics'!$C:$C,0))),"",INDEX('Policy Characteristics'!B:B,MATCH($C2587,'Policy Characteristics'!$C:$C,0)))</f>
        <v>Toggle Carbon Tax Border Adjustment</v>
      </c>
      <c r="C2587" s="1" t="s">
        <v>3317</v>
      </c>
      <c r="D2587" s="6"/>
      <c r="E2587" s="6"/>
      <c r="F2587" s="6"/>
      <c r="G2587" s="6"/>
      <c r="H2587" s="47">
        <f t="shared" si="120"/>
        <v>2586</v>
      </c>
      <c r="I2587" s="325" t="s">
        <v>40</v>
      </c>
      <c r="J2587" s="255" t="str">
        <f>IF(ISBLANK(INDEX('Policy Characteristics'!D:D,MATCH($C2587,'Policy Characteristics'!$C:$C,0))),"",INDEX('Policy Characteristics'!D:D,MATCH($C2587,'Policy Characteristics'!$C:$C,0)))</f>
        <v/>
      </c>
      <c r="K2587" s="254" t="str">
        <f>IF(ISBLANK(INDEX('Policy Characteristics'!E:E,MATCH($C2587,'Policy Characteristics'!$C:$C,0))),"",INDEX('Policy Characteristics'!E:E,MATCH($C2587,'Policy Characteristics'!$C:$C,0)))</f>
        <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1</v>
      </c>
      <c r="N2587" s="261">
        <f>IF(ISBLANK(INDEX('Policy Characteristics'!H:H,MATCH($C2587,'Policy Characteristics'!$C:$C,0))),"",INDEX('Policy Characteristics'!H:H,MATCH($C2587,'Policy Characteristics'!$C:$C,0)))</f>
        <v>1</v>
      </c>
      <c r="O2587" s="254" t="str">
        <f>IF(ISBLANK(INDEX('Policy Characteristics'!I:I,MATCH($C2587,'Policy Characteristics'!$C:$C,0))),"",INDEX('Policy Characteristics'!I:I,MATCH($C2587,'Policy Characteristics'!$C:$C,0)))</f>
        <v>on/off</v>
      </c>
      <c r="P2587" s="254" t="str">
        <f>IF(ISBLANK(INDEX('Policy Characteristics'!J:J,MATCH($C2587,'Policy Characteristics'!$C:$C,0))),"",INDEX('Policy Characteristics'!J:J,MATCH($C2587,'Policy Characteristics'!$C:$C,0)))</f>
        <v>**Description:** By default, carbon taxes apply to only domestically produced goods. Turning this policy lever on enables carbon tax border adjustments, meaning the carbon tax will apply to both domestically produced and imported goods.</v>
      </c>
      <c r="Q2587" s="254" t="str">
        <f>IF(ISBLANK(INDEX('Policy Characteristics'!K:K,MATCH($C2587,'Policy Characteristics'!$C:$C,0))),"",INDEX('Policy Characteristics'!K:K,MATCH($C2587,'Policy Characteristics'!$C:$C,0)))</f>
        <v>fuels.html#carbon-tax</v>
      </c>
      <c r="R2587" s="254" t="str">
        <f>IF(ISBLANK(INDEX('Policy Characteristics'!L:L,MATCH($C2587,'Policy Characteristics'!$C:$C,0))),"",INDEX('Policy Characteristics'!L:L,MATCH($C2587,'Policy Characteristics'!$C:$C,0)))</f>
        <v>carbon-tax.html</v>
      </c>
    </row>
    <row r="2588" spans="1:18" s="2" customFormat="1" x14ac:dyDescent="0.25">
      <c r="A2588" s="254" t="str">
        <f>IF(ISBLANK(INDEX('Policy Characteristics'!A:A,MATCH($C2588,'Policy Characteristics'!$C:$C,0))),"",INDEX('Policy Characteristics'!A:A,MATCH($C2588,'Policy Characteristics'!$C:$C,0)))</f>
        <v>Cross-Sector</v>
      </c>
      <c r="B2588" s="262" t="str">
        <f>IF(ISBLANK(INDEX('Policy Characteristics'!B:B,MATCH($C2588,'Policy Characteristics'!$C:$C,0))),"",INDEX('Policy Characteristics'!B:B,MATCH($C2588,'Policy Characteristics'!$C:$C,0)))</f>
        <v>Fixed Energy Prices</v>
      </c>
      <c r="C2588" s="317" t="s">
        <v>2679</v>
      </c>
      <c r="D2588" s="6" t="s">
        <v>49</v>
      </c>
      <c r="E2588" s="6"/>
      <c r="F2588" s="6" t="s">
        <v>89</v>
      </c>
      <c r="G2588" s="6"/>
      <c r="H2588" s="47">
        <f t="shared" si="120"/>
        <v>2587</v>
      </c>
      <c r="I2588" s="325" t="s">
        <v>41</v>
      </c>
      <c r="J2588" s="255" t="str">
        <f>IF(ISBLANK(INDEX('Policy Characteristics'!D:D,MATCH($C2588,'Policy Characteristics'!$C:$C,0))),"",INDEX('Policy Characteristics'!D:D,MATCH($C2588,'Policy Characteristics'!$C:$C,0)))</f>
        <v>Fixed Energy Prices</v>
      </c>
      <c r="K2588" s="254" t="str">
        <f>IF(ISBLANK(INDEX('Policy Characteristics'!E:E,MATCH($C2588,'Policy Characteristics'!$C:$C,0))),"",INDEX('Policy Characteristics'!E:E,MATCH($C2588,'Policy Characteristics'!$C:$C,0)))</f>
        <v>cross toggle whether policies affect energy prices</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1</v>
      </c>
      <c r="N2588" s="261">
        <f>IF(ISBLANK(INDEX('Policy Characteristics'!H:H,MATCH($C2588,'Policy Characteristics'!$C:$C,0))),"",INDEX('Policy Characteristics'!H:H,MATCH($C2588,'Policy Characteristics'!$C:$C,0)))</f>
        <v>1</v>
      </c>
      <c r="O2588" s="254" t="str">
        <f>IF(ISBLANK(INDEX('Policy Characteristics'!I:I,MATCH($C2588,'Policy Characteristics'!$C:$C,0))),"",INDEX('Policy Characteristics'!I:I,MATCH($C2588,'Policy Characteristics'!$C:$C,0)))</f>
        <v>on/off</v>
      </c>
      <c r="P2588" s="254" t="str">
        <f>IF(ISBLANK(INDEX('Policy Characteristics'!J:J,MATCH($C2588,'Policy Characteristics'!$C:$C,0))),"",INDEX('Policy Characteristics'!J:J,MATCH($C2588,'Policy Characteristics'!$C:$C,0)))</f>
        <v/>
      </c>
      <c r="Q2588" s="254" t="str">
        <f>IF(ISBLANK(INDEX('Policy Characteristics'!K:K,MATCH($C2588,'Policy Characteristics'!$C:$C,0))),"",INDEX('Policy Characteristics'!K:K,MATCH($C2588,'Policy Characteristics'!$C:$C,0)))</f>
        <v/>
      </c>
      <c r="R2588" s="254" t="str">
        <f>IF(ISBLANK(INDEX('Policy Characteristics'!L:L,MATCH($C2588,'Policy Characteristics'!$C:$C,0))),"",INDEX('Policy Characteristics'!L:L,MATCH($C2588,'Policy Characteristics'!$C:$C,0)))</f>
        <v/>
      </c>
    </row>
    <row r="2589" spans="1:18" s="2" customFormat="1" x14ac:dyDescent="0.25">
      <c r="A2589" s="254" t="str">
        <f>IF(ISBLANK(INDEX('Policy Characteristics'!A:A,MATCH($C2589,'Policy Characteristics'!$C:$C,0))),"",INDEX('Policy Characteristics'!A:A,MATCH($C2589,'Policy Characteristics'!$C:$C,0)))</f>
        <v>Cross-Sector</v>
      </c>
      <c r="B2589" s="262" t="str">
        <f>IF(ISBLANK(INDEX('Policy Characteristics'!B:B,MATCH($C2589,'Policy Characteristics'!$C:$C,0))),"",INDEX('Policy Characteristics'!B:B,MATCH($C2589,'Policy Characteristics'!$C:$C,0)))</f>
        <v>Fixed Energy Prices</v>
      </c>
      <c r="C2589" s="254" t="str">
        <f t="shared" ref="C2589:C2590" si="121">C$2588</f>
        <v>Toggle Whether Policies Affect Energy Prices</v>
      </c>
      <c r="D2589" s="6" t="s">
        <v>71</v>
      </c>
      <c r="E2589" s="6"/>
      <c r="F2589" s="6" t="s">
        <v>95</v>
      </c>
      <c r="G2589" s="6"/>
      <c r="H2589" s="47">
        <f t="shared" si="120"/>
        <v>2588</v>
      </c>
      <c r="I2589" s="325" t="s">
        <v>41</v>
      </c>
      <c r="J2589" s="255" t="str">
        <f>IF(ISBLANK(INDEX('Policy Characteristics'!D:D,MATCH($C2589,'Policy Characteristics'!$C:$C,0))),"",INDEX('Policy Characteristics'!D:D,MATCH($C2589,'Policy Characteristics'!$C:$C,0)))</f>
        <v>Fixed Energy Prices</v>
      </c>
      <c r="K2589" s="254" t="str">
        <f>IF(ISBLANK(INDEX('Policy Characteristics'!E:E,MATCH($C2589,'Policy Characteristics'!$C:$C,0))),"",INDEX('Policy Characteristics'!E:E,MATCH($C2589,'Policy Characteristics'!$C:$C,0)))</f>
        <v>cross toggle whether policies affect energy prices</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1</v>
      </c>
      <c r="N2589" s="261">
        <f>IF(ISBLANK(INDEX('Policy Characteristics'!H:H,MATCH($C2589,'Policy Characteristics'!$C:$C,0))),"",INDEX('Policy Characteristics'!H:H,MATCH($C2589,'Policy Characteristics'!$C:$C,0)))</f>
        <v>1</v>
      </c>
      <c r="O2589" s="254" t="str">
        <f>IF(ISBLANK(INDEX('Policy Characteristics'!I:I,MATCH($C2589,'Policy Characteristics'!$C:$C,0))),"",INDEX('Policy Characteristics'!I:I,MATCH($C2589,'Policy Characteristics'!$C:$C,0)))</f>
        <v>on/off</v>
      </c>
      <c r="P2589" s="254" t="str">
        <f>IF(ISBLANK(INDEX('Policy Characteristics'!J:J,MATCH($C2589,'Policy Characteristics'!$C:$C,0))),"",INDEX('Policy Characteristics'!J:J,MATCH($C2589,'Policy Characteristics'!$C:$C,0)))</f>
        <v/>
      </c>
      <c r="Q2589" s="254" t="str">
        <f>IF(ISBLANK(INDEX('Policy Characteristics'!K:K,MATCH($C2589,'Policy Characteristics'!$C:$C,0))),"",INDEX('Policy Characteristics'!K:K,MATCH($C2589,'Policy Characteristics'!$C:$C,0)))</f>
        <v/>
      </c>
      <c r="R2589" s="254" t="str">
        <f>IF(ISBLANK(INDEX('Policy Characteristics'!L:L,MATCH($C2589,'Policy Characteristics'!$C:$C,0))),"",INDEX('Policy Characteristics'!L:L,MATCH($C2589,'Policy Characteristics'!$C:$C,0)))</f>
        <v/>
      </c>
    </row>
    <row r="2590" spans="1:18" s="2" customFormat="1" x14ac:dyDescent="0.25">
      <c r="A2590" s="254" t="str">
        <f>IF(ISBLANK(INDEX('Policy Characteristics'!A:A,MATCH($C2590,'Policy Characteristics'!$C:$C,0))),"",INDEX('Policy Characteristics'!A:A,MATCH($C2590,'Policy Characteristics'!$C:$C,0)))</f>
        <v>Cross-Sector</v>
      </c>
      <c r="B2590" s="262" t="str">
        <f>IF(ISBLANK(INDEX('Policy Characteristics'!B:B,MATCH($C2590,'Policy Characteristics'!$C:$C,0))),"",INDEX('Policy Characteristics'!B:B,MATCH($C2590,'Policy Characteristics'!$C:$C,0)))</f>
        <v>Fixed Energy Prices</v>
      </c>
      <c r="C2590" s="254" t="str">
        <f t="shared" si="121"/>
        <v>Toggle Whether Policies Affect Energy Prices</v>
      </c>
      <c r="D2590" s="6" t="s">
        <v>2442</v>
      </c>
      <c r="E2590" s="6"/>
      <c r="F2590" s="6" t="s">
        <v>2446</v>
      </c>
      <c r="G2590" s="6"/>
      <c r="H2590" s="47">
        <f t="shared" si="120"/>
        <v>2589</v>
      </c>
      <c r="I2590" s="325" t="s">
        <v>41</v>
      </c>
      <c r="J2590" s="255" t="str">
        <f>IF(ISBLANK(INDEX('Policy Characteristics'!D:D,MATCH($C2590,'Policy Characteristics'!$C:$C,0))),"",INDEX('Policy Characteristics'!D:D,MATCH($C2590,'Policy Characteristics'!$C:$C,0)))</f>
        <v>Fixed Energy Prices</v>
      </c>
      <c r="K2590" s="254" t="str">
        <f>IF(ISBLANK(INDEX('Policy Characteristics'!E:E,MATCH($C2590,'Policy Characteristics'!$C:$C,0))),"",INDEX('Policy Characteristics'!E:E,MATCH($C2590,'Policy Characteristics'!$C:$C,0)))</f>
        <v>cross toggle whether policies affect energy prices</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1</v>
      </c>
      <c r="N2590" s="261">
        <f>IF(ISBLANK(INDEX('Policy Characteristics'!H:H,MATCH($C2590,'Policy Characteristics'!$C:$C,0))),"",INDEX('Policy Characteristics'!H:H,MATCH($C2590,'Policy Characteristics'!$C:$C,0)))</f>
        <v>1</v>
      </c>
      <c r="O2590" s="254" t="str">
        <f>IF(ISBLANK(INDEX('Policy Characteristics'!I:I,MATCH($C2590,'Policy Characteristics'!$C:$C,0))),"",INDEX('Policy Characteristics'!I:I,MATCH($C2590,'Policy Characteristics'!$C:$C,0)))</f>
        <v>on/off</v>
      </c>
      <c r="P2590" s="254" t="str">
        <f>IF(ISBLANK(INDEX('Policy Characteristics'!J:J,MATCH($C2590,'Policy Characteristics'!$C:$C,0))),"",INDEX('Policy Characteristics'!J:J,MATCH($C2590,'Policy Characteristics'!$C:$C,0)))</f>
        <v/>
      </c>
      <c r="Q2590" s="254" t="str">
        <f>IF(ISBLANK(INDEX('Policy Characteristics'!K:K,MATCH($C2590,'Policy Characteristics'!$C:$C,0))),"",INDEX('Policy Characteristics'!K:K,MATCH($C2590,'Policy Characteristics'!$C:$C,0)))</f>
        <v/>
      </c>
      <c r="R2590" s="254" t="str">
        <f>IF(ISBLANK(INDEX('Policy Characteristics'!L:L,MATCH($C2590,'Policy Characteristics'!$C:$C,0))),"",INDEX('Policy Characteristics'!L:L,MATCH($C2590,'Policy Characteristics'!$C:$C,0)))</f>
        <v/>
      </c>
    </row>
    <row r="2591" spans="1:18" s="2" customFormat="1" x14ac:dyDescent="0.25">
      <c r="A2591" s="254" t="str">
        <f>IF(ISBLANK(INDEX('Policy Characteristics'!A:A,MATCH($C2591,'Policy Characteristics'!$C:$C,0))),"",INDEX('Policy Characteristics'!A:A,MATCH($C2591,'Policy Characteristics'!$C:$C,0)))</f>
        <v>Cross-Sector</v>
      </c>
      <c r="B2591" s="262" t="str">
        <f>IF(ISBLANK(INDEX('Policy Characteristics'!B:B,MATCH($C2591,'Policy Characteristics'!$C:$C,0))),"",INDEX('Policy Characteristics'!B:B,MATCH($C2591,'Policy Characteristics'!$C:$C,0)))</f>
        <v>Fixed Energy Prices</v>
      </c>
      <c r="C2591" s="317" t="s">
        <v>2679</v>
      </c>
      <c r="D2591" s="6" t="s">
        <v>433</v>
      </c>
      <c r="E2591" s="45"/>
      <c r="F2591" s="6" t="s">
        <v>430</v>
      </c>
      <c r="G2591" s="6"/>
      <c r="H2591" s="47">
        <f t="shared" si="120"/>
        <v>2590</v>
      </c>
      <c r="I2591" s="325" t="s">
        <v>41</v>
      </c>
      <c r="J2591" s="255" t="str">
        <f>IF(ISBLANK(INDEX('Policy Characteristics'!D:D,MATCH($C2591,'Policy Characteristics'!$C:$C,0))),"",INDEX('Policy Characteristics'!D:D,MATCH($C2591,'Policy Characteristics'!$C:$C,0)))</f>
        <v>Fixed Energy Prices</v>
      </c>
      <c r="K2591" s="254" t="str">
        <f>IF(ISBLANK(INDEX('Policy Characteristics'!E:E,MATCH($C2591,'Policy Characteristics'!$C:$C,0))),"",INDEX('Policy Characteristics'!E:E,MATCH($C2591,'Policy Characteristics'!$C:$C,0)))</f>
        <v>cross toggle whether policies affect energy prices</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1</v>
      </c>
      <c r="N2591" s="261">
        <f>IF(ISBLANK(INDEX('Policy Characteristics'!H:H,MATCH($C2591,'Policy Characteristics'!$C:$C,0))),"",INDEX('Policy Characteristics'!H:H,MATCH($C2591,'Policy Characteristics'!$C:$C,0)))</f>
        <v>1</v>
      </c>
      <c r="O2591" s="254" t="str">
        <f>IF(ISBLANK(INDEX('Policy Characteristics'!I:I,MATCH($C2591,'Policy Characteristics'!$C:$C,0))),"",INDEX('Policy Characteristics'!I:I,MATCH($C2591,'Policy Characteristics'!$C:$C,0)))</f>
        <v>on/off</v>
      </c>
      <c r="P2591" s="254" t="str">
        <f>IF(ISBLANK(INDEX('Policy Characteristics'!J:J,MATCH($C2591,'Policy Characteristics'!$C:$C,0))),"",INDEX('Policy Characteristics'!J:J,MATCH($C2591,'Policy Characteristics'!$C:$C,0)))</f>
        <v/>
      </c>
      <c r="Q2591" s="254" t="str">
        <f>IF(ISBLANK(INDEX('Policy Characteristics'!K:K,MATCH($C2591,'Policy Characteristics'!$C:$C,0))),"",INDEX('Policy Characteristics'!K:K,MATCH($C2591,'Policy Characteristics'!$C:$C,0)))</f>
        <v/>
      </c>
      <c r="R2591" s="254" t="str">
        <f>IF(ISBLANK(INDEX('Policy Characteristics'!L:L,MATCH($C2591,'Policy Characteristics'!$C:$C,0))),"",INDEX('Policy Characteristics'!L:L,MATCH($C2591,'Policy Characteristics'!$C:$C,0)))</f>
        <v/>
      </c>
    </row>
    <row r="2592" spans="1:18" s="2" customFormat="1" x14ac:dyDescent="0.25">
      <c r="A2592" s="254" t="str">
        <f>IF(ISBLANK(INDEX('Policy Characteristics'!A:A,MATCH($C2592,'Policy Characteristics'!$C:$C,0))),"",INDEX('Policy Characteristics'!A:A,MATCH($C2592,'Policy Characteristics'!$C:$C,0)))</f>
        <v>Cross-Sector</v>
      </c>
      <c r="B2592" s="262" t="str">
        <f>IF(ISBLANK(INDEX('Policy Characteristics'!B:B,MATCH($C2592,'Policy Characteristics'!$C:$C,0))),"",INDEX('Policy Characteristics'!B:B,MATCH($C2592,'Policy Characteristics'!$C:$C,0)))</f>
        <v>Fixed Energy Prices</v>
      </c>
      <c r="C2592" s="254" t="str">
        <f t="shared" ref="C2592:C2602" si="122">C$2591</f>
        <v>Toggle Whether Policies Affect Energy Prices</v>
      </c>
      <c r="D2592" s="6" t="s">
        <v>43</v>
      </c>
      <c r="E2592" s="45"/>
      <c r="F2592" s="6" t="s">
        <v>83</v>
      </c>
      <c r="G2592" s="6"/>
      <c r="H2592" s="47">
        <f t="shared" si="120"/>
        <v>2591</v>
      </c>
      <c r="I2592" s="325" t="s">
        <v>41</v>
      </c>
      <c r="J2592" s="255" t="str">
        <f>IF(ISBLANK(INDEX('Policy Characteristics'!D:D,MATCH($C2592,'Policy Characteristics'!$C:$C,0))),"",INDEX('Policy Characteristics'!D:D,MATCH($C2592,'Policy Characteristics'!$C:$C,0)))</f>
        <v>Fixed Energy Prices</v>
      </c>
      <c r="K2592" s="254" t="str">
        <f>IF(ISBLANK(INDEX('Policy Characteristics'!E:E,MATCH($C2592,'Policy Characteristics'!$C:$C,0))),"",INDEX('Policy Characteristics'!E:E,MATCH($C2592,'Policy Characteristics'!$C:$C,0)))</f>
        <v>cross toggle whether policies affect energy prices</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1</v>
      </c>
      <c r="N2592" s="261">
        <f>IF(ISBLANK(INDEX('Policy Characteristics'!H:H,MATCH($C2592,'Policy Characteristics'!$C:$C,0))),"",INDEX('Policy Characteristics'!H:H,MATCH($C2592,'Policy Characteristics'!$C:$C,0)))</f>
        <v>1</v>
      </c>
      <c r="O2592" s="254" t="str">
        <f>IF(ISBLANK(INDEX('Policy Characteristics'!I:I,MATCH($C2592,'Policy Characteristics'!$C:$C,0))),"",INDEX('Policy Characteristics'!I:I,MATCH($C2592,'Policy Characteristics'!$C:$C,0)))</f>
        <v>on/off</v>
      </c>
      <c r="P2592" s="254" t="str">
        <f>IF(ISBLANK(INDEX('Policy Characteristics'!J:J,MATCH($C2592,'Policy Characteristics'!$C:$C,0))),"",INDEX('Policy Characteristics'!J:J,MATCH($C2592,'Policy Characteristics'!$C:$C,0)))</f>
        <v/>
      </c>
      <c r="Q2592" s="254" t="str">
        <f>IF(ISBLANK(INDEX('Policy Characteristics'!K:K,MATCH($C2592,'Policy Characteristics'!$C:$C,0))),"",INDEX('Policy Characteristics'!K:K,MATCH($C2592,'Policy Characteristics'!$C:$C,0)))</f>
        <v/>
      </c>
      <c r="R2592" s="254" t="str">
        <f>IF(ISBLANK(INDEX('Policy Characteristics'!L:L,MATCH($C2592,'Policy Characteristics'!$C:$C,0))),"",INDEX('Policy Characteristics'!L:L,MATCH($C2592,'Policy Characteristics'!$C:$C,0)))</f>
        <v/>
      </c>
    </row>
    <row r="2593" spans="1:18" s="2" customFormat="1" x14ac:dyDescent="0.25">
      <c r="A2593" s="254" t="str">
        <f>IF(ISBLANK(INDEX('Policy Characteristics'!A:A,MATCH($C2593,'Policy Characteristics'!$C:$C,0))),"",INDEX('Policy Characteristics'!A:A,MATCH($C2593,'Policy Characteristics'!$C:$C,0)))</f>
        <v>Cross-Sector</v>
      </c>
      <c r="B2593" s="262" t="str">
        <f>IF(ISBLANK(INDEX('Policy Characteristics'!B:B,MATCH($C2593,'Policy Characteristics'!$C:$C,0))),"",INDEX('Policy Characteristics'!B:B,MATCH($C2593,'Policy Characteristics'!$C:$C,0)))</f>
        <v>Fixed Energy Prices</v>
      </c>
      <c r="C2593" s="254" t="str">
        <f t="shared" si="122"/>
        <v>Toggle Whether Policies Affect Energy Prices</v>
      </c>
      <c r="D2593" s="6" t="s">
        <v>48</v>
      </c>
      <c r="E2593" s="45"/>
      <c r="F2593" s="6" t="s">
        <v>88</v>
      </c>
      <c r="G2593" s="6"/>
      <c r="H2593" s="47">
        <f t="shared" si="120"/>
        <v>2592</v>
      </c>
      <c r="I2593" s="325" t="s">
        <v>41</v>
      </c>
      <c r="J2593" s="255" t="str">
        <f>IF(ISBLANK(INDEX('Policy Characteristics'!D:D,MATCH($C2593,'Policy Characteristics'!$C:$C,0))),"",INDEX('Policy Characteristics'!D:D,MATCH($C2593,'Policy Characteristics'!$C:$C,0)))</f>
        <v>Fixed Energy Prices</v>
      </c>
      <c r="K2593" s="254" t="str">
        <f>IF(ISBLANK(INDEX('Policy Characteristics'!E:E,MATCH($C2593,'Policy Characteristics'!$C:$C,0))),"",INDEX('Policy Characteristics'!E:E,MATCH($C2593,'Policy Characteristics'!$C:$C,0)))</f>
        <v>cross toggle whether policies affect energy prices</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1</v>
      </c>
      <c r="N2593" s="261">
        <f>IF(ISBLANK(INDEX('Policy Characteristics'!H:H,MATCH($C2593,'Policy Characteristics'!$C:$C,0))),"",INDEX('Policy Characteristics'!H:H,MATCH($C2593,'Policy Characteristics'!$C:$C,0)))</f>
        <v>1</v>
      </c>
      <c r="O2593" s="254" t="str">
        <f>IF(ISBLANK(INDEX('Policy Characteristics'!I:I,MATCH($C2593,'Policy Characteristics'!$C:$C,0))),"",INDEX('Policy Characteristics'!I:I,MATCH($C2593,'Policy Characteristics'!$C:$C,0)))</f>
        <v>on/off</v>
      </c>
      <c r="P2593" s="254" t="str">
        <f>IF(ISBLANK(INDEX('Policy Characteristics'!J:J,MATCH($C2593,'Policy Characteristics'!$C:$C,0))),"",INDEX('Policy Characteristics'!J:J,MATCH($C2593,'Policy Characteristics'!$C:$C,0)))</f>
        <v/>
      </c>
      <c r="Q2593" s="254" t="str">
        <f>IF(ISBLANK(INDEX('Policy Characteristics'!K:K,MATCH($C2593,'Policy Characteristics'!$C:$C,0))),"",INDEX('Policy Characteristics'!K:K,MATCH($C2593,'Policy Characteristics'!$C:$C,0)))</f>
        <v/>
      </c>
      <c r="R2593" s="254" t="str">
        <f>IF(ISBLANK(INDEX('Policy Characteristics'!L:L,MATCH($C2593,'Policy Characteristics'!$C:$C,0))),"",INDEX('Policy Characteristics'!L:L,MATCH($C2593,'Policy Characteristics'!$C:$C,0)))</f>
        <v/>
      </c>
    </row>
    <row r="2594" spans="1:18" s="2" customFormat="1" x14ac:dyDescent="0.25">
      <c r="A2594" s="254" t="str">
        <f>IF(ISBLANK(INDEX('Policy Characteristics'!A:A,MATCH($C2594,'Policy Characteristics'!$C:$C,0))),"",INDEX('Policy Characteristics'!A:A,MATCH($C2594,'Policy Characteristics'!$C:$C,0)))</f>
        <v>Cross-Sector</v>
      </c>
      <c r="B2594" s="262" t="str">
        <f>IF(ISBLANK(INDEX('Policy Characteristics'!B:B,MATCH($C2594,'Policy Characteristics'!$C:$C,0))),"",INDEX('Policy Characteristics'!B:B,MATCH($C2594,'Policy Characteristics'!$C:$C,0)))</f>
        <v>Fixed Energy Prices</v>
      </c>
      <c r="C2594" s="254" t="str">
        <f t="shared" si="122"/>
        <v>Toggle Whether Policies Affect Energy Prices</v>
      </c>
      <c r="D2594" s="6" t="s">
        <v>50</v>
      </c>
      <c r="E2594" s="45"/>
      <c r="F2594" s="6" t="s">
        <v>91</v>
      </c>
      <c r="G2594" s="6"/>
      <c r="H2594" s="47">
        <f t="shared" si="120"/>
        <v>2593</v>
      </c>
      <c r="I2594" s="325" t="s">
        <v>41</v>
      </c>
      <c r="J2594" s="255" t="str">
        <f>IF(ISBLANK(INDEX('Policy Characteristics'!D:D,MATCH($C2594,'Policy Characteristics'!$C:$C,0))),"",INDEX('Policy Characteristics'!D:D,MATCH($C2594,'Policy Characteristics'!$C:$C,0)))</f>
        <v>Fixed Energy Prices</v>
      </c>
      <c r="K2594" s="254" t="str">
        <f>IF(ISBLANK(INDEX('Policy Characteristics'!E:E,MATCH($C2594,'Policy Characteristics'!$C:$C,0))),"",INDEX('Policy Characteristics'!E:E,MATCH($C2594,'Policy Characteristics'!$C:$C,0)))</f>
        <v>cross toggle whether policies affect energy prices</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1</v>
      </c>
      <c r="N2594" s="261">
        <f>IF(ISBLANK(INDEX('Policy Characteristics'!H:H,MATCH($C2594,'Policy Characteristics'!$C:$C,0))),"",INDEX('Policy Characteristics'!H:H,MATCH($C2594,'Policy Characteristics'!$C:$C,0)))</f>
        <v>1</v>
      </c>
      <c r="O2594" s="254" t="str">
        <f>IF(ISBLANK(INDEX('Policy Characteristics'!I:I,MATCH($C2594,'Policy Characteristics'!$C:$C,0))),"",INDEX('Policy Characteristics'!I:I,MATCH($C2594,'Policy Characteristics'!$C:$C,0)))</f>
        <v>on/off</v>
      </c>
      <c r="P2594" s="254" t="str">
        <f>IF(ISBLANK(INDEX('Policy Characteristics'!J:J,MATCH($C2594,'Policy Characteristics'!$C:$C,0))),"",INDEX('Policy Characteristics'!J:J,MATCH($C2594,'Policy Characteristics'!$C:$C,0)))</f>
        <v/>
      </c>
      <c r="Q2594" s="254" t="str">
        <f>IF(ISBLANK(INDEX('Policy Characteristics'!K:K,MATCH($C2594,'Policy Characteristics'!$C:$C,0))),"",INDEX('Policy Characteristics'!K:K,MATCH($C2594,'Policy Characteristics'!$C:$C,0)))</f>
        <v/>
      </c>
      <c r="R2594" s="254" t="str">
        <f>IF(ISBLANK(INDEX('Policy Characteristics'!L:L,MATCH($C2594,'Policy Characteristics'!$C:$C,0))),"",INDEX('Policy Characteristics'!L:L,MATCH($C2594,'Policy Characteristics'!$C:$C,0)))</f>
        <v/>
      </c>
    </row>
    <row r="2595" spans="1:18" s="2" customFormat="1" x14ac:dyDescent="0.25">
      <c r="A2595" s="254" t="str">
        <f>IF(ISBLANK(INDEX('Policy Characteristics'!A:A,MATCH($C2595,'Policy Characteristics'!$C:$C,0))),"",INDEX('Policy Characteristics'!A:A,MATCH($C2595,'Policy Characteristics'!$C:$C,0)))</f>
        <v>Cross-Sector</v>
      </c>
      <c r="B2595" s="262" t="str">
        <f>IF(ISBLANK(INDEX('Policy Characteristics'!B:B,MATCH($C2595,'Policy Characteristics'!$C:$C,0))),"",INDEX('Policy Characteristics'!B:B,MATCH($C2595,'Policy Characteristics'!$C:$C,0)))</f>
        <v>Fixed Energy Prices</v>
      </c>
      <c r="C2595" s="254" t="str">
        <f t="shared" si="122"/>
        <v>Toggle Whether Policies Affect Energy Prices</v>
      </c>
      <c r="D2595" s="6" t="s">
        <v>51</v>
      </c>
      <c r="E2595" s="45"/>
      <c r="F2595" s="6" t="s">
        <v>92</v>
      </c>
      <c r="G2595" s="6"/>
      <c r="H2595" s="47">
        <f t="shared" si="120"/>
        <v>2594</v>
      </c>
      <c r="I2595" s="325" t="s">
        <v>41</v>
      </c>
      <c r="J2595" s="255" t="str">
        <f>IF(ISBLANK(INDEX('Policy Characteristics'!D:D,MATCH($C2595,'Policy Characteristics'!$C:$C,0))),"",INDEX('Policy Characteristics'!D:D,MATCH($C2595,'Policy Characteristics'!$C:$C,0)))</f>
        <v>Fixed Energy Prices</v>
      </c>
      <c r="K2595" s="254" t="str">
        <f>IF(ISBLANK(INDEX('Policy Characteristics'!E:E,MATCH($C2595,'Policy Characteristics'!$C:$C,0))),"",INDEX('Policy Characteristics'!E:E,MATCH($C2595,'Policy Characteristics'!$C:$C,0)))</f>
        <v>cross toggle whether policies affect energy prices</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1</v>
      </c>
      <c r="N2595" s="261">
        <f>IF(ISBLANK(INDEX('Policy Characteristics'!H:H,MATCH($C2595,'Policy Characteristics'!$C:$C,0))),"",INDEX('Policy Characteristics'!H:H,MATCH($C2595,'Policy Characteristics'!$C:$C,0)))</f>
        <v>1</v>
      </c>
      <c r="O2595" s="254" t="str">
        <f>IF(ISBLANK(INDEX('Policy Characteristics'!I:I,MATCH($C2595,'Policy Characteristics'!$C:$C,0))),"",INDEX('Policy Characteristics'!I:I,MATCH($C2595,'Policy Characteristics'!$C:$C,0)))</f>
        <v>on/off</v>
      </c>
      <c r="P2595" s="254" t="str">
        <f>IF(ISBLANK(INDEX('Policy Characteristics'!J:J,MATCH($C2595,'Policy Characteristics'!$C:$C,0))),"",INDEX('Policy Characteristics'!J:J,MATCH($C2595,'Policy Characteristics'!$C:$C,0)))</f>
        <v/>
      </c>
      <c r="Q2595" s="254" t="str">
        <f>IF(ISBLANK(INDEX('Policy Characteristics'!K:K,MATCH($C2595,'Policy Characteristics'!$C:$C,0))),"",INDEX('Policy Characteristics'!K:K,MATCH($C2595,'Policy Characteristics'!$C:$C,0)))</f>
        <v/>
      </c>
      <c r="R2595" s="254" t="str">
        <f>IF(ISBLANK(INDEX('Policy Characteristics'!L:L,MATCH($C2595,'Policy Characteristics'!$C:$C,0))),"",INDEX('Policy Characteristics'!L:L,MATCH($C2595,'Policy Characteristics'!$C:$C,0)))</f>
        <v/>
      </c>
    </row>
    <row r="2596" spans="1:18" s="2" customFormat="1" x14ac:dyDescent="0.25">
      <c r="A2596" s="254" t="str">
        <f>IF(ISBLANK(INDEX('Policy Characteristics'!A:A,MATCH($C2596,'Policy Characteristics'!$C:$C,0))),"",INDEX('Policy Characteristics'!A:A,MATCH($C2596,'Policy Characteristics'!$C:$C,0)))</f>
        <v>Cross-Sector</v>
      </c>
      <c r="B2596" s="262" t="str">
        <f>IF(ISBLANK(INDEX('Policy Characteristics'!B:B,MATCH($C2596,'Policy Characteristics'!$C:$C,0))),"",INDEX('Policy Characteristics'!B:B,MATCH($C2596,'Policy Characteristics'!$C:$C,0)))</f>
        <v>Fixed Energy Prices</v>
      </c>
      <c r="C2596" s="254" t="str">
        <f t="shared" si="122"/>
        <v>Toggle Whether Policies Affect Energy Prices</v>
      </c>
      <c r="D2596" s="6" t="s">
        <v>52</v>
      </c>
      <c r="E2596" s="45"/>
      <c r="F2596" s="6" t="s">
        <v>93</v>
      </c>
      <c r="G2596" s="6"/>
      <c r="H2596" s="47">
        <f t="shared" si="120"/>
        <v>2595</v>
      </c>
      <c r="I2596" s="325" t="s">
        <v>41</v>
      </c>
      <c r="J2596" s="255" t="str">
        <f>IF(ISBLANK(INDEX('Policy Characteristics'!D:D,MATCH($C2596,'Policy Characteristics'!$C:$C,0))),"",INDEX('Policy Characteristics'!D:D,MATCH($C2596,'Policy Characteristics'!$C:$C,0)))</f>
        <v>Fixed Energy Prices</v>
      </c>
      <c r="K2596" s="254" t="str">
        <f>IF(ISBLANK(INDEX('Policy Characteristics'!E:E,MATCH($C2596,'Policy Characteristics'!$C:$C,0))),"",INDEX('Policy Characteristics'!E:E,MATCH($C2596,'Policy Characteristics'!$C:$C,0)))</f>
        <v>cross toggle whether policies affect energy prices</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1</v>
      </c>
      <c r="N2596" s="261">
        <f>IF(ISBLANK(INDEX('Policy Characteristics'!H:H,MATCH($C2596,'Policy Characteristics'!$C:$C,0))),"",INDEX('Policy Characteristics'!H:H,MATCH($C2596,'Policy Characteristics'!$C:$C,0)))</f>
        <v>1</v>
      </c>
      <c r="O2596" s="254" t="str">
        <f>IF(ISBLANK(INDEX('Policy Characteristics'!I:I,MATCH($C2596,'Policy Characteristics'!$C:$C,0))),"",INDEX('Policy Characteristics'!I:I,MATCH($C2596,'Policy Characteristics'!$C:$C,0)))</f>
        <v>on/off</v>
      </c>
      <c r="P2596" s="254" t="str">
        <f>IF(ISBLANK(INDEX('Policy Characteristics'!J:J,MATCH($C2596,'Policy Characteristics'!$C:$C,0))),"",INDEX('Policy Characteristics'!J:J,MATCH($C2596,'Policy Characteristics'!$C:$C,0)))</f>
        <v/>
      </c>
      <c r="Q2596" s="254" t="str">
        <f>IF(ISBLANK(INDEX('Policy Characteristics'!K:K,MATCH($C2596,'Policy Characteristics'!$C:$C,0))),"",INDEX('Policy Characteristics'!K:K,MATCH($C2596,'Policy Characteristics'!$C:$C,0)))</f>
        <v/>
      </c>
      <c r="R2596" s="254" t="str">
        <f>IF(ISBLANK(INDEX('Policy Characteristics'!L:L,MATCH($C2596,'Policy Characteristics'!$C:$C,0))),"",INDEX('Policy Characteristics'!L:L,MATCH($C2596,'Policy Characteristics'!$C:$C,0)))</f>
        <v/>
      </c>
    </row>
    <row r="2597" spans="1:18" s="2" customFormat="1" x14ac:dyDescent="0.25">
      <c r="A2597" s="254" t="str">
        <f>IF(ISBLANK(INDEX('Policy Characteristics'!A:A,MATCH($C2597,'Policy Characteristics'!$C:$C,0))),"",INDEX('Policy Characteristics'!A:A,MATCH($C2597,'Policy Characteristics'!$C:$C,0)))</f>
        <v>Cross-Sector</v>
      </c>
      <c r="B2597" s="262" t="str">
        <f>IF(ISBLANK(INDEX('Policy Characteristics'!B:B,MATCH($C2597,'Policy Characteristics'!$C:$C,0))),"",INDEX('Policy Characteristics'!B:B,MATCH($C2597,'Policy Characteristics'!$C:$C,0)))</f>
        <v>Fixed Energy Prices</v>
      </c>
      <c r="C2597" s="254" t="str">
        <f t="shared" si="122"/>
        <v>Toggle Whether Policies Affect Energy Prices</v>
      </c>
      <c r="D2597" s="6" t="s">
        <v>53</v>
      </c>
      <c r="E2597" s="45"/>
      <c r="F2597" s="6" t="s">
        <v>94</v>
      </c>
      <c r="G2597" s="6"/>
      <c r="H2597" s="47">
        <f t="shared" si="120"/>
        <v>2596</v>
      </c>
      <c r="I2597" s="325" t="s">
        <v>41</v>
      </c>
      <c r="J2597" s="255" t="str">
        <f>IF(ISBLANK(INDEX('Policy Characteristics'!D:D,MATCH($C2597,'Policy Characteristics'!$C:$C,0))),"",INDEX('Policy Characteristics'!D:D,MATCH($C2597,'Policy Characteristics'!$C:$C,0)))</f>
        <v>Fixed Energy Prices</v>
      </c>
      <c r="K2597" s="254" t="str">
        <f>IF(ISBLANK(INDEX('Policy Characteristics'!E:E,MATCH($C2597,'Policy Characteristics'!$C:$C,0))),"",INDEX('Policy Characteristics'!E:E,MATCH($C2597,'Policy Characteristics'!$C:$C,0)))</f>
        <v>cross toggle whether policies affect energy prices</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1</v>
      </c>
      <c r="N2597" s="261">
        <f>IF(ISBLANK(INDEX('Policy Characteristics'!H:H,MATCH($C2597,'Policy Characteristics'!$C:$C,0))),"",INDEX('Policy Characteristics'!H:H,MATCH($C2597,'Policy Characteristics'!$C:$C,0)))</f>
        <v>1</v>
      </c>
      <c r="O2597" s="254" t="str">
        <f>IF(ISBLANK(INDEX('Policy Characteristics'!I:I,MATCH($C2597,'Policy Characteristics'!$C:$C,0))),"",INDEX('Policy Characteristics'!I:I,MATCH($C2597,'Policy Characteristics'!$C:$C,0)))</f>
        <v>on/off</v>
      </c>
      <c r="P2597" s="254" t="str">
        <f>IF(ISBLANK(INDEX('Policy Characteristics'!J:J,MATCH($C2597,'Policy Characteristics'!$C:$C,0))),"",INDEX('Policy Characteristics'!J:J,MATCH($C2597,'Policy Characteristics'!$C:$C,0)))</f>
        <v/>
      </c>
      <c r="Q2597" s="254" t="str">
        <f>IF(ISBLANK(INDEX('Policy Characteristics'!K:K,MATCH($C2597,'Policy Characteristics'!$C:$C,0))),"",INDEX('Policy Characteristics'!K:K,MATCH($C2597,'Policy Characteristics'!$C:$C,0)))</f>
        <v/>
      </c>
      <c r="R2597" s="254" t="str">
        <f>IF(ISBLANK(INDEX('Policy Characteristics'!L:L,MATCH($C2597,'Policy Characteristics'!$C:$C,0))),"",INDEX('Policy Characteristics'!L:L,MATCH($C2597,'Policy Characteristics'!$C:$C,0)))</f>
        <v/>
      </c>
    </row>
    <row r="2598" spans="1:18" s="2" customFormat="1" x14ac:dyDescent="0.25">
      <c r="A2598" s="254" t="str">
        <f>IF(ISBLANK(INDEX('Policy Characteristics'!A:A,MATCH($C2598,'Policy Characteristics'!$C:$C,0))),"",INDEX('Policy Characteristics'!A:A,MATCH($C2598,'Policy Characteristics'!$C:$C,0)))</f>
        <v>Cross-Sector</v>
      </c>
      <c r="B2598" s="262" t="str">
        <f>IF(ISBLANK(INDEX('Policy Characteristics'!B:B,MATCH($C2598,'Policy Characteristics'!$C:$C,0))),"",INDEX('Policy Characteristics'!B:B,MATCH($C2598,'Policy Characteristics'!$C:$C,0)))</f>
        <v>Fixed Energy Prices</v>
      </c>
      <c r="C2598" s="254" t="str">
        <f t="shared" si="122"/>
        <v>Toggle Whether Policies Affect Energy Prices</v>
      </c>
      <c r="D2598" s="6" t="s">
        <v>2447</v>
      </c>
      <c r="E2598" s="45"/>
      <c r="F2598" s="6" t="s">
        <v>2448</v>
      </c>
      <c r="G2598" s="6"/>
      <c r="H2598" s="47">
        <f t="shared" si="120"/>
        <v>2597</v>
      </c>
      <c r="I2598" s="325" t="s">
        <v>41</v>
      </c>
      <c r="J2598" s="255" t="str">
        <f>IF(ISBLANK(INDEX('Policy Characteristics'!D:D,MATCH($C2598,'Policy Characteristics'!$C:$C,0))),"",INDEX('Policy Characteristics'!D:D,MATCH($C2598,'Policy Characteristics'!$C:$C,0)))</f>
        <v>Fixed Energy Prices</v>
      </c>
      <c r="K2598" s="254" t="str">
        <f>IF(ISBLANK(INDEX('Policy Characteristics'!E:E,MATCH($C2598,'Policy Characteristics'!$C:$C,0))),"",INDEX('Policy Characteristics'!E:E,MATCH($C2598,'Policy Characteristics'!$C:$C,0)))</f>
        <v>cross toggle whether policies affect energy prices</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1</v>
      </c>
      <c r="N2598" s="261">
        <f>IF(ISBLANK(INDEX('Policy Characteristics'!H:H,MATCH($C2598,'Policy Characteristics'!$C:$C,0))),"",INDEX('Policy Characteristics'!H:H,MATCH($C2598,'Policy Characteristics'!$C:$C,0)))</f>
        <v>1</v>
      </c>
      <c r="O2598" s="254" t="str">
        <f>IF(ISBLANK(INDEX('Policy Characteristics'!I:I,MATCH($C2598,'Policy Characteristics'!$C:$C,0))),"",INDEX('Policy Characteristics'!I:I,MATCH($C2598,'Policy Characteristics'!$C:$C,0)))</f>
        <v>on/off</v>
      </c>
      <c r="P2598" s="254" t="str">
        <f>IF(ISBLANK(INDEX('Policy Characteristics'!J:J,MATCH($C2598,'Policy Characteristics'!$C:$C,0))),"",INDEX('Policy Characteristics'!J:J,MATCH($C2598,'Policy Characteristics'!$C:$C,0)))</f>
        <v/>
      </c>
      <c r="Q2598" s="254" t="str">
        <f>IF(ISBLANK(INDEX('Policy Characteristics'!K:K,MATCH($C2598,'Policy Characteristics'!$C:$C,0))),"",INDEX('Policy Characteristics'!K:K,MATCH($C2598,'Policy Characteristics'!$C:$C,0)))</f>
        <v/>
      </c>
      <c r="R2598" s="254" t="str">
        <f>IF(ISBLANK(INDEX('Policy Characteristics'!L:L,MATCH($C2598,'Policy Characteristics'!$C:$C,0))),"",INDEX('Policy Characteristics'!L:L,MATCH($C2598,'Policy Characteristics'!$C:$C,0)))</f>
        <v/>
      </c>
    </row>
    <row r="2599" spans="1:18" s="2" customFormat="1" x14ac:dyDescent="0.25">
      <c r="A2599" s="254" t="str">
        <f>IF(ISBLANK(INDEX('Policy Characteristics'!A:A,MATCH($C2599,'Policy Characteristics'!$C:$C,0))),"",INDEX('Policy Characteristics'!A:A,MATCH($C2599,'Policy Characteristics'!$C:$C,0)))</f>
        <v>Cross-Sector</v>
      </c>
      <c r="B2599" s="262" t="str">
        <f>IF(ISBLANK(INDEX('Policy Characteristics'!B:B,MATCH($C2599,'Policy Characteristics'!$C:$C,0))),"",INDEX('Policy Characteristics'!B:B,MATCH($C2599,'Policy Characteristics'!$C:$C,0)))</f>
        <v>Fixed Energy Prices</v>
      </c>
      <c r="C2599" s="254" t="str">
        <f t="shared" si="122"/>
        <v>Toggle Whether Policies Affect Energy Prices</v>
      </c>
      <c r="D2599" s="6" t="s">
        <v>426</v>
      </c>
      <c r="E2599" s="45"/>
      <c r="F2599" s="6" t="s">
        <v>427</v>
      </c>
      <c r="G2599" s="6"/>
      <c r="H2599" s="47">
        <f t="shared" si="120"/>
        <v>2598</v>
      </c>
      <c r="I2599" s="325" t="s">
        <v>41</v>
      </c>
      <c r="J2599" s="255" t="str">
        <f>IF(ISBLANK(INDEX('Policy Characteristics'!D:D,MATCH($C2599,'Policy Characteristics'!$C:$C,0))),"",INDEX('Policy Characteristics'!D:D,MATCH($C2599,'Policy Characteristics'!$C:$C,0)))</f>
        <v>Fixed Energy Prices</v>
      </c>
      <c r="K2599" s="254" t="str">
        <f>IF(ISBLANK(INDEX('Policy Characteristics'!E:E,MATCH($C2599,'Policy Characteristics'!$C:$C,0))),"",INDEX('Policy Characteristics'!E:E,MATCH($C2599,'Policy Characteristics'!$C:$C,0)))</f>
        <v>cross toggle whether policies affect energy prices</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1</v>
      </c>
      <c r="N2599" s="261">
        <f>IF(ISBLANK(INDEX('Policy Characteristics'!H:H,MATCH($C2599,'Policy Characteristics'!$C:$C,0))),"",INDEX('Policy Characteristics'!H:H,MATCH($C2599,'Policy Characteristics'!$C:$C,0)))</f>
        <v>1</v>
      </c>
      <c r="O2599" s="254" t="str">
        <f>IF(ISBLANK(INDEX('Policy Characteristics'!I:I,MATCH($C2599,'Policy Characteristics'!$C:$C,0))),"",INDEX('Policy Characteristics'!I:I,MATCH($C2599,'Policy Characteristics'!$C:$C,0)))</f>
        <v>on/off</v>
      </c>
      <c r="P2599" s="254" t="str">
        <f>IF(ISBLANK(INDEX('Policy Characteristics'!J:J,MATCH($C2599,'Policy Characteristics'!$C:$C,0))),"",INDEX('Policy Characteristics'!J:J,MATCH($C2599,'Policy Characteristics'!$C:$C,0)))</f>
        <v/>
      </c>
      <c r="Q2599" s="254" t="str">
        <f>IF(ISBLANK(INDEX('Policy Characteristics'!K:K,MATCH($C2599,'Policy Characteristics'!$C:$C,0))),"",INDEX('Policy Characteristics'!K:K,MATCH($C2599,'Policy Characteristics'!$C:$C,0)))</f>
        <v/>
      </c>
      <c r="R2599" s="254" t="str">
        <f>IF(ISBLANK(INDEX('Policy Characteristics'!L:L,MATCH($C2599,'Policy Characteristics'!$C:$C,0))),"",INDEX('Policy Characteristics'!L:L,MATCH($C2599,'Policy Characteristics'!$C:$C,0)))</f>
        <v/>
      </c>
    </row>
    <row r="2600" spans="1:18" s="2" customFormat="1" x14ac:dyDescent="0.25">
      <c r="A2600" s="254" t="str">
        <f>IF(ISBLANK(INDEX('Policy Characteristics'!A:A,MATCH($C2600,'Policy Characteristics'!$C:$C,0))),"",INDEX('Policy Characteristics'!A:A,MATCH($C2600,'Policy Characteristics'!$C:$C,0)))</f>
        <v>Cross-Sector</v>
      </c>
      <c r="B2600" s="262" t="str">
        <f>IF(ISBLANK(INDEX('Policy Characteristics'!B:B,MATCH($C2600,'Policy Characteristics'!$C:$C,0))),"",INDEX('Policy Characteristics'!B:B,MATCH($C2600,'Policy Characteristics'!$C:$C,0)))</f>
        <v>Fixed Energy Prices</v>
      </c>
      <c r="C2600" s="254" t="str">
        <f t="shared" si="122"/>
        <v>Toggle Whether Policies Affect Energy Prices</v>
      </c>
      <c r="D2600" s="6" t="s">
        <v>2439</v>
      </c>
      <c r="E2600" s="45"/>
      <c r="F2600" s="6" t="s">
        <v>2443</v>
      </c>
      <c r="G2600" s="6"/>
      <c r="H2600" s="47">
        <f t="shared" si="120"/>
        <v>2599</v>
      </c>
      <c r="I2600" s="325" t="s">
        <v>41</v>
      </c>
      <c r="J2600" s="255" t="str">
        <f>IF(ISBLANK(INDEX('Policy Characteristics'!D:D,MATCH($C2600,'Policy Characteristics'!$C:$C,0))),"",INDEX('Policy Characteristics'!D:D,MATCH($C2600,'Policy Characteristics'!$C:$C,0)))</f>
        <v>Fixed Energy Prices</v>
      </c>
      <c r="K2600" s="254" t="str">
        <f>IF(ISBLANK(INDEX('Policy Characteristics'!E:E,MATCH($C2600,'Policy Characteristics'!$C:$C,0))),"",INDEX('Policy Characteristics'!E:E,MATCH($C2600,'Policy Characteristics'!$C:$C,0)))</f>
        <v>cross toggle whether policies affect energy prices</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1</v>
      </c>
      <c r="N2600" s="261">
        <f>IF(ISBLANK(INDEX('Policy Characteristics'!H:H,MATCH($C2600,'Policy Characteristics'!$C:$C,0))),"",INDEX('Policy Characteristics'!H:H,MATCH($C2600,'Policy Characteristics'!$C:$C,0)))</f>
        <v>1</v>
      </c>
      <c r="O2600" s="254" t="str">
        <f>IF(ISBLANK(INDEX('Policy Characteristics'!I:I,MATCH($C2600,'Policy Characteristics'!$C:$C,0))),"",INDEX('Policy Characteristics'!I:I,MATCH($C2600,'Policy Characteristics'!$C:$C,0)))</f>
        <v>on/off</v>
      </c>
      <c r="P2600" s="254" t="str">
        <f>IF(ISBLANK(INDEX('Policy Characteristics'!J:J,MATCH($C2600,'Policy Characteristics'!$C:$C,0))),"",INDEX('Policy Characteristics'!J:J,MATCH($C2600,'Policy Characteristics'!$C:$C,0)))</f>
        <v/>
      </c>
      <c r="Q2600" s="254" t="str">
        <f>IF(ISBLANK(INDEX('Policy Characteristics'!K:K,MATCH($C2600,'Policy Characteristics'!$C:$C,0))),"",INDEX('Policy Characteristics'!K:K,MATCH($C2600,'Policy Characteristics'!$C:$C,0)))</f>
        <v/>
      </c>
      <c r="R2600" s="254" t="str">
        <f>IF(ISBLANK(INDEX('Policy Characteristics'!L:L,MATCH($C2600,'Policy Characteristics'!$C:$C,0))),"",INDEX('Policy Characteristics'!L:L,MATCH($C2600,'Policy Characteristics'!$C:$C,0)))</f>
        <v/>
      </c>
    </row>
    <row r="2601" spans="1:18" s="2" customFormat="1" x14ac:dyDescent="0.25">
      <c r="A2601" s="254" t="str">
        <f>IF(ISBLANK(INDEX('Policy Characteristics'!A:A,MATCH($C2601,'Policy Characteristics'!$C:$C,0))),"",INDEX('Policy Characteristics'!A:A,MATCH($C2601,'Policy Characteristics'!$C:$C,0)))</f>
        <v>Cross-Sector</v>
      </c>
      <c r="B2601" s="262" t="str">
        <f>IF(ISBLANK(INDEX('Policy Characteristics'!B:B,MATCH($C2601,'Policy Characteristics'!$C:$C,0))),"",INDEX('Policy Characteristics'!B:B,MATCH($C2601,'Policy Characteristics'!$C:$C,0)))</f>
        <v>Fixed Energy Prices</v>
      </c>
      <c r="C2601" s="254" t="str">
        <f t="shared" si="122"/>
        <v>Toggle Whether Policies Affect Energy Prices</v>
      </c>
      <c r="D2601" s="6" t="s">
        <v>2449</v>
      </c>
      <c r="E2601" s="45"/>
      <c r="F2601" s="6" t="s">
        <v>2450</v>
      </c>
      <c r="G2601" s="6"/>
      <c r="H2601" s="47">
        <f t="shared" si="120"/>
        <v>2600</v>
      </c>
      <c r="I2601" s="325" t="s">
        <v>41</v>
      </c>
      <c r="J2601" s="255" t="str">
        <f>IF(ISBLANK(INDEX('Policy Characteristics'!D:D,MATCH($C2601,'Policy Characteristics'!$C:$C,0))),"",INDEX('Policy Characteristics'!D:D,MATCH($C2601,'Policy Characteristics'!$C:$C,0)))</f>
        <v>Fixed Energy Prices</v>
      </c>
      <c r="K2601" s="254" t="str">
        <f>IF(ISBLANK(INDEX('Policy Characteristics'!E:E,MATCH($C2601,'Policy Characteristics'!$C:$C,0))),"",INDEX('Policy Characteristics'!E:E,MATCH($C2601,'Policy Characteristics'!$C:$C,0)))</f>
        <v>cross toggle whether policies affect energy prices</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1</v>
      </c>
      <c r="N2601" s="261">
        <f>IF(ISBLANK(INDEX('Policy Characteristics'!H:H,MATCH($C2601,'Policy Characteristics'!$C:$C,0))),"",INDEX('Policy Characteristics'!H:H,MATCH($C2601,'Policy Characteristics'!$C:$C,0)))</f>
        <v>1</v>
      </c>
      <c r="O2601" s="254" t="str">
        <f>IF(ISBLANK(INDEX('Policy Characteristics'!I:I,MATCH($C2601,'Policy Characteristics'!$C:$C,0))),"",INDEX('Policy Characteristics'!I:I,MATCH($C2601,'Policy Characteristics'!$C:$C,0)))</f>
        <v>on/off</v>
      </c>
      <c r="P2601" s="254" t="str">
        <f>IF(ISBLANK(INDEX('Policy Characteristics'!J:J,MATCH($C2601,'Policy Characteristics'!$C:$C,0))),"",INDEX('Policy Characteristics'!J:J,MATCH($C2601,'Policy Characteristics'!$C:$C,0)))</f>
        <v/>
      </c>
      <c r="Q2601" s="254" t="str">
        <f>IF(ISBLANK(INDEX('Policy Characteristics'!K:K,MATCH($C2601,'Policy Characteristics'!$C:$C,0))),"",INDEX('Policy Characteristics'!K:K,MATCH($C2601,'Policy Characteristics'!$C:$C,0)))</f>
        <v/>
      </c>
      <c r="R2601" s="254" t="str">
        <f>IF(ISBLANK(INDEX('Policy Characteristics'!L:L,MATCH($C2601,'Policy Characteristics'!$C:$C,0))),"",INDEX('Policy Characteristics'!L:L,MATCH($C2601,'Policy Characteristics'!$C:$C,0)))</f>
        <v/>
      </c>
    </row>
    <row r="2602" spans="1:18" s="2" customFormat="1" x14ac:dyDescent="0.25">
      <c r="A2602" s="254" t="str">
        <f>IF(ISBLANK(INDEX('Policy Characteristics'!A:A,MATCH($C2602,'Policy Characteristics'!$C:$C,0))),"",INDEX('Policy Characteristics'!A:A,MATCH($C2602,'Policy Characteristics'!$C:$C,0)))</f>
        <v>Cross-Sector</v>
      </c>
      <c r="B2602" s="262" t="str">
        <f>IF(ISBLANK(INDEX('Policy Characteristics'!B:B,MATCH($C2602,'Policy Characteristics'!$C:$C,0))),"",INDEX('Policy Characteristics'!B:B,MATCH($C2602,'Policy Characteristics'!$C:$C,0)))</f>
        <v>Fixed Energy Prices</v>
      </c>
      <c r="C2602" s="254" t="str">
        <f t="shared" si="122"/>
        <v>Toggle Whether Policies Affect Energy Prices</v>
      </c>
      <c r="D2602" s="6" t="s">
        <v>2440</v>
      </c>
      <c r="E2602" s="45"/>
      <c r="F2602" s="6" t="s">
        <v>2444</v>
      </c>
      <c r="G2602" s="6"/>
      <c r="H2602" s="47">
        <f t="shared" si="120"/>
        <v>2601</v>
      </c>
      <c r="I2602" s="325" t="s">
        <v>41</v>
      </c>
      <c r="J2602" s="255" t="str">
        <f>IF(ISBLANK(INDEX('Policy Characteristics'!D:D,MATCH($C2602,'Policy Characteristics'!$C:$C,0))),"",INDEX('Policy Characteristics'!D:D,MATCH($C2602,'Policy Characteristics'!$C:$C,0)))</f>
        <v>Fixed Energy Prices</v>
      </c>
      <c r="K2602" s="254" t="str">
        <f>IF(ISBLANK(INDEX('Policy Characteristics'!E:E,MATCH($C2602,'Policy Characteristics'!$C:$C,0))),"",INDEX('Policy Characteristics'!E:E,MATCH($C2602,'Policy Characteristics'!$C:$C,0)))</f>
        <v>cross toggle whether policies affect energy prices</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1</v>
      </c>
      <c r="N2602" s="261">
        <f>IF(ISBLANK(INDEX('Policy Characteristics'!H:H,MATCH($C2602,'Policy Characteristics'!$C:$C,0))),"",INDEX('Policy Characteristics'!H:H,MATCH($C2602,'Policy Characteristics'!$C:$C,0)))</f>
        <v>1</v>
      </c>
      <c r="O2602" s="254" t="str">
        <f>IF(ISBLANK(INDEX('Policy Characteristics'!I:I,MATCH($C2602,'Policy Characteristics'!$C:$C,0))),"",INDEX('Policy Characteristics'!I:I,MATCH($C2602,'Policy Characteristics'!$C:$C,0)))</f>
        <v>on/off</v>
      </c>
      <c r="P2602" s="254" t="str">
        <f>IF(ISBLANK(INDEX('Policy Characteristics'!J:J,MATCH($C2602,'Policy Characteristics'!$C:$C,0))),"",INDEX('Policy Characteristics'!J:J,MATCH($C2602,'Policy Characteristics'!$C:$C,0)))</f>
        <v/>
      </c>
      <c r="Q2602" s="254" t="str">
        <f>IF(ISBLANK(INDEX('Policy Characteristics'!K:K,MATCH($C2602,'Policy Characteristics'!$C:$C,0))),"",INDEX('Policy Characteristics'!K:K,MATCH($C2602,'Policy Characteristics'!$C:$C,0)))</f>
        <v/>
      </c>
      <c r="R2602" s="254" t="str">
        <f>IF(ISBLANK(INDEX('Policy Characteristics'!L:L,MATCH($C2602,'Policy Characteristics'!$C:$C,0))),"",INDEX('Policy Characteristics'!L:L,MATCH($C2602,'Policy Characteristics'!$C:$C,0)))</f>
        <v/>
      </c>
    </row>
    <row r="2603" spans="1:18" s="2" customFormat="1" x14ac:dyDescent="0.25">
      <c r="A2603" s="254" t="str">
        <f>IF(ISBLANK(INDEX('Policy Characteristics'!A:A,MATCH($C2603,'Policy Characteristics'!$C:$C,0))),"",INDEX('Policy Characteristics'!A:A,MATCH($C2603,'Policy Characteristics'!$C:$C,0)))</f>
        <v>Cross-Sector</v>
      </c>
      <c r="B2603" s="262" t="str">
        <f>IF(ISBLANK(INDEX('Policy Characteristics'!B:B,MATCH($C2603,'Policy Characteristics'!$C:$C,0))),"",INDEX('Policy Characteristics'!B:B,MATCH($C2603,'Policy Characteristics'!$C:$C,0)))</f>
        <v>Fuel Price Deregulation</v>
      </c>
      <c r="C2603" s="317" t="s">
        <v>2722</v>
      </c>
      <c r="D2603" s="6" t="s">
        <v>433</v>
      </c>
      <c r="E2603" s="45"/>
      <c r="F2603" s="6" t="s">
        <v>430</v>
      </c>
      <c r="G2603" s="6"/>
      <c r="H2603" s="47">
        <f t="shared" si="120"/>
        <v>2602</v>
      </c>
      <c r="I2603" s="325" t="s">
        <v>41</v>
      </c>
      <c r="J2603" s="255" t="str">
        <f>IF(ISBLANK(INDEX('Policy Characteristics'!D:D,MATCH($C2603,'Policy Characteristics'!$C:$C,0))),"",INDEX('Policy Characteristics'!D:D,MATCH($C2603,'Policy Characteristics'!$C:$C,0)))</f>
        <v>Fuel Price Deregulation</v>
      </c>
      <c r="K2603" s="254" t="str">
        <f>IF(ISBLANK(INDEX('Policy Characteristics'!E:E,MATCH($C2603,'Policy Characteristics'!$C:$C,0))),"",INDEX('Policy Characteristics'!E:E,MATCH($C2603,'Policy Characteristics'!$C:$C,0)))</f>
        <v>cross fuel price deregulation</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1</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of price deregulated</v>
      </c>
      <c r="P2603" s="254" t="str">
        <f>IF(ISBLANK(INDEX('Policy Characteristics'!J:J,MATCH($C2603,'Policy Characteristics'!$C:$C,0))),"",INDEX('Policy Characteristics'!J:J,MATCH($C2603,'Policy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3" s="254" t="str">
        <f>IF(ISBLANK(INDEX('Policy Characteristics'!K:K,MATCH($C2603,'Policy Characteristics'!$C:$C,0))),"",INDEX('Policy Characteristics'!K:K,MATCH($C2603,'Policy Characteristics'!$C:$C,0)))</f>
        <v>fuels.html#fuel-price-deregulation</v>
      </c>
      <c r="R2603" s="254" t="str">
        <f>IF(ISBLANK(INDEX('Policy Characteristics'!L:L,MATCH($C2603,'Policy Characteristics'!$C:$C,0))),"",INDEX('Policy Characteristics'!L:L,MATCH($C2603,'Policy Characteristics'!$C:$C,0)))</f>
        <v/>
      </c>
    </row>
    <row r="2604" spans="1:18" s="2" customFormat="1" x14ac:dyDescent="0.25">
      <c r="A2604" s="254" t="str">
        <f>IF(ISBLANK(INDEX('Policy Characteristics'!A:A,MATCH($C2604,'Policy Characteristics'!$C:$C,0))),"",INDEX('Policy Characteristics'!A:A,MATCH($C2604,'Policy Characteristics'!$C:$C,0)))</f>
        <v>Cross-Sector</v>
      </c>
      <c r="B2604" s="262" t="str">
        <f>IF(ISBLANK(INDEX('Policy Characteristics'!B:B,MATCH($C2604,'Policy Characteristics'!$C:$C,0))),"",INDEX('Policy Characteristics'!B:B,MATCH($C2604,'Policy Characteristics'!$C:$C,0)))</f>
        <v>Fuel Price Deregulation</v>
      </c>
      <c r="C2604" s="254" t="str">
        <f t="shared" ref="C2604:C2617" si="123">C$2603</f>
        <v>Fuel Price Deregulation</v>
      </c>
      <c r="D2604" s="6" t="s">
        <v>43</v>
      </c>
      <c r="E2604" s="45"/>
      <c r="F2604" s="6" t="s">
        <v>83</v>
      </c>
      <c r="G2604" s="6"/>
      <c r="H2604" s="47">
        <f t="shared" si="120"/>
        <v>2603</v>
      </c>
      <c r="I2604" s="325" t="s">
        <v>41</v>
      </c>
      <c r="J2604" s="255" t="str">
        <f>IF(ISBLANK(INDEX('Policy Characteristics'!D:D,MATCH($C2604,'Policy Characteristics'!$C:$C,0))),"",INDEX('Policy Characteristics'!D:D,MATCH($C2604,'Policy Characteristics'!$C:$C,0)))</f>
        <v>Fuel Price Deregulation</v>
      </c>
      <c r="K2604" s="254" t="str">
        <f>IF(ISBLANK(INDEX('Policy Characteristics'!E:E,MATCH($C2604,'Policy Characteristics'!$C:$C,0))),"",INDEX('Policy Characteristics'!E:E,MATCH($C2604,'Policy Characteristics'!$C:$C,0)))</f>
        <v>cross fuel price deregulation</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1</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of price deregulated</v>
      </c>
      <c r="P2604" s="254" t="str">
        <f>IF(ISBLANK(INDEX('Policy Characteristics'!J:J,MATCH($C2604,'Policy Characteristics'!$C:$C,0))),"",INDEX('Policy Characteristics'!J:J,MATCH($C2604,'Policy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4" s="254" t="str">
        <f>IF(ISBLANK(INDEX('Policy Characteristics'!K:K,MATCH($C2604,'Policy Characteristics'!$C:$C,0))),"",INDEX('Policy Characteristics'!K:K,MATCH($C2604,'Policy Characteristics'!$C:$C,0)))</f>
        <v>fuels.html#fuel-price-deregulation</v>
      </c>
      <c r="R2604" s="254" t="str">
        <f>IF(ISBLANK(INDEX('Policy Characteristics'!L:L,MATCH($C2604,'Policy Characteristics'!$C:$C,0))),"",INDEX('Policy Characteristics'!L:L,MATCH($C2604,'Policy Characteristics'!$C:$C,0)))</f>
        <v/>
      </c>
    </row>
    <row r="2605" spans="1:18" s="2" customFormat="1" x14ac:dyDescent="0.25">
      <c r="A2605" s="254" t="str">
        <f>IF(ISBLANK(INDEX('Policy Characteristics'!A:A,MATCH($C2605,'Policy Characteristics'!$C:$C,0))),"",INDEX('Policy Characteristics'!A:A,MATCH($C2605,'Policy Characteristics'!$C:$C,0)))</f>
        <v>Cross-Sector</v>
      </c>
      <c r="B2605" s="262" t="str">
        <f>IF(ISBLANK(INDEX('Policy Characteristics'!B:B,MATCH($C2605,'Policy Characteristics'!$C:$C,0))),"",INDEX('Policy Characteristics'!B:B,MATCH($C2605,'Policy Characteristics'!$C:$C,0)))</f>
        <v>Fuel Price Deregulation</v>
      </c>
      <c r="C2605" s="254" t="str">
        <f t="shared" si="123"/>
        <v>Fuel Price Deregulation</v>
      </c>
      <c r="D2605" s="6" t="s">
        <v>44</v>
      </c>
      <c r="E2605" s="45"/>
      <c r="F2605" s="6" t="s">
        <v>84</v>
      </c>
      <c r="G2605" s="6"/>
      <c r="H2605" s="47">
        <f t="shared" si="120"/>
        <v>2604</v>
      </c>
      <c r="I2605" s="325" t="s">
        <v>41</v>
      </c>
      <c r="J2605" s="255" t="str">
        <f>IF(ISBLANK(INDEX('Policy Characteristics'!D:D,MATCH($C2605,'Policy Characteristics'!$C:$C,0))),"",INDEX('Policy Characteristics'!D:D,MATCH($C2605,'Policy Characteristics'!$C:$C,0)))</f>
        <v>Fuel Price Deregulation</v>
      </c>
      <c r="K2605" s="254" t="str">
        <f>IF(ISBLANK(INDEX('Policy Characteristics'!E:E,MATCH($C2605,'Policy Characteristics'!$C:$C,0))),"",INDEX('Policy Characteristics'!E:E,MATCH($C2605,'Policy Characteristics'!$C:$C,0)))</f>
        <v>cross fuel price deregulation</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1</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of price deregulated</v>
      </c>
      <c r="P2605" s="254" t="str">
        <f>IF(ISBLANK(INDEX('Policy Characteristics'!J:J,MATCH($C2605,'Policy Characteristics'!$C:$C,0))),"",INDEX('Policy Characteristics'!J:J,MATCH($C2605,'Policy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5" s="254" t="str">
        <f>IF(ISBLANK(INDEX('Policy Characteristics'!K:K,MATCH($C2605,'Policy Characteristics'!$C:$C,0))),"",INDEX('Policy Characteristics'!K:K,MATCH($C2605,'Policy Characteristics'!$C:$C,0)))</f>
        <v>fuels.html#fuel-price-deregulation</v>
      </c>
      <c r="R2605" s="254" t="str">
        <f>IF(ISBLANK(INDEX('Policy Characteristics'!L:L,MATCH($C2605,'Policy Characteristics'!$C:$C,0))),"",INDEX('Policy Characteristics'!L:L,MATCH($C2605,'Policy Characteristics'!$C:$C,0)))</f>
        <v/>
      </c>
    </row>
    <row r="2606" spans="1:18" s="2" customFormat="1" x14ac:dyDescent="0.25">
      <c r="A2606" s="254" t="str">
        <f>IF(ISBLANK(INDEX('Policy Characteristics'!A:A,MATCH($C2606,'Policy Characteristics'!$C:$C,0))),"",INDEX('Policy Characteristics'!A:A,MATCH($C2606,'Policy Characteristics'!$C:$C,0)))</f>
        <v>Cross-Sector</v>
      </c>
      <c r="B2606" s="262" t="str">
        <f>IF(ISBLANK(INDEX('Policy Characteristics'!B:B,MATCH($C2606,'Policy Characteristics'!$C:$C,0))),"",INDEX('Policy Characteristics'!B:B,MATCH($C2606,'Policy Characteristics'!$C:$C,0)))</f>
        <v>Fuel Price Deregulation</v>
      </c>
      <c r="C2606" s="254" t="str">
        <f t="shared" si="123"/>
        <v>Fuel Price Deregulation</v>
      </c>
      <c r="D2606" s="6" t="s">
        <v>48</v>
      </c>
      <c r="E2606" s="45"/>
      <c r="F2606" s="6" t="s">
        <v>88</v>
      </c>
      <c r="G2606" s="6"/>
      <c r="H2606" s="47">
        <f t="shared" si="120"/>
        <v>2605</v>
      </c>
      <c r="I2606" s="325" t="s">
        <v>41</v>
      </c>
      <c r="J2606" s="255" t="str">
        <f>IF(ISBLANK(INDEX('Policy Characteristics'!D:D,MATCH($C2606,'Policy Characteristics'!$C:$C,0))),"",INDEX('Policy Characteristics'!D:D,MATCH($C2606,'Policy Characteristics'!$C:$C,0)))</f>
        <v>Fuel Price Deregulation</v>
      </c>
      <c r="K2606" s="254" t="str">
        <f>IF(ISBLANK(INDEX('Policy Characteristics'!E:E,MATCH($C2606,'Policy Characteristics'!$C:$C,0))),"",INDEX('Policy Characteristics'!E:E,MATCH($C2606,'Policy Characteristics'!$C:$C,0)))</f>
        <v>cross fuel price deregulation</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1</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of price deregulated</v>
      </c>
      <c r="P2606" s="254" t="str">
        <f>IF(ISBLANK(INDEX('Policy Characteristics'!J:J,MATCH($C2606,'Policy Characteristics'!$C:$C,0))),"",INDEX('Policy Characteristics'!J:J,MATCH($C2606,'Policy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6" s="254" t="str">
        <f>IF(ISBLANK(INDEX('Policy Characteristics'!K:K,MATCH($C2606,'Policy Characteristics'!$C:$C,0))),"",INDEX('Policy Characteristics'!K:K,MATCH($C2606,'Policy Characteristics'!$C:$C,0)))</f>
        <v>fuels.html#fuel-price-deregulation</v>
      </c>
      <c r="R2606" s="254" t="str">
        <f>IF(ISBLANK(INDEX('Policy Characteristics'!L:L,MATCH($C2606,'Policy Characteristics'!$C:$C,0))),"",INDEX('Policy Characteristics'!L:L,MATCH($C2606,'Policy Characteristics'!$C:$C,0)))</f>
        <v/>
      </c>
    </row>
    <row r="2607" spans="1:18" s="2" customFormat="1" x14ac:dyDescent="0.25">
      <c r="A2607" s="254" t="str">
        <f>IF(ISBLANK(INDEX('Policy Characteristics'!A:A,MATCH($C2607,'Policy Characteristics'!$C:$C,0))),"",INDEX('Policy Characteristics'!A:A,MATCH($C2607,'Policy Characteristics'!$C:$C,0)))</f>
        <v>Cross-Sector</v>
      </c>
      <c r="B2607" s="262" t="str">
        <f>IF(ISBLANK(INDEX('Policy Characteristics'!B:B,MATCH($C2607,'Policy Characteristics'!$C:$C,0))),"",INDEX('Policy Characteristics'!B:B,MATCH($C2607,'Policy Characteristics'!$C:$C,0)))</f>
        <v>Fuel Price Deregulation</v>
      </c>
      <c r="C2607" s="254" t="str">
        <f t="shared" si="123"/>
        <v>Fuel Price Deregulation</v>
      </c>
      <c r="D2607" s="6" t="s">
        <v>50</v>
      </c>
      <c r="E2607" s="45"/>
      <c r="F2607" s="6" t="s">
        <v>91</v>
      </c>
      <c r="G2607" s="6"/>
      <c r="H2607" s="47">
        <f t="shared" si="120"/>
        <v>2606</v>
      </c>
      <c r="I2607" s="325" t="s">
        <v>41</v>
      </c>
      <c r="J2607" s="255" t="str">
        <f>IF(ISBLANK(INDEX('Policy Characteristics'!D:D,MATCH($C2607,'Policy Characteristics'!$C:$C,0))),"",INDEX('Policy Characteristics'!D:D,MATCH($C2607,'Policy Characteristics'!$C:$C,0)))</f>
        <v>Fuel Price Deregulation</v>
      </c>
      <c r="K2607" s="254" t="str">
        <f>IF(ISBLANK(INDEX('Policy Characteristics'!E:E,MATCH($C2607,'Policy Characteristics'!$C:$C,0))),"",INDEX('Policy Characteristics'!E:E,MATCH($C2607,'Policy Characteristics'!$C:$C,0)))</f>
        <v>cross fuel price deregulation</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1</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of price deregulated</v>
      </c>
      <c r="P2607" s="254" t="str">
        <f>IF(ISBLANK(INDEX('Policy Characteristics'!J:J,MATCH($C2607,'Policy Characteristics'!$C:$C,0))),"",INDEX('Policy Characteristics'!J:J,MATCH($C2607,'Policy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7" s="254" t="str">
        <f>IF(ISBLANK(INDEX('Policy Characteristics'!K:K,MATCH($C2607,'Policy Characteristics'!$C:$C,0))),"",INDEX('Policy Characteristics'!K:K,MATCH($C2607,'Policy Characteristics'!$C:$C,0)))</f>
        <v>fuels.html#fuel-price-deregulation</v>
      </c>
      <c r="R2607" s="254" t="str">
        <f>IF(ISBLANK(INDEX('Policy Characteristics'!L:L,MATCH($C2607,'Policy Characteristics'!$C:$C,0))),"",INDEX('Policy Characteristics'!L:L,MATCH($C2607,'Policy Characteristics'!$C:$C,0)))</f>
        <v/>
      </c>
    </row>
    <row r="2608" spans="1:18" s="2" customFormat="1" x14ac:dyDescent="0.25">
      <c r="A2608" s="254" t="str">
        <f>IF(ISBLANK(INDEX('Policy Characteristics'!A:A,MATCH($C2608,'Policy Characteristics'!$C:$C,0))),"",INDEX('Policy Characteristics'!A:A,MATCH($C2608,'Policy Characteristics'!$C:$C,0)))</f>
        <v>Cross-Sector</v>
      </c>
      <c r="B2608" s="262" t="str">
        <f>IF(ISBLANK(INDEX('Policy Characteristics'!B:B,MATCH($C2608,'Policy Characteristics'!$C:$C,0))),"",INDEX('Policy Characteristics'!B:B,MATCH($C2608,'Policy Characteristics'!$C:$C,0)))</f>
        <v>Fuel Price Deregulation</v>
      </c>
      <c r="C2608" s="254" t="str">
        <f t="shared" si="123"/>
        <v>Fuel Price Deregulation</v>
      </c>
      <c r="D2608" s="6" t="s">
        <v>51</v>
      </c>
      <c r="E2608" s="45"/>
      <c r="F2608" s="6" t="s">
        <v>92</v>
      </c>
      <c r="G2608" s="6"/>
      <c r="H2608" s="47">
        <f t="shared" si="120"/>
        <v>2607</v>
      </c>
      <c r="I2608" s="325" t="s">
        <v>41</v>
      </c>
      <c r="J2608" s="255" t="str">
        <f>IF(ISBLANK(INDEX('Policy Characteristics'!D:D,MATCH($C2608,'Policy Characteristics'!$C:$C,0))),"",INDEX('Policy Characteristics'!D:D,MATCH($C2608,'Policy Characteristics'!$C:$C,0)))</f>
        <v>Fuel Price Deregulation</v>
      </c>
      <c r="K2608" s="254" t="str">
        <f>IF(ISBLANK(INDEX('Policy Characteristics'!E:E,MATCH($C2608,'Policy Characteristics'!$C:$C,0))),"",INDEX('Policy Characteristics'!E:E,MATCH($C2608,'Policy Characteristics'!$C:$C,0)))</f>
        <v>cross fuel price deregulation</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1</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of price deregulated</v>
      </c>
      <c r="P2608" s="254" t="str">
        <f>IF(ISBLANK(INDEX('Policy Characteristics'!J:J,MATCH($C2608,'Policy Characteristics'!$C:$C,0))),"",INDEX('Policy Characteristics'!J:J,MATCH($C2608,'Policy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8" s="254" t="str">
        <f>IF(ISBLANK(INDEX('Policy Characteristics'!K:K,MATCH($C2608,'Policy Characteristics'!$C:$C,0))),"",INDEX('Policy Characteristics'!K:K,MATCH($C2608,'Policy Characteristics'!$C:$C,0)))</f>
        <v>fuels.html#fuel-price-deregulation</v>
      </c>
      <c r="R2608" s="254" t="str">
        <f>IF(ISBLANK(INDEX('Policy Characteristics'!L:L,MATCH($C2608,'Policy Characteristics'!$C:$C,0))),"",INDEX('Policy Characteristics'!L:L,MATCH($C2608,'Policy Characteristics'!$C:$C,0)))</f>
        <v/>
      </c>
    </row>
    <row r="2609" spans="1:18" s="2" customFormat="1" x14ac:dyDescent="0.25">
      <c r="A2609" s="254" t="str">
        <f>IF(ISBLANK(INDEX('Policy Characteristics'!A:A,MATCH($C2609,'Policy Characteristics'!$C:$C,0))),"",INDEX('Policy Characteristics'!A:A,MATCH($C2609,'Policy Characteristics'!$C:$C,0)))</f>
        <v>Cross-Sector</v>
      </c>
      <c r="B2609" s="262" t="str">
        <f>IF(ISBLANK(INDEX('Policy Characteristics'!B:B,MATCH($C2609,'Policy Characteristics'!$C:$C,0))),"",INDEX('Policy Characteristics'!B:B,MATCH($C2609,'Policy Characteristics'!$C:$C,0)))</f>
        <v>Fuel Price Deregulation</v>
      </c>
      <c r="C2609" s="254" t="str">
        <f t="shared" si="123"/>
        <v>Fuel Price Deregulation</v>
      </c>
      <c r="D2609" s="6" t="s">
        <v>52</v>
      </c>
      <c r="E2609" s="45"/>
      <c r="F2609" s="6" t="s">
        <v>93</v>
      </c>
      <c r="G2609" s="6"/>
      <c r="H2609" s="47">
        <f t="shared" si="120"/>
        <v>2608</v>
      </c>
      <c r="I2609" s="325" t="s">
        <v>41</v>
      </c>
      <c r="J2609" s="255" t="str">
        <f>IF(ISBLANK(INDEX('Policy Characteristics'!D:D,MATCH($C2609,'Policy Characteristics'!$C:$C,0))),"",INDEX('Policy Characteristics'!D:D,MATCH($C2609,'Policy Characteristics'!$C:$C,0)))</f>
        <v>Fuel Price Deregulation</v>
      </c>
      <c r="K2609" s="254" t="str">
        <f>IF(ISBLANK(INDEX('Policy Characteristics'!E:E,MATCH($C2609,'Policy Characteristics'!$C:$C,0))),"",INDEX('Policy Characteristics'!E:E,MATCH($C2609,'Policy Characteristics'!$C:$C,0)))</f>
        <v>cross fuel price deregulation</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1</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of price deregulated</v>
      </c>
      <c r="P2609" s="254" t="str">
        <f>IF(ISBLANK(INDEX('Policy Characteristics'!J:J,MATCH($C2609,'Policy Characteristics'!$C:$C,0))),"",INDEX('Policy Characteristics'!J:J,MATCH($C2609,'Policy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09" s="254" t="str">
        <f>IF(ISBLANK(INDEX('Policy Characteristics'!K:K,MATCH($C2609,'Policy Characteristics'!$C:$C,0))),"",INDEX('Policy Characteristics'!K:K,MATCH($C2609,'Policy Characteristics'!$C:$C,0)))</f>
        <v>fuels.html#fuel-price-deregulation</v>
      </c>
      <c r="R2609" s="254" t="str">
        <f>IF(ISBLANK(INDEX('Policy Characteristics'!L:L,MATCH($C2609,'Policy Characteristics'!$C:$C,0))),"",INDEX('Policy Characteristics'!L:L,MATCH($C2609,'Policy Characteristics'!$C:$C,0)))</f>
        <v/>
      </c>
    </row>
    <row r="2610" spans="1:18" s="2" customFormat="1" x14ac:dyDescent="0.25">
      <c r="A2610" s="254" t="str">
        <f>IF(ISBLANK(INDEX('Policy Characteristics'!A:A,MATCH($C2610,'Policy Characteristics'!$C:$C,0))),"",INDEX('Policy Characteristics'!A:A,MATCH($C2610,'Policy Characteristics'!$C:$C,0)))</f>
        <v>Cross-Sector</v>
      </c>
      <c r="B2610" s="262" t="str">
        <f>IF(ISBLANK(INDEX('Policy Characteristics'!B:B,MATCH($C2610,'Policy Characteristics'!$C:$C,0))),"",INDEX('Policy Characteristics'!B:B,MATCH($C2610,'Policy Characteristics'!$C:$C,0)))</f>
        <v>Fuel Price Deregulation</v>
      </c>
      <c r="C2610" s="254" t="str">
        <f t="shared" si="123"/>
        <v>Fuel Price Deregulation</v>
      </c>
      <c r="D2610" s="6" t="s">
        <v>53</v>
      </c>
      <c r="E2610" s="45"/>
      <c r="F2610" s="6" t="s">
        <v>94</v>
      </c>
      <c r="G2610" s="6"/>
      <c r="H2610" s="47">
        <f t="shared" si="120"/>
        <v>2609</v>
      </c>
      <c r="I2610" s="325" t="s">
        <v>41</v>
      </c>
      <c r="J2610" s="255" t="str">
        <f>IF(ISBLANK(INDEX('Policy Characteristics'!D:D,MATCH($C2610,'Policy Characteristics'!$C:$C,0))),"",INDEX('Policy Characteristics'!D:D,MATCH($C2610,'Policy Characteristics'!$C:$C,0)))</f>
        <v>Fuel Price Deregulation</v>
      </c>
      <c r="K2610" s="254" t="str">
        <f>IF(ISBLANK(INDEX('Policy Characteristics'!E:E,MATCH($C2610,'Policy Characteristics'!$C:$C,0))),"",INDEX('Policy Characteristics'!E:E,MATCH($C2610,'Policy Characteristics'!$C:$C,0)))</f>
        <v>cross fuel price deregulation</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1</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of price deregulated</v>
      </c>
      <c r="P2610" s="254" t="str">
        <f>IF(ISBLANK(INDEX('Policy Characteristics'!J:J,MATCH($C2610,'Policy Characteristics'!$C:$C,0))),"",INDEX('Policy Characteristics'!J:J,MATCH($C2610,'Policy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0" s="254" t="str">
        <f>IF(ISBLANK(INDEX('Policy Characteristics'!K:K,MATCH($C2610,'Policy Characteristics'!$C:$C,0))),"",INDEX('Policy Characteristics'!K:K,MATCH($C2610,'Policy Characteristics'!$C:$C,0)))</f>
        <v>fuels.html#fuel-price-deregulation</v>
      </c>
      <c r="R2610" s="254" t="str">
        <f>IF(ISBLANK(INDEX('Policy Characteristics'!L:L,MATCH($C2610,'Policy Characteristics'!$C:$C,0))),"",INDEX('Policy Characteristics'!L:L,MATCH($C2610,'Policy Characteristics'!$C:$C,0)))</f>
        <v/>
      </c>
    </row>
    <row r="2611" spans="1:18" s="2" customFormat="1" x14ac:dyDescent="0.25">
      <c r="A2611" s="254" t="str">
        <f>IF(ISBLANK(INDEX('Policy Characteristics'!A:A,MATCH($C2611,'Policy Characteristics'!$C:$C,0))),"",INDEX('Policy Characteristics'!A:A,MATCH($C2611,'Policy Characteristics'!$C:$C,0)))</f>
        <v>Cross-Sector</v>
      </c>
      <c r="B2611" s="262" t="str">
        <f>IF(ISBLANK(INDEX('Policy Characteristics'!B:B,MATCH($C2611,'Policy Characteristics'!$C:$C,0))),"",INDEX('Policy Characteristics'!B:B,MATCH($C2611,'Policy Characteristics'!$C:$C,0)))</f>
        <v>Fuel Price Deregulation</v>
      </c>
      <c r="C2611" s="254" t="str">
        <f t="shared" si="123"/>
        <v>Fuel Price Deregulation</v>
      </c>
      <c r="D2611" s="6" t="s">
        <v>2447</v>
      </c>
      <c r="E2611" s="45"/>
      <c r="F2611" s="6" t="s">
        <v>2448</v>
      </c>
      <c r="G2611" s="6"/>
      <c r="H2611" s="47">
        <f t="shared" si="120"/>
        <v>2610</v>
      </c>
      <c r="I2611" s="325" t="s">
        <v>41</v>
      </c>
      <c r="J2611" s="255" t="str">
        <f>IF(ISBLANK(INDEX('Policy Characteristics'!D:D,MATCH($C2611,'Policy Characteristics'!$C:$C,0))),"",INDEX('Policy Characteristics'!D:D,MATCH($C2611,'Policy Characteristics'!$C:$C,0)))</f>
        <v>Fuel Price Deregulation</v>
      </c>
      <c r="K2611" s="254" t="str">
        <f>IF(ISBLANK(INDEX('Policy Characteristics'!E:E,MATCH($C2611,'Policy Characteristics'!$C:$C,0))),"",INDEX('Policy Characteristics'!E:E,MATCH($C2611,'Policy Characteristics'!$C:$C,0)))</f>
        <v>cross fuel price deregulation</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1</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of price deregulated</v>
      </c>
      <c r="P2611" s="254" t="str">
        <f>IF(ISBLANK(INDEX('Policy Characteristics'!J:J,MATCH($C2611,'Policy Characteristics'!$C:$C,0))),"",INDEX('Policy Characteristics'!J:J,MATCH($C2611,'Policy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1" s="254" t="str">
        <f>IF(ISBLANK(INDEX('Policy Characteristics'!K:K,MATCH($C2611,'Policy Characteristics'!$C:$C,0))),"",INDEX('Policy Characteristics'!K:K,MATCH($C2611,'Policy Characteristics'!$C:$C,0)))</f>
        <v>fuels.html#fuel-price-deregulation</v>
      </c>
      <c r="R2611" s="254" t="str">
        <f>IF(ISBLANK(INDEX('Policy Characteristics'!L:L,MATCH($C2611,'Policy Characteristics'!$C:$C,0))),"",INDEX('Policy Characteristics'!L:L,MATCH($C2611,'Policy Characteristics'!$C:$C,0)))</f>
        <v/>
      </c>
    </row>
    <row r="2612" spans="1:18" s="2" customFormat="1" x14ac:dyDescent="0.25">
      <c r="A2612" s="254" t="str">
        <f>IF(ISBLANK(INDEX('Policy Characteristics'!A:A,MATCH($C2612,'Policy Characteristics'!$C:$C,0))),"",INDEX('Policy Characteristics'!A:A,MATCH($C2612,'Policy Characteristics'!$C:$C,0)))</f>
        <v>Cross-Sector</v>
      </c>
      <c r="B2612" s="262" t="str">
        <f>IF(ISBLANK(INDEX('Policy Characteristics'!B:B,MATCH($C2612,'Policy Characteristics'!$C:$C,0))),"",INDEX('Policy Characteristics'!B:B,MATCH($C2612,'Policy Characteristics'!$C:$C,0)))</f>
        <v>Fuel Price Deregulation</v>
      </c>
      <c r="C2612" s="254" t="str">
        <f t="shared" si="123"/>
        <v>Fuel Price Deregulation</v>
      </c>
      <c r="D2612" s="6" t="s">
        <v>426</v>
      </c>
      <c r="E2612" s="45"/>
      <c r="F2612" s="6" t="s">
        <v>427</v>
      </c>
      <c r="G2612" s="6"/>
      <c r="H2612" s="47">
        <f t="shared" si="120"/>
        <v>2611</v>
      </c>
      <c r="I2612" s="325" t="s">
        <v>41</v>
      </c>
      <c r="J2612" s="255" t="str">
        <f>IF(ISBLANK(INDEX('Policy Characteristics'!D:D,MATCH($C2612,'Policy Characteristics'!$C:$C,0))),"",INDEX('Policy Characteristics'!D:D,MATCH($C2612,'Policy Characteristics'!$C:$C,0)))</f>
        <v>Fuel Price Deregulation</v>
      </c>
      <c r="K2612" s="254" t="str">
        <f>IF(ISBLANK(INDEX('Policy Characteristics'!E:E,MATCH($C2612,'Policy Characteristics'!$C:$C,0))),"",INDEX('Policy Characteristics'!E:E,MATCH($C2612,'Policy Characteristics'!$C:$C,0)))</f>
        <v>cross fuel price deregulation</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1</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of price deregulated</v>
      </c>
      <c r="P2612" s="254" t="str">
        <f>IF(ISBLANK(INDEX('Policy Characteristics'!J:J,MATCH($C2612,'Policy Characteristics'!$C:$C,0))),"",INDEX('Policy Characteristics'!J:J,MATCH($C2612,'Policy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2" s="254" t="str">
        <f>IF(ISBLANK(INDEX('Policy Characteristics'!K:K,MATCH($C2612,'Policy Characteristics'!$C:$C,0))),"",INDEX('Policy Characteristics'!K:K,MATCH($C2612,'Policy Characteristics'!$C:$C,0)))</f>
        <v>fuels.html#fuel-price-deregulation</v>
      </c>
      <c r="R2612" s="254" t="str">
        <f>IF(ISBLANK(INDEX('Policy Characteristics'!L:L,MATCH($C2612,'Policy Characteristics'!$C:$C,0))),"",INDEX('Policy Characteristics'!L:L,MATCH($C2612,'Policy Characteristics'!$C:$C,0)))</f>
        <v/>
      </c>
    </row>
    <row r="2613" spans="1:18" s="2" customFormat="1" x14ac:dyDescent="0.25">
      <c r="A2613" s="254" t="str">
        <f>IF(ISBLANK(INDEX('Policy Characteristics'!A:A,MATCH($C2613,'Policy Characteristics'!$C:$C,0))),"",INDEX('Policy Characteristics'!A:A,MATCH($C2613,'Policy Characteristics'!$C:$C,0)))</f>
        <v>Cross-Sector</v>
      </c>
      <c r="B2613" s="262" t="str">
        <f>IF(ISBLANK(INDEX('Policy Characteristics'!B:B,MATCH($C2613,'Policy Characteristics'!$C:$C,0))),"",INDEX('Policy Characteristics'!B:B,MATCH($C2613,'Policy Characteristics'!$C:$C,0)))</f>
        <v>Fuel Price Deregulation</v>
      </c>
      <c r="C2613" s="254" t="str">
        <f t="shared" si="123"/>
        <v>Fuel Price Deregulation</v>
      </c>
      <c r="D2613" s="6" t="s">
        <v>2439</v>
      </c>
      <c r="E2613" s="45"/>
      <c r="F2613" s="6" t="s">
        <v>2443</v>
      </c>
      <c r="G2613" s="6"/>
      <c r="H2613" s="47">
        <f t="shared" si="120"/>
        <v>2612</v>
      </c>
      <c r="I2613" s="325" t="s">
        <v>41</v>
      </c>
      <c r="J2613" s="255" t="str">
        <f>IF(ISBLANK(INDEX('Policy Characteristics'!D:D,MATCH($C2613,'Policy Characteristics'!$C:$C,0))),"",INDEX('Policy Characteristics'!D:D,MATCH($C2613,'Policy Characteristics'!$C:$C,0)))</f>
        <v>Fuel Price Deregulation</v>
      </c>
      <c r="K2613" s="254" t="str">
        <f>IF(ISBLANK(INDEX('Policy Characteristics'!E:E,MATCH($C2613,'Policy Characteristics'!$C:$C,0))),"",INDEX('Policy Characteristics'!E:E,MATCH($C2613,'Policy Characteristics'!$C:$C,0)))</f>
        <v>cross fuel price deregulation</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1</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of price deregulated</v>
      </c>
      <c r="P2613" s="254" t="str">
        <f>IF(ISBLANK(INDEX('Policy Characteristics'!J:J,MATCH($C2613,'Policy Characteristics'!$C:$C,0))),"",INDEX('Policy Characteristics'!J:J,MATCH($C2613,'Policy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3" s="254" t="str">
        <f>IF(ISBLANK(INDEX('Policy Characteristics'!K:K,MATCH($C2613,'Policy Characteristics'!$C:$C,0))),"",INDEX('Policy Characteristics'!K:K,MATCH($C2613,'Policy Characteristics'!$C:$C,0)))</f>
        <v>fuels.html#fuel-price-deregulation</v>
      </c>
      <c r="R2613" s="254" t="str">
        <f>IF(ISBLANK(INDEX('Policy Characteristics'!L:L,MATCH($C2613,'Policy Characteristics'!$C:$C,0))),"",INDEX('Policy Characteristics'!L:L,MATCH($C2613,'Policy Characteristics'!$C:$C,0)))</f>
        <v/>
      </c>
    </row>
    <row r="2614" spans="1:18" s="2" customFormat="1" x14ac:dyDescent="0.25">
      <c r="A2614" s="254" t="str">
        <f>IF(ISBLANK(INDEX('Policy Characteristics'!A:A,MATCH($C2614,'Policy Characteristics'!$C:$C,0))),"",INDEX('Policy Characteristics'!A:A,MATCH($C2614,'Policy Characteristics'!$C:$C,0)))</f>
        <v>Cross-Sector</v>
      </c>
      <c r="B2614" s="262" t="str">
        <f>IF(ISBLANK(INDEX('Policy Characteristics'!B:B,MATCH($C2614,'Policy Characteristics'!$C:$C,0))),"",INDEX('Policy Characteristics'!B:B,MATCH($C2614,'Policy Characteristics'!$C:$C,0)))</f>
        <v>Fuel Price Deregulation</v>
      </c>
      <c r="C2614" s="254" t="str">
        <f t="shared" si="123"/>
        <v>Fuel Price Deregulation</v>
      </c>
      <c r="D2614" s="6" t="s">
        <v>2449</v>
      </c>
      <c r="E2614" s="45"/>
      <c r="F2614" s="6" t="s">
        <v>2450</v>
      </c>
      <c r="G2614" s="6"/>
      <c r="H2614" s="47">
        <f t="shared" si="120"/>
        <v>2613</v>
      </c>
      <c r="I2614" s="325" t="s">
        <v>41</v>
      </c>
      <c r="J2614" s="255" t="str">
        <f>IF(ISBLANK(INDEX('Policy Characteristics'!D:D,MATCH($C2614,'Policy Characteristics'!$C:$C,0))),"",INDEX('Policy Characteristics'!D:D,MATCH($C2614,'Policy Characteristics'!$C:$C,0)))</f>
        <v>Fuel Price Deregulation</v>
      </c>
      <c r="K2614" s="254" t="str">
        <f>IF(ISBLANK(INDEX('Policy Characteristics'!E:E,MATCH($C2614,'Policy Characteristics'!$C:$C,0))),"",INDEX('Policy Characteristics'!E:E,MATCH($C2614,'Policy Characteristics'!$C:$C,0)))</f>
        <v>cross fuel price deregulation</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1</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of price deregulated</v>
      </c>
      <c r="P2614" s="254" t="str">
        <f>IF(ISBLANK(INDEX('Policy Characteristics'!J:J,MATCH($C2614,'Policy Characteristics'!$C:$C,0))),"",INDEX('Policy Characteristics'!J:J,MATCH($C2614,'Policy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4" s="254" t="str">
        <f>IF(ISBLANK(INDEX('Policy Characteristics'!K:K,MATCH($C2614,'Policy Characteristics'!$C:$C,0))),"",INDEX('Policy Characteristics'!K:K,MATCH($C2614,'Policy Characteristics'!$C:$C,0)))</f>
        <v>fuels.html#fuel-price-deregulation</v>
      </c>
      <c r="R2614" s="254" t="str">
        <f>IF(ISBLANK(INDEX('Policy Characteristics'!L:L,MATCH($C2614,'Policy Characteristics'!$C:$C,0))),"",INDEX('Policy Characteristics'!L:L,MATCH($C2614,'Policy Characteristics'!$C:$C,0)))</f>
        <v/>
      </c>
    </row>
    <row r="2615" spans="1:18" s="2" customFormat="1" x14ac:dyDescent="0.25">
      <c r="A2615" s="254" t="str">
        <f>IF(ISBLANK(INDEX('Policy Characteristics'!A:A,MATCH($C2615,'Policy Characteristics'!$C:$C,0))),"",INDEX('Policy Characteristics'!A:A,MATCH($C2615,'Policy Characteristics'!$C:$C,0)))</f>
        <v>Cross-Sector</v>
      </c>
      <c r="B2615" s="262" t="str">
        <f>IF(ISBLANK(INDEX('Policy Characteristics'!B:B,MATCH($C2615,'Policy Characteristics'!$C:$C,0))),"",INDEX('Policy Characteristics'!B:B,MATCH($C2615,'Policy Characteristics'!$C:$C,0)))</f>
        <v>Fuel Price Deregulation</v>
      </c>
      <c r="C2615" s="254" t="str">
        <f t="shared" si="123"/>
        <v>Fuel Price Deregulation</v>
      </c>
      <c r="D2615" s="6" t="s">
        <v>2440</v>
      </c>
      <c r="E2615" s="45"/>
      <c r="F2615" s="6" t="s">
        <v>2444</v>
      </c>
      <c r="G2615" s="6"/>
      <c r="H2615" s="47">
        <f t="shared" si="120"/>
        <v>2614</v>
      </c>
      <c r="I2615" s="325" t="s">
        <v>41</v>
      </c>
      <c r="J2615" s="255" t="str">
        <f>IF(ISBLANK(INDEX('Policy Characteristics'!D:D,MATCH($C2615,'Policy Characteristics'!$C:$C,0))),"",INDEX('Policy Characteristics'!D:D,MATCH($C2615,'Policy Characteristics'!$C:$C,0)))</f>
        <v>Fuel Price Deregulation</v>
      </c>
      <c r="K2615" s="254" t="str">
        <f>IF(ISBLANK(INDEX('Policy Characteristics'!E:E,MATCH($C2615,'Policy Characteristics'!$C:$C,0))),"",INDEX('Policy Characteristics'!E:E,MATCH($C2615,'Policy Characteristics'!$C:$C,0)))</f>
        <v>cross fuel price deregulation</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1</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of price deregulated</v>
      </c>
      <c r="P2615" s="254" t="str">
        <f>IF(ISBLANK(INDEX('Policy Characteristics'!J:J,MATCH($C2615,'Policy Characteristics'!$C:$C,0))),"",INDEX('Policy Characteristics'!J:J,MATCH($C2615,'Policy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5" s="254" t="str">
        <f>IF(ISBLANK(INDEX('Policy Characteristics'!K:K,MATCH($C2615,'Policy Characteristics'!$C:$C,0))),"",INDEX('Policy Characteristics'!K:K,MATCH($C2615,'Policy Characteristics'!$C:$C,0)))</f>
        <v>fuels.html#fuel-price-deregulation</v>
      </c>
      <c r="R2615" s="254" t="str">
        <f>IF(ISBLANK(INDEX('Policy Characteristics'!L:L,MATCH($C2615,'Policy Characteristics'!$C:$C,0))),"",INDEX('Policy Characteristics'!L:L,MATCH($C2615,'Policy Characteristics'!$C:$C,0)))</f>
        <v/>
      </c>
    </row>
    <row r="2616" spans="1:18" s="2" customFormat="1" x14ac:dyDescent="0.25">
      <c r="A2616" s="254" t="str">
        <f>IF(ISBLANK(INDEX('Policy Characteristics'!A:A,MATCH($C2616,'Policy Characteristics'!$C:$C,0))),"",INDEX('Policy Characteristics'!A:A,MATCH($C2616,'Policy Characteristics'!$C:$C,0)))</f>
        <v>Cross-Sector</v>
      </c>
      <c r="B2616" s="262" t="str">
        <f>IF(ISBLANK(INDEX('Policy Characteristics'!B:B,MATCH($C2616,'Policy Characteristics'!$C:$C,0))),"",INDEX('Policy Characteristics'!B:B,MATCH($C2616,'Policy Characteristics'!$C:$C,0)))</f>
        <v>Fuel Price Deregulation</v>
      </c>
      <c r="C2616" s="254" t="str">
        <f t="shared" si="123"/>
        <v>Fuel Price Deregulation</v>
      </c>
      <c r="D2616" s="6" t="s">
        <v>2441</v>
      </c>
      <c r="E2616" s="45"/>
      <c r="F2616" s="6" t="s">
        <v>2445</v>
      </c>
      <c r="G2616" s="6"/>
      <c r="H2616" s="47">
        <f t="shared" si="120"/>
        <v>2615</v>
      </c>
      <c r="I2616" s="325" t="s">
        <v>41</v>
      </c>
      <c r="J2616" s="255" t="str">
        <f>IF(ISBLANK(INDEX('Policy Characteristics'!D:D,MATCH($C2616,'Policy Characteristics'!$C:$C,0))),"",INDEX('Policy Characteristics'!D:D,MATCH($C2616,'Policy Characteristics'!$C:$C,0)))</f>
        <v>Fuel Price Deregulation</v>
      </c>
      <c r="K2616" s="254" t="str">
        <f>IF(ISBLANK(INDEX('Policy Characteristics'!E:E,MATCH($C2616,'Policy Characteristics'!$C:$C,0))),"",INDEX('Policy Characteristics'!E:E,MATCH($C2616,'Policy Characteristics'!$C:$C,0)))</f>
        <v>cross fuel price deregulation</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1</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of price deregulated</v>
      </c>
      <c r="P2616" s="254" t="str">
        <f>IF(ISBLANK(INDEX('Policy Characteristics'!J:J,MATCH($C2616,'Policy Characteristics'!$C:$C,0))),"",INDEX('Policy Characteristics'!J:J,MATCH($C2616,'Policy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6" s="254" t="str">
        <f>IF(ISBLANK(INDEX('Policy Characteristics'!K:K,MATCH($C2616,'Policy Characteristics'!$C:$C,0))),"",INDEX('Policy Characteristics'!K:K,MATCH($C2616,'Policy Characteristics'!$C:$C,0)))</f>
        <v>fuels.html#fuel-price-deregulation</v>
      </c>
      <c r="R2616" s="254" t="str">
        <f>IF(ISBLANK(INDEX('Policy Characteristics'!L:L,MATCH($C2616,'Policy Characteristics'!$C:$C,0))),"",INDEX('Policy Characteristics'!L:L,MATCH($C2616,'Policy Characteristics'!$C:$C,0)))</f>
        <v/>
      </c>
    </row>
    <row r="2617" spans="1:18" s="2" customFormat="1" x14ac:dyDescent="0.25">
      <c r="A2617" s="254" t="str">
        <f>IF(ISBLANK(INDEX('Policy Characteristics'!A:A,MATCH($C2617,'Policy Characteristics'!$C:$C,0))),"",INDEX('Policy Characteristics'!A:A,MATCH($C2617,'Policy Characteristics'!$C:$C,0)))</f>
        <v>Cross-Sector</v>
      </c>
      <c r="B2617" s="262" t="str">
        <f>IF(ISBLANK(INDEX('Policy Characteristics'!B:B,MATCH($C2617,'Policy Characteristics'!$C:$C,0))),"",INDEX('Policy Characteristics'!B:B,MATCH($C2617,'Policy Characteristics'!$C:$C,0)))</f>
        <v>Fuel Price Deregulation</v>
      </c>
      <c r="C2617" s="254" t="str">
        <f t="shared" si="123"/>
        <v>Fuel Price Deregulation</v>
      </c>
      <c r="D2617" s="6" t="s">
        <v>2442</v>
      </c>
      <c r="E2617" s="45"/>
      <c r="F2617" s="6" t="s">
        <v>2446</v>
      </c>
      <c r="G2617" s="6"/>
      <c r="H2617" s="47">
        <f t="shared" si="120"/>
        <v>2616</v>
      </c>
      <c r="I2617" s="325" t="s">
        <v>41</v>
      </c>
      <c r="J2617" s="255" t="str">
        <f>IF(ISBLANK(INDEX('Policy Characteristics'!D:D,MATCH($C2617,'Policy Characteristics'!$C:$C,0))),"",INDEX('Policy Characteristics'!D:D,MATCH($C2617,'Policy Characteristics'!$C:$C,0)))</f>
        <v>Fuel Price Deregulation</v>
      </c>
      <c r="K2617" s="254" t="str">
        <f>IF(ISBLANK(INDEX('Policy Characteristics'!E:E,MATCH($C2617,'Policy Characteristics'!$C:$C,0))),"",INDEX('Policy Characteristics'!E:E,MATCH($C2617,'Policy Characteristics'!$C:$C,0)))</f>
        <v>cross fuel price deregulation</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1</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of price deregulated</v>
      </c>
      <c r="P2617" s="254" t="str">
        <f>IF(ISBLANK(INDEX('Policy Characteristics'!J:J,MATCH($C2617,'Policy Characteristics'!$C:$C,0))),"",INDEX('Policy Characteristics'!J:J,MATCH($C2617,'Policy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617" s="254" t="str">
        <f>IF(ISBLANK(INDEX('Policy Characteristics'!K:K,MATCH($C2617,'Policy Characteristics'!$C:$C,0))),"",INDEX('Policy Characteristics'!K:K,MATCH($C2617,'Policy Characteristics'!$C:$C,0)))</f>
        <v>fuels.html#fuel-price-deregulation</v>
      </c>
      <c r="R2617" s="254" t="str">
        <f>IF(ISBLANK(INDEX('Policy Characteristics'!L:L,MATCH($C2617,'Policy Characteristics'!$C:$C,0))),"",INDEX('Policy Characteristics'!L:L,MATCH($C2617,'Policy Characteristics'!$C:$C,0)))</f>
        <v/>
      </c>
    </row>
    <row r="2618" spans="1:18" s="4" customFormat="1" x14ac:dyDescent="0.25">
      <c r="A2618" s="254" t="str">
        <f>IF(ISBLANK(INDEX('Policy Characteristics'!A:A,MATCH($C2618,'Policy Characteristics'!$C:$C,0))),"",INDEX('Policy Characteristics'!A:A,MATCH($C2618,'Policy Characteristics'!$C:$C,0)))</f>
        <v>Cross-Sector</v>
      </c>
      <c r="B2618" s="262" t="str">
        <f>IF(ISBLANK(INDEX('Policy Characteristics'!B:B,MATCH($C2618,'Policy Characteristics'!$C:$C,0))),"",INDEX('Policy Characteristics'!B:B,MATCH($C2618,'Policy Characteristics'!$C:$C,0)))</f>
        <v>Fuel Taxes or Subsidies</v>
      </c>
      <c r="C2618" t="s">
        <v>3222</v>
      </c>
      <c r="D2618" s="45" t="s">
        <v>49</v>
      </c>
      <c r="E2618" s="45" t="s">
        <v>316</v>
      </c>
      <c r="F2618" s="45" t="s">
        <v>89</v>
      </c>
      <c r="G2618" s="45" t="s">
        <v>4</v>
      </c>
      <c r="H2618" s="47">
        <f t="shared" si="120"/>
        <v>2617</v>
      </c>
      <c r="I2618" s="324" t="s">
        <v>40</v>
      </c>
      <c r="J2618" s="255" t="str">
        <f>IF(ISBLANK(INDEX('Policy Characteristics'!D:D,MATCH($C2618,'Policy Characteristics'!$C:$C,0))),"",INDEX('Policy Characteristics'!D:D,MATCH($C2618,'Policy Characteristics'!$C:$C,0)))</f>
        <v>Fuel Taxes or Subsidies</v>
      </c>
      <c r="K2618" s="254" t="str">
        <f>IF(ISBLANK(INDEX('Policy Characteristics'!E:E,MATCH($C2618,'Policy Characteristics'!$C:$C,0))),"",INDEX('Policy Characteristics'!E:E,MATCH($C2618,'Policy Characteristics'!$C:$C,0)))</f>
        <v>cross fuel tax</v>
      </c>
      <c r="L2618" s="261">
        <f>IF(ISBLANK(INDEX('Policy Characteristics'!F:F,MATCH($C2618,'Policy Characteristics'!$C:$C,0))),"",INDEX('Policy Characteristics'!F:F,MATCH($C2618,'Policy Characteristics'!$C:$C,0)))</f>
        <v>-0.9</v>
      </c>
      <c r="M2618" s="261">
        <f>IF(ISBLANK(INDEX('Policy Characteristics'!G:G,MATCH($C2618,'Policy Characteristics'!$C:$C,0))),"",INDEX('Policy Characteristics'!G:G,MATCH($C2618,'Policy Characteristics'!$C:$C,0)))</f>
        <v>0.9</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of BAU price</v>
      </c>
      <c r="P2618" s="254" t="str">
        <f>IF(ISBLANK(INDEX('Policy Characteristics'!J:J,MATCH($C2618,'Policy Characteristics'!$C:$C,0))),"",INDEX('Policy Characteristics'!J:J,MATCH($C2618,'Policy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8" s="254" t="str">
        <f>IF(ISBLANK(INDEX('Policy Characteristics'!K:K,MATCH($C2618,'Policy Characteristics'!$C:$C,0))),"",INDEX('Policy Characteristics'!K:K,MATCH($C2618,'Policy Characteristics'!$C:$C,0)))</f>
        <v>fuels.html#fuel-taxes</v>
      </c>
      <c r="R2618" s="254" t="str">
        <f>IF(ISBLANK(INDEX('Policy Characteristics'!L:L,MATCH($C2618,'Policy Characteristics'!$C:$C,0))),"",INDEX('Policy Characteristics'!L:L,MATCH($C2618,'Policy Characteristics'!$C:$C,0)))</f>
        <v>fuel-taxes.html</v>
      </c>
    </row>
    <row r="2619" spans="1:18" s="4" customFormat="1" x14ac:dyDescent="0.25">
      <c r="A2619" s="254" t="str">
        <f>IF(ISBLANK(INDEX('Policy Characteristics'!A:A,MATCH($C2619,'Policy Characteristics'!$C:$C,0))),"",INDEX('Policy Characteristics'!A:A,MATCH($C2619,'Policy Characteristics'!$C:$C,0)))</f>
        <v>Cross-Sector</v>
      </c>
      <c r="B2619" s="262" t="str">
        <f>IF(ISBLANK(INDEX('Policy Characteristics'!B:B,MATCH($C2619,'Policy Characteristics'!$C:$C,0))),"",INDEX('Policy Characteristics'!B:B,MATCH($C2619,'Policy Characteristics'!$C:$C,0)))</f>
        <v>Fuel Taxes or Subsidies</v>
      </c>
      <c r="C2619" s="320" t="str">
        <f t="shared" ref="C2619:C2682" si="124">C$2618</f>
        <v>Additional Fuel Tax or Subsidy Rate by Fuel</v>
      </c>
      <c r="D2619" s="6" t="s">
        <v>433</v>
      </c>
      <c r="E2619" s="45" t="s">
        <v>316</v>
      </c>
      <c r="F2619" s="6" t="s">
        <v>430</v>
      </c>
      <c r="G2619" s="45" t="s">
        <v>4</v>
      </c>
      <c r="H2619" s="47">
        <f t="shared" si="120"/>
        <v>2618</v>
      </c>
      <c r="I2619" s="325" t="s">
        <v>41</v>
      </c>
      <c r="J2619" s="255" t="str">
        <f>IF(ISBLANK(INDEX('Policy Characteristics'!D:D,MATCH($C2619,'Policy Characteristics'!$C:$C,0))),"",INDEX('Policy Characteristics'!D:D,MATCH($C2619,'Policy Characteristics'!$C:$C,0)))</f>
        <v>Fuel Taxes or Subsidies</v>
      </c>
      <c r="K2619" s="254" t="str">
        <f>IF(ISBLANK(INDEX('Policy Characteristics'!E:E,MATCH($C2619,'Policy Characteristics'!$C:$C,0))),"",INDEX('Policy Characteristics'!E:E,MATCH($C2619,'Policy Characteristics'!$C:$C,0)))</f>
        <v>cross fuel tax</v>
      </c>
      <c r="L2619" s="261">
        <f>IF(ISBLANK(INDEX('Policy Characteristics'!F:F,MATCH($C2619,'Policy Characteristics'!$C:$C,0))),"",INDEX('Policy Characteristics'!F:F,MATCH($C2619,'Policy Characteristics'!$C:$C,0)))</f>
        <v>-0.9</v>
      </c>
      <c r="M2619" s="261">
        <f>IF(ISBLANK(INDEX('Policy Characteristics'!G:G,MATCH($C2619,'Policy Characteristics'!$C:$C,0))),"",INDEX('Policy Characteristics'!G:G,MATCH($C2619,'Policy Characteristics'!$C:$C,0)))</f>
        <v>0.9</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of BAU price</v>
      </c>
      <c r="P2619" s="254" t="str">
        <f>IF(ISBLANK(INDEX('Policy Characteristics'!J:J,MATCH($C2619,'Policy Characteristics'!$C:$C,0))),"",INDEX('Policy Characteristics'!J:J,MATCH($C2619,'Policy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19" s="254" t="str">
        <f>IF(ISBLANK(INDEX('Policy Characteristics'!K:K,MATCH($C2619,'Policy Characteristics'!$C:$C,0))),"",INDEX('Policy Characteristics'!K:K,MATCH($C2619,'Policy Characteristics'!$C:$C,0)))</f>
        <v>fuels.html#fuel-taxes</v>
      </c>
      <c r="R2619" s="254" t="str">
        <f>IF(ISBLANK(INDEX('Policy Characteristics'!L:L,MATCH($C2619,'Policy Characteristics'!$C:$C,0))),"",INDEX('Policy Characteristics'!L:L,MATCH($C2619,'Policy Characteristics'!$C:$C,0)))</f>
        <v>fuel-taxes.html</v>
      </c>
    </row>
    <row r="2620" spans="1:18" s="4" customFormat="1" x14ac:dyDescent="0.25">
      <c r="A2620" s="254" t="str">
        <f>IF(ISBLANK(INDEX('Policy Characteristics'!A:A,MATCH($C2620,'Policy Characteristics'!$C:$C,0))),"",INDEX('Policy Characteristics'!A:A,MATCH($C2620,'Policy Characteristics'!$C:$C,0)))</f>
        <v>Cross-Sector</v>
      </c>
      <c r="B2620" s="262" t="str">
        <f>IF(ISBLANK(INDEX('Policy Characteristics'!B:B,MATCH($C2620,'Policy Characteristics'!$C:$C,0))),"",INDEX('Policy Characteristics'!B:B,MATCH($C2620,'Policy Characteristics'!$C:$C,0)))</f>
        <v>Fuel Taxes or Subsidies</v>
      </c>
      <c r="C2620" s="320" t="str">
        <f t="shared" si="124"/>
        <v>Additional Fuel Tax or Subsidy Rate by Fuel</v>
      </c>
      <c r="D2620" s="6" t="s">
        <v>43</v>
      </c>
      <c r="E2620" s="45" t="s">
        <v>316</v>
      </c>
      <c r="F2620" s="6" t="s">
        <v>83</v>
      </c>
      <c r="G2620" s="45" t="s">
        <v>4</v>
      </c>
      <c r="H2620" s="47">
        <f t="shared" si="120"/>
        <v>2619</v>
      </c>
      <c r="I2620" s="325" t="s">
        <v>40</v>
      </c>
      <c r="J2620" s="255" t="str">
        <f>IF(ISBLANK(INDEX('Policy Characteristics'!D:D,MATCH($C2620,'Policy Characteristics'!$C:$C,0))),"",INDEX('Policy Characteristics'!D:D,MATCH($C2620,'Policy Characteristics'!$C:$C,0)))</f>
        <v>Fuel Taxes or Subsidies</v>
      </c>
      <c r="K2620" s="254" t="str">
        <f>IF(ISBLANK(INDEX('Policy Characteristics'!E:E,MATCH($C2620,'Policy Characteristics'!$C:$C,0))),"",INDEX('Policy Characteristics'!E:E,MATCH($C2620,'Policy Characteristics'!$C:$C,0)))</f>
        <v>cross fuel tax</v>
      </c>
      <c r="L2620" s="261">
        <f>IF(ISBLANK(INDEX('Policy Characteristics'!F:F,MATCH($C2620,'Policy Characteristics'!$C:$C,0))),"",INDEX('Policy Characteristics'!F:F,MATCH($C2620,'Policy Characteristics'!$C:$C,0)))</f>
        <v>-0.9</v>
      </c>
      <c r="M2620" s="261">
        <f>IF(ISBLANK(INDEX('Policy Characteristics'!G:G,MATCH($C2620,'Policy Characteristics'!$C:$C,0))),"",INDEX('Policy Characteristics'!G:G,MATCH($C2620,'Policy Characteristics'!$C:$C,0)))</f>
        <v>0.9</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of BAU price</v>
      </c>
      <c r="P2620" s="254" t="str">
        <f>IF(ISBLANK(INDEX('Policy Characteristics'!J:J,MATCH($C2620,'Policy Characteristics'!$C:$C,0))),"",INDEX('Policy Characteristics'!J:J,MATCH($C2620,'Policy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0" s="254" t="str">
        <f>IF(ISBLANK(INDEX('Policy Characteristics'!K:K,MATCH($C2620,'Policy Characteristics'!$C:$C,0))),"",INDEX('Policy Characteristics'!K:K,MATCH($C2620,'Policy Characteristics'!$C:$C,0)))</f>
        <v>fuels.html#fuel-taxes</v>
      </c>
      <c r="R2620" s="254" t="str">
        <f>IF(ISBLANK(INDEX('Policy Characteristics'!L:L,MATCH($C2620,'Policy Characteristics'!$C:$C,0))),"",INDEX('Policy Characteristics'!L:L,MATCH($C2620,'Policy Characteristics'!$C:$C,0)))</f>
        <v>fuel-taxes.html</v>
      </c>
    </row>
    <row r="2621" spans="1:18" s="4" customFormat="1" x14ac:dyDescent="0.25">
      <c r="A2621" s="254" t="str">
        <f>IF(ISBLANK(INDEX('Policy Characteristics'!A:A,MATCH($C2621,'Policy Characteristics'!$C:$C,0))),"",INDEX('Policy Characteristics'!A:A,MATCH($C2621,'Policy Characteristics'!$C:$C,0)))</f>
        <v>Cross-Sector</v>
      </c>
      <c r="B2621" s="262" t="str">
        <f>IF(ISBLANK(INDEX('Policy Characteristics'!B:B,MATCH($C2621,'Policy Characteristics'!$C:$C,0))),"",INDEX('Policy Characteristics'!B:B,MATCH($C2621,'Policy Characteristics'!$C:$C,0)))</f>
        <v>Fuel Taxes or Subsidies</v>
      </c>
      <c r="C2621" s="320" t="str">
        <f t="shared" si="124"/>
        <v>Additional Fuel Tax or Subsidy Rate by Fuel</v>
      </c>
      <c r="D2621" s="6" t="s">
        <v>44</v>
      </c>
      <c r="E2621" s="45" t="s">
        <v>316</v>
      </c>
      <c r="F2621" s="6" t="s">
        <v>84</v>
      </c>
      <c r="G2621" s="45" t="s">
        <v>4</v>
      </c>
      <c r="H2621" s="47">
        <f t="shared" si="120"/>
        <v>2620</v>
      </c>
      <c r="I2621" s="325" t="s">
        <v>41</v>
      </c>
      <c r="J2621" s="255" t="str">
        <f>IF(ISBLANK(INDEX('Policy Characteristics'!D:D,MATCH($C2621,'Policy Characteristics'!$C:$C,0))),"",INDEX('Policy Characteristics'!D:D,MATCH($C2621,'Policy Characteristics'!$C:$C,0)))</f>
        <v>Fuel Taxes or Subsidies</v>
      </c>
      <c r="K2621" s="254" t="str">
        <f>IF(ISBLANK(INDEX('Policy Characteristics'!E:E,MATCH($C2621,'Policy Characteristics'!$C:$C,0))),"",INDEX('Policy Characteristics'!E:E,MATCH($C2621,'Policy Characteristics'!$C:$C,0)))</f>
        <v>cross fuel tax</v>
      </c>
      <c r="L2621" s="261">
        <f>IF(ISBLANK(INDEX('Policy Characteristics'!F:F,MATCH($C2621,'Policy Characteristics'!$C:$C,0))),"",INDEX('Policy Characteristics'!F:F,MATCH($C2621,'Policy Characteristics'!$C:$C,0)))</f>
        <v>-0.9</v>
      </c>
      <c r="M2621" s="261">
        <f>IF(ISBLANK(INDEX('Policy Characteristics'!G:G,MATCH($C2621,'Policy Characteristics'!$C:$C,0))),"",INDEX('Policy Characteristics'!G:G,MATCH($C2621,'Policy Characteristics'!$C:$C,0)))</f>
        <v>0.9</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of BAU price</v>
      </c>
      <c r="P2621" s="254" t="str">
        <f>IF(ISBLANK(INDEX('Policy Characteristics'!J:J,MATCH($C2621,'Policy Characteristics'!$C:$C,0))),"",INDEX('Policy Characteristics'!J:J,MATCH($C2621,'Policy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1" s="254" t="str">
        <f>IF(ISBLANK(INDEX('Policy Characteristics'!K:K,MATCH($C2621,'Policy Characteristics'!$C:$C,0))),"",INDEX('Policy Characteristics'!K:K,MATCH($C2621,'Policy Characteristics'!$C:$C,0)))</f>
        <v>fuels.html#fuel-taxes</v>
      </c>
      <c r="R2621" s="254" t="str">
        <f>IF(ISBLANK(INDEX('Policy Characteristics'!L:L,MATCH($C2621,'Policy Characteristics'!$C:$C,0))),"",INDEX('Policy Characteristics'!L:L,MATCH($C2621,'Policy Characteristics'!$C:$C,0)))</f>
        <v>fuel-taxes.html</v>
      </c>
    </row>
    <row r="2622" spans="1:18" s="4" customFormat="1" x14ac:dyDescent="0.25">
      <c r="A2622" s="254" t="str">
        <f>IF(ISBLANK(INDEX('Policy Characteristics'!A:A,MATCH($C2622,'Policy Characteristics'!$C:$C,0))),"",INDEX('Policy Characteristics'!A:A,MATCH($C2622,'Policy Characteristics'!$C:$C,0)))</f>
        <v>Cross-Sector</v>
      </c>
      <c r="B2622" s="262" t="str">
        <f>IF(ISBLANK(INDEX('Policy Characteristics'!B:B,MATCH($C2622,'Policy Characteristics'!$C:$C,0))),"",INDEX('Policy Characteristics'!B:B,MATCH($C2622,'Policy Characteristics'!$C:$C,0)))</f>
        <v>Fuel Taxes or Subsidies</v>
      </c>
      <c r="C2622" s="320" t="str">
        <f t="shared" si="124"/>
        <v>Additional Fuel Tax or Subsidy Rate by Fuel</v>
      </c>
      <c r="D2622" s="6" t="s">
        <v>48</v>
      </c>
      <c r="E2622" s="45" t="s">
        <v>316</v>
      </c>
      <c r="F2622" s="6" t="s">
        <v>88</v>
      </c>
      <c r="G2622" s="45" t="s">
        <v>4</v>
      </c>
      <c r="H2622" s="47">
        <f t="shared" si="120"/>
        <v>2621</v>
      </c>
      <c r="I2622" s="325" t="s">
        <v>41</v>
      </c>
      <c r="J2622" s="255" t="str">
        <f>IF(ISBLANK(INDEX('Policy Characteristics'!D:D,MATCH($C2622,'Policy Characteristics'!$C:$C,0))),"",INDEX('Policy Characteristics'!D:D,MATCH($C2622,'Policy Characteristics'!$C:$C,0)))</f>
        <v>Fuel Taxes or Subsidies</v>
      </c>
      <c r="K2622" s="254" t="str">
        <f>IF(ISBLANK(INDEX('Policy Characteristics'!E:E,MATCH($C2622,'Policy Characteristics'!$C:$C,0))),"",INDEX('Policy Characteristics'!E:E,MATCH($C2622,'Policy Characteristics'!$C:$C,0)))</f>
        <v>cross fuel tax</v>
      </c>
      <c r="L2622" s="261">
        <f>IF(ISBLANK(INDEX('Policy Characteristics'!F:F,MATCH($C2622,'Policy Characteristics'!$C:$C,0))),"",INDEX('Policy Characteristics'!F:F,MATCH($C2622,'Policy Characteristics'!$C:$C,0)))</f>
        <v>-0.9</v>
      </c>
      <c r="M2622" s="261">
        <f>IF(ISBLANK(INDEX('Policy Characteristics'!G:G,MATCH($C2622,'Policy Characteristics'!$C:$C,0))),"",INDEX('Policy Characteristics'!G:G,MATCH($C2622,'Policy Characteristics'!$C:$C,0)))</f>
        <v>0.9</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of BAU price</v>
      </c>
      <c r="P2622" s="254" t="str">
        <f>IF(ISBLANK(INDEX('Policy Characteristics'!J:J,MATCH($C2622,'Policy Characteristics'!$C:$C,0))),"",INDEX('Policy Characteristics'!J:J,MATCH($C2622,'Policy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2" s="254" t="str">
        <f>IF(ISBLANK(INDEX('Policy Characteristics'!K:K,MATCH($C2622,'Policy Characteristics'!$C:$C,0))),"",INDEX('Policy Characteristics'!K:K,MATCH($C2622,'Policy Characteristics'!$C:$C,0)))</f>
        <v>fuels.html#fuel-taxes</v>
      </c>
      <c r="R2622" s="254" t="str">
        <f>IF(ISBLANK(INDEX('Policy Characteristics'!L:L,MATCH($C2622,'Policy Characteristics'!$C:$C,0))),"",INDEX('Policy Characteristics'!L:L,MATCH($C2622,'Policy Characteristics'!$C:$C,0)))</f>
        <v>fuel-taxes.html</v>
      </c>
    </row>
    <row r="2623" spans="1:18" s="4" customFormat="1" x14ac:dyDescent="0.25">
      <c r="A2623" s="254" t="str">
        <f>IF(ISBLANK(INDEX('Policy Characteristics'!A:A,MATCH($C2623,'Policy Characteristics'!$C:$C,0))),"",INDEX('Policy Characteristics'!A:A,MATCH($C2623,'Policy Characteristics'!$C:$C,0)))</f>
        <v>Cross-Sector</v>
      </c>
      <c r="B2623" s="262" t="str">
        <f>IF(ISBLANK(INDEX('Policy Characteristics'!B:B,MATCH($C2623,'Policy Characteristics'!$C:$C,0))),"",INDEX('Policy Characteristics'!B:B,MATCH($C2623,'Policy Characteristics'!$C:$C,0)))</f>
        <v>Fuel Taxes or Subsidies</v>
      </c>
      <c r="C2623" s="320" t="str">
        <f t="shared" si="124"/>
        <v>Additional Fuel Tax or Subsidy Rate by Fuel</v>
      </c>
      <c r="D2623" s="6" t="s">
        <v>50</v>
      </c>
      <c r="E2623" s="45" t="s">
        <v>316</v>
      </c>
      <c r="F2623" s="6" t="s">
        <v>91</v>
      </c>
      <c r="G2623" s="45" t="s">
        <v>4</v>
      </c>
      <c r="H2623" s="47">
        <f t="shared" si="120"/>
        <v>2622</v>
      </c>
      <c r="I2623" s="325" t="s">
        <v>40</v>
      </c>
      <c r="J2623" s="255" t="str">
        <f>IF(ISBLANK(INDEX('Policy Characteristics'!D:D,MATCH($C2623,'Policy Characteristics'!$C:$C,0))),"",INDEX('Policy Characteristics'!D:D,MATCH($C2623,'Policy Characteristics'!$C:$C,0)))</f>
        <v>Fuel Taxes or Subsidies</v>
      </c>
      <c r="K2623" s="254" t="str">
        <f>IF(ISBLANK(INDEX('Policy Characteristics'!E:E,MATCH($C2623,'Policy Characteristics'!$C:$C,0))),"",INDEX('Policy Characteristics'!E:E,MATCH($C2623,'Policy Characteristics'!$C:$C,0)))</f>
        <v>cross fuel tax</v>
      </c>
      <c r="L2623" s="261">
        <f>IF(ISBLANK(INDEX('Policy Characteristics'!F:F,MATCH($C2623,'Policy Characteristics'!$C:$C,0))),"",INDEX('Policy Characteristics'!F:F,MATCH($C2623,'Policy Characteristics'!$C:$C,0)))</f>
        <v>-0.9</v>
      </c>
      <c r="M2623" s="261">
        <f>IF(ISBLANK(INDEX('Policy Characteristics'!G:G,MATCH($C2623,'Policy Characteristics'!$C:$C,0))),"",INDEX('Policy Characteristics'!G:G,MATCH($C2623,'Policy Characteristics'!$C:$C,0)))</f>
        <v>0.9</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of BAU price</v>
      </c>
      <c r="P2623" s="254" t="str">
        <f>IF(ISBLANK(INDEX('Policy Characteristics'!J:J,MATCH($C2623,'Policy Characteristics'!$C:$C,0))),"",INDEX('Policy Characteristics'!J:J,MATCH($C2623,'Policy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3" s="254" t="str">
        <f>IF(ISBLANK(INDEX('Policy Characteristics'!K:K,MATCH($C2623,'Policy Characteristics'!$C:$C,0))),"",INDEX('Policy Characteristics'!K:K,MATCH($C2623,'Policy Characteristics'!$C:$C,0)))</f>
        <v>fuels.html#fuel-taxes</v>
      </c>
      <c r="R2623" s="254" t="str">
        <f>IF(ISBLANK(INDEX('Policy Characteristics'!L:L,MATCH($C2623,'Policy Characteristics'!$C:$C,0))),"",INDEX('Policy Characteristics'!L:L,MATCH($C2623,'Policy Characteristics'!$C:$C,0)))</f>
        <v>fuel-taxes.html</v>
      </c>
    </row>
    <row r="2624" spans="1:18" s="4" customFormat="1" x14ac:dyDescent="0.25">
      <c r="A2624" s="254" t="str">
        <f>IF(ISBLANK(INDEX('Policy Characteristics'!A:A,MATCH($C2624,'Policy Characteristics'!$C:$C,0))),"",INDEX('Policy Characteristics'!A:A,MATCH($C2624,'Policy Characteristics'!$C:$C,0)))</f>
        <v>Cross-Sector</v>
      </c>
      <c r="B2624" s="262" t="str">
        <f>IF(ISBLANK(INDEX('Policy Characteristics'!B:B,MATCH($C2624,'Policy Characteristics'!$C:$C,0))),"",INDEX('Policy Characteristics'!B:B,MATCH($C2624,'Policy Characteristics'!$C:$C,0)))</f>
        <v>Fuel Taxes or Subsidies</v>
      </c>
      <c r="C2624" s="320" t="str">
        <f t="shared" si="124"/>
        <v>Additional Fuel Tax or Subsidy Rate by Fuel</v>
      </c>
      <c r="D2624" s="6" t="s">
        <v>51</v>
      </c>
      <c r="E2624" s="45" t="s">
        <v>316</v>
      </c>
      <c r="F2624" s="6" t="s">
        <v>92</v>
      </c>
      <c r="G2624" s="45" t="s">
        <v>4</v>
      </c>
      <c r="H2624" s="47">
        <f t="shared" si="120"/>
        <v>2623</v>
      </c>
      <c r="I2624" s="325" t="s">
        <v>40</v>
      </c>
      <c r="J2624" s="255" t="str">
        <f>IF(ISBLANK(INDEX('Policy Characteristics'!D:D,MATCH($C2624,'Policy Characteristics'!$C:$C,0))),"",INDEX('Policy Characteristics'!D:D,MATCH($C2624,'Policy Characteristics'!$C:$C,0)))</f>
        <v>Fuel Taxes or Subsidies</v>
      </c>
      <c r="K2624" s="254" t="str">
        <f>IF(ISBLANK(INDEX('Policy Characteristics'!E:E,MATCH($C2624,'Policy Characteristics'!$C:$C,0))),"",INDEX('Policy Characteristics'!E:E,MATCH($C2624,'Policy Characteristics'!$C:$C,0)))</f>
        <v>cross fuel tax</v>
      </c>
      <c r="L2624" s="261">
        <f>IF(ISBLANK(INDEX('Policy Characteristics'!F:F,MATCH($C2624,'Policy Characteristics'!$C:$C,0))),"",INDEX('Policy Characteristics'!F:F,MATCH($C2624,'Policy Characteristics'!$C:$C,0)))</f>
        <v>-0.9</v>
      </c>
      <c r="M2624" s="261">
        <f>IF(ISBLANK(INDEX('Policy Characteristics'!G:G,MATCH($C2624,'Policy Characteristics'!$C:$C,0))),"",INDEX('Policy Characteristics'!G:G,MATCH($C2624,'Policy Characteristics'!$C:$C,0)))</f>
        <v>0.9</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of BAU price</v>
      </c>
      <c r="P2624" s="254" t="str">
        <f>IF(ISBLANK(INDEX('Policy Characteristics'!J:J,MATCH($C2624,'Policy Characteristics'!$C:$C,0))),"",INDEX('Policy Characteristics'!J:J,MATCH($C2624,'Policy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4" s="254" t="str">
        <f>IF(ISBLANK(INDEX('Policy Characteristics'!K:K,MATCH($C2624,'Policy Characteristics'!$C:$C,0))),"",INDEX('Policy Characteristics'!K:K,MATCH($C2624,'Policy Characteristics'!$C:$C,0)))</f>
        <v>fuels.html#fuel-taxes</v>
      </c>
      <c r="R2624" s="254" t="str">
        <f>IF(ISBLANK(INDEX('Policy Characteristics'!L:L,MATCH($C2624,'Policy Characteristics'!$C:$C,0))),"",INDEX('Policy Characteristics'!L:L,MATCH($C2624,'Policy Characteristics'!$C:$C,0)))</f>
        <v>fuel-taxes.html</v>
      </c>
    </row>
    <row r="2625" spans="1:18" s="4" customFormat="1" x14ac:dyDescent="0.25">
      <c r="A2625" s="254" t="str">
        <f>IF(ISBLANK(INDEX('Policy Characteristics'!A:A,MATCH($C2625,'Policy Characteristics'!$C:$C,0))),"",INDEX('Policy Characteristics'!A:A,MATCH($C2625,'Policy Characteristics'!$C:$C,0)))</f>
        <v>Cross-Sector</v>
      </c>
      <c r="B2625" s="262" t="str">
        <f>IF(ISBLANK(INDEX('Policy Characteristics'!B:B,MATCH($C2625,'Policy Characteristics'!$C:$C,0))),"",INDEX('Policy Characteristics'!B:B,MATCH($C2625,'Policy Characteristics'!$C:$C,0)))</f>
        <v>Fuel Taxes or Subsidies</v>
      </c>
      <c r="C2625" s="320" t="str">
        <f t="shared" si="124"/>
        <v>Additional Fuel Tax or Subsidy Rate by Fuel</v>
      </c>
      <c r="D2625" s="6" t="s">
        <v>52</v>
      </c>
      <c r="E2625" s="45" t="s">
        <v>316</v>
      </c>
      <c r="F2625" s="6" t="s">
        <v>93</v>
      </c>
      <c r="G2625" s="45" t="s">
        <v>4</v>
      </c>
      <c r="H2625" s="47">
        <f t="shared" si="120"/>
        <v>2624</v>
      </c>
      <c r="I2625" s="325" t="s">
        <v>40</v>
      </c>
      <c r="J2625" s="255" t="str">
        <f>IF(ISBLANK(INDEX('Policy Characteristics'!D:D,MATCH($C2625,'Policy Characteristics'!$C:$C,0))),"",INDEX('Policy Characteristics'!D:D,MATCH($C2625,'Policy Characteristics'!$C:$C,0)))</f>
        <v>Fuel Taxes or Subsidies</v>
      </c>
      <c r="K2625" s="254" t="str">
        <f>IF(ISBLANK(INDEX('Policy Characteristics'!E:E,MATCH($C2625,'Policy Characteristics'!$C:$C,0))),"",INDEX('Policy Characteristics'!E:E,MATCH($C2625,'Policy Characteristics'!$C:$C,0)))</f>
        <v>cross fuel tax</v>
      </c>
      <c r="L2625" s="261">
        <f>IF(ISBLANK(INDEX('Policy Characteristics'!F:F,MATCH($C2625,'Policy Characteristics'!$C:$C,0))),"",INDEX('Policy Characteristics'!F:F,MATCH($C2625,'Policy Characteristics'!$C:$C,0)))</f>
        <v>-0.9</v>
      </c>
      <c r="M2625" s="261">
        <f>IF(ISBLANK(INDEX('Policy Characteristics'!G:G,MATCH($C2625,'Policy Characteristics'!$C:$C,0))),"",INDEX('Policy Characteristics'!G:G,MATCH($C2625,'Policy Characteristics'!$C:$C,0)))</f>
        <v>0.9</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of BAU price</v>
      </c>
      <c r="P2625" s="254" t="str">
        <f>IF(ISBLANK(INDEX('Policy Characteristics'!J:J,MATCH($C2625,'Policy Characteristics'!$C:$C,0))),"",INDEX('Policy Characteristics'!J:J,MATCH($C2625,'Policy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5" s="254" t="str">
        <f>IF(ISBLANK(INDEX('Policy Characteristics'!K:K,MATCH($C2625,'Policy Characteristics'!$C:$C,0))),"",INDEX('Policy Characteristics'!K:K,MATCH($C2625,'Policy Characteristics'!$C:$C,0)))</f>
        <v>fuels.html#fuel-taxes</v>
      </c>
      <c r="R2625" s="254" t="str">
        <f>IF(ISBLANK(INDEX('Policy Characteristics'!L:L,MATCH($C2625,'Policy Characteristics'!$C:$C,0))),"",INDEX('Policy Characteristics'!L:L,MATCH($C2625,'Policy Characteristics'!$C:$C,0)))</f>
        <v>fuel-taxes.html</v>
      </c>
    </row>
    <row r="2626" spans="1:18" s="4" customFormat="1" x14ac:dyDescent="0.25">
      <c r="A2626" s="254" t="str">
        <f>IF(ISBLANK(INDEX('Policy Characteristics'!A:A,MATCH($C2626,'Policy Characteristics'!$C:$C,0))),"",INDEX('Policy Characteristics'!A:A,MATCH($C2626,'Policy Characteristics'!$C:$C,0)))</f>
        <v>Cross-Sector</v>
      </c>
      <c r="B2626" s="262" t="str">
        <f>IF(ISBLANK(INDEX('Policy Characteristics'!B:B,MATCH($C2626,'Policy Characteristics'!$C:$C,0))),"",INDEX('Policy Characteristics'!B:B,MATCH($C2626,'Policy Characteristics'!$C:$C,0)))</f>
        <v>Fuel Taxes or Subsidies</v>
      </c>
      <c r="C2626" s="320" t="str">
        <f t="shared" si="124"/>
        <v>Additional Fuel Tax or Subsidy Rate by Fuel</v>
      </c>
      <c r="D2626" s="6" t="s">
        <v>53</v>
      </c>
      <c r="E2626" s="45" t="s">
        <v>316</v>
      </c>
      <c r="F2626" s="6" t="s">
        <v>94</v>
      </c>
      <c r="G2626" s="45" t="s">
        <v>4</v>
      </c>
      <c r="H2626" s="47">
        <f t="shared" si="120"/>
        <v>2625</v>
      </c>
      <c r="I2626" s="325" t="s">
        <v>40</v>
      </c>
      <c r="J2626" s="255" t="str">
        <f>IF(ISBLANK(INDEX('Policy Characteristics'!D:D,MATCH($C2626,'Policy Characteristics'!$C:$C,0))),"",INDEX('Policy Characteristics'!D:D,MATCH($C2626,'Policy Characteristics'!$C:$C,0)))</f>
        <v>Fuel Taxes or Subsidies</v>
      </c>
      <c r="K2626" s="254" t="str">
        <f>IF(ISBLANK(INDEX('Policy Characteristics'!E:E,MATCH($C2626,'Policy Characteristics'!$C:$C,0))),"",INDEX('Policy Characteristics'!E:E,MATCH($C2626,'Policy Characteristics'!$C:$C,0)))</f>
        <v>cross fuel tax</v>
      </c>
      <c r="L2626" s="261">
        <f>IF(ISBLANK(INDEX('Policy Characteristics'!F:F,MATCH($C2626,'Policy Characteristics'!$C:$C,0))),"",INDEX('Policy Characteristics'!F:F,MATCH($C2626,'Policy Characteristics'!$C:$C,0)))</f>
        <v>-0.9</v>
      </c>
      <c r="M2626" s="261">
        <f>IF(ISBLANK(INDEX('Policy Characteristics'!G:G,MATCH($C2626,'Policy Characteristics'!$C:$C,0))),"",INDEX('Policy Characteristics'!G:G,MATCH($C2626,'Policy Characteristics'!$C:$C,0)))</f>
        <v>0.9</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of BAU price</v>
      </c>
      <c r="P2626" s="254" t="str">
        <f>IF(ISBLANK(INDEX('Policy Characteristics'!J:J,MATCH($C2626,'Policy Characteristics'!$C:$C,0))),"",INDEX('Policy Characteristics'!J:J,MATCH($C2626,'Policy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6" s="254" t="str">
        <f>IF(ISBLANK(INDEX('Policy Characteristics'!K:K,MATCH($C2626,'Policy Characteristics'!$C:$C,0))),"",INDEX('Policy Characteristics'!K:K,MATCH($C2626,'Policy Characteristics'!$C:$C,0)))</f>
        <v>fuels.html#fuel-taxes</v>
      </c>
      <c r="R2626" s="254" t="str">
        <f>IF(ISBLANK(INDEX('Policy Characteristics'!L:L,MATCH($C2626,'Policy Characteristics'!$C:$C,0))),"",INDEX('Policy Characteristics'!L:L,MATCH($C2626,'Policy Characteristics'!$C:$C,0)))</f>
        <v>fuel-taxes.html</v>
      </c>
    </row>
    <row r="2627" spans="1:18" x14ac:dyDescent="0.25">
      <c r="A2627" s="254" t="str">
        <f>IF(ISBLANK(INDEX('Policy Characteristics'!A:A,MATCH($C2627,'Policy Characteristics'!$C:$C,0))),"",INDEX('Policy Characteristics'!A:A,MATCH($C2627,'Policy Characteristics'!$C:$C,0)))</f>
        <v>Cross-Sector</v>
      </c>
      <c r="B2627" s="262" t="str">
        <f>IF(ISBLANK(INDEX('Policy Characteristics'!B:B,MATCH($C2627,'Policy Characteristics'!$C:$C,0))),"",INDEX('Policy Characteristics'!B:B,MATCH($C2627,'Policy Characteristics'!$C:$C,0)))</f>
        <v>Fuel Taxes or Subsidies</v>
      </c>
      <c r="C2627" s="320" t="str">
        <f t="shared" si="124"/>
        <v>Additional Fuel Tax or Subsidy Rate by Fuel</v>
      </c>
      <c r="D2627" s="6" t="s">
        <v>2447</v>
      </c>
      <c r="E2627" s="45" t="s">
        <v>316</v>
      </c>
      <c r="F2627" s="6" t="s">
        <v>2448</v>
      </c>
      <c r="G2627" s="45" t="s">
        <v>4</v>
      </c>
      <c r="H2627" s="47">
        <f t="shared" si="120"/>
        <v>2626</v>
      </c>
      <c r="I2627" s="325" t="s">
        <v>40</v>
      </c>
      <c r="J2627" s="255" t="str">
        <f>IF(ISBLANK(INDEX('Policy Characteristics'!D:D,MATCH($C2627,'Policy Characteristics'!$C:$C,0))),"",INDEX('Policy Characteristics'!D:D,MATCH($C2627,'Policy Characteristics'!$C:$C,0)))</f>
        <v>Fuel Taxes or Subsidies</v>
      </c>
      <c r="K2627" s="254" t="str">
        <f>IF(ISBLANK(INDEX('Policy Characteristics'!E:E,MATCH($C2627,'Policy Characteristics'!$C:$C,0))),"",INDEX('Policy Characteristics'!E:E,MATCH($C2627,'Policy Characteristics'!$C:$C,0)))</f>
        <v>cross fuel tax</v>
      </c>
      <c r="L2627" s="261">
        <f>IF(ISBLANK(INDEX('Policy Characteristics'!F:F,MATCH($C2627,'Policy Characteristics'!$C:$C,0))),"",INDEX('Policy Characteristics'!F:F,MATCH($C2627,'Policy Characteristics'!$C:$C,0)))</f>
        <v>-0.9</v>
      </c>
      <c r="M2627" s="261">
        <f>IF(ISBLANK(INDEX('Policy Characteristics'!G:G,MATCH($C2627,'Policy Characteristics'!$C:$C,0))),"",INDEX('Policy Characteristics'!G:G,MATCH($C2627,'Policy Characteristics'!$C:$C,0)))</f>
        <v>0.9</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of BAU price</v>
      </c>
      <c r="P2627" s="254" t="str">
        <f>IF(ISBLANK(INDEX('Policy Characteristics'!J:J,MATCH($C2627,'Policy Characteristics'!$C:$C,0))),"",INDEX('Policy Characteristics'!J:J,MATCH($C2627,'Policy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7" s="254" t="str">
        <f>IF(ISBLANK(INDEX('Policy Characteristics'!K:K,MATCH($C2627,'Policy Characteristics'!$C:$C,0))),"",INDEX('Policy Characteristics'!K:K,MATCH($C2627,'Policy Characteristics'!$C:$C,0)))</f>
        <v>fuels.html#fuel-taxes</v>
      </c>
      <c r="R2627" s="254" t="str">
        <f>IF(ISBLANK(INDEX('Policy Characteristics'!L:L,MATCH($C2627,'Policy Characteristics'!$C:$C,0))),"",INDEX('Policy Characteristics'!L:L,MATCH($C2627,'Policy Characteristics'!$C:$C,0)))</f>
        <v>fuel-taxes.html</v>
      </c>
    </row>
    <row r="2628" spans="1:18" x14ac:dyDescent="0.25">
      <c r="A2628" s="254" t="str">
        <f>IF(ISBLANK(INDEX('Policy Characteristics'!A:A,MATCH($C2628,'Policy Characteristics'!$C:$C,0))),"",INDEX('Policy Characteristics'!A:A,MATCH($C2628,'Policy Characteristics'!$C:$C,0)))</f>
        <v>Cross-Sector</v>
      </c>
      <c r="B2628" s="262" t="str">
        <f>IF(ISBLANK(INDEX('Policy Characteristics'!B:B,MATCH($C2628,'Policy Characteristics'!$C:$C,0))),"",INDEX('Policy Characteristics'!B:B,MATCH($C2628,'Policy Characteristics'!$C:$C,0)))</f>
        <v>Fuel Taxes or Subsidies</v>
      </c>
      <c r="C2628" s="320" t="str">
        <f t="shared" si="124"/>
        <v>Additional Fuel Tax or Subsidy Rate by Fuel</v>
      </c>
      <c r="D2628" s="6" t="s">
        <v>71</v>
      </c>
      <c r="E2628" s="45" t="s">
        <v>316</v>
      </c>
      <c r="F2628" s="6" t="s">
        <v>95</v>
      </c>
      <c r="G2628" s="45" t="s">
        <v>4</v>
      </c>
      <c r="H2628" s="47">
        <f t="shared" si="120"/>
        <v>2627</v>
      </c>
      <c r="I2628" s="325" t="s">
        <v>41</v>
      </c>
      <c r="J2628" s="255" t="str">
        <f>IF(ISBLANK(INDEX('Policy Characteristics'!D:D,MATCH($C2628,'Policy Characteristics'!$C:$C,0))),"",INDEX('Policy Characteristics'!D:D,MATCH($C2628,'Policy Characteristics'!$C:$C,0)))</f>
        <v>Fuel Taxes or Subsidies</v>
      </c>
      <c r="K2628" s="254" t="str">
        <f>IF(ISBLANK(INDEX('Policy Characteristics'!E:E,MATCH($C2628,'Policy Characteristics'!$C:$C,0))),"",INDEX('Policy Characteristics'!E:E,MATCH($C2628,'Policy Characteristics'!$C:$C,0)))</f>
        <v>cross fuel tax</v>
      </c>
      <c r="L2628" s="261">
        <f>IF(ISBLANK(INDEX('Policy Characteristics'!F:F,MATCH($C2628,'Policy Characteristics'!$C:$C,0))),"",INDEX('Policy Characteristics'!F:F,MATCH($C2628,'Policy Characteristics'!$C:$C,0)))</f>
        <v>-0.9</v>
      </c>
      <c r="M2628" s="261">
        <f>IF(ISBLANK(INDEX('Policy Characteristics'!G:G,MATCH($C2628,'Policy Characteristics'!$C:$C,0))),"",INDEX('Policy Characteristics'!G:G,MATCH($C2628,'Policy Characteristics'!$C:$C,0)))</f>
        <v>0.9</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of BAU price</v>
      </c>
      <c r="P2628" s="254" t="str">
        <f>IF(ISBLANK(INDEX('Policy Characteristics'!J:J,MATCH($C2628,'Policy Characteristics'!$C:$C,0))),"",INDEX('Policy Characteristics'!J:J,MATCH($C2628,'Policy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8" s="254" t="str">
        <f>IF(ISBLANK(INDEX('Policy Characteristics'!K:K,MATCH($C2628,'Policy Characteristics'!$C:$C,0))),"",INDEX('Policy Characteristics'!K:K,MATCH($C2628,'Policy Characteristics'!$C:$C,0)))</f>
        <v>fuels.html#fuel-taxes</v>
      </c>
      <c r="R2628" s="254" t="str">
        <f>IF(ISBLANK(INDEX('Policy Characteristics'!L:L,MATCH($C2628,'Policy Characteristics'!$C:$C,0))),"",INDEX('Policy Characteristics'!L:L,MATCH($C2628,'Policy Characteristics'!$C:$C,0)))</f>
        <v>fuel-taxes.html</v>
      </c>
    </row>
    <row r="2629" spans="1:18" x14ac:dyDescent="0.25">
      <c r="A2629" s="254" t="str">
        <f>IF(ISBLANK(INDEX('Policy Characteristics'!A:A,MATCH($C2629,'Policy Characteristics'!$C:$C,0))),"",INDEX('Policy Characteristics'!A:A,MATCH($C2629,'Policy Characteristics'!$C:$C,0)))</f>
        <v>Cross-Sector</v>
      </c>
      <c r="B2629" s="262" t="str">
        <f>IF(ISBLANK(INDEX('Policy Characteristics'!B:B,MATCH($C2629,'Policy Characteristics'!$C:$C,0))),"",INDEX('Policy Characteristics'!B:B,MATCH($C2629,'Policy Characteristics'!$C:$C,0)))</f>
        <v>Fuel Taxes or Subsidies</v>
      </c>
      <c r="C2629" s="320" t="str">
        <f t="shared" si="124"/>
        <v>Additional Fuel Tax or Subsidy Rate by Fuel</v>
      </c>
      <c r="D2629" s="6" t="s">
        <v>426</v>
      </c>
      <c r="E2629" s="45" t="s">
        <v>316</v>
      </c>
      <c r="F2629" s="6" t="s">
        <v>427</v>
      </c>
      <c r="G2629" s="45" t="s">
        <v>4</v>
      </c>
      <c r="H2629" s="47">
        <f t="shared" si="120"/>
        <v>2628</v>
      </c>
      <c r="I2629" s="325" t="s">
        <v>41</v>
      </c>
      <c r="J2629" s="255" t="str">
        <f>IF(ISBLANK(INDEX('Policy Characteristics'!D:D,MATCH($C2629,'Policy Characteristics'!$C:$C,0))),"",INDEX('Policy Characteristics'!D:D,MATCH($C2629,'Policy Characteristics'!$C:$C,0)))</f>
        <v>Fuel Taxes or Subsidies</v>
      </c>
      <c r="K2629" s="254" t="str">
        <f>IF(ISBLANK(INDEX('Policy Characteristics'!E:E,MATCH($C2629,'Policy Characteristics'!$C:$C,0))),"",INDEX('Policy Characteristics'!E:E,MATCH($C2629,'Policy Characteristics'!$C:$C,0)))</f>
        <v>cross fuel tax</v>
      </c>
      <c r="L2629" s="261">
        <f>IF(ISBLANK(INDEX('Policy Characteristics'!F:F,MATCH($C2629,'Policy Characteristics'!$C:$C,0))),"",INDEX('Policy Characteristics'!F:F,MATCH($C2629,'Policy Characteristics'!$C:$C,0)))</f>
        <v>-0.9</v>
      </c>
      <c r="M2629" s="261">
        <f>IF(ISBLANK(INDEX('Policy Characteristics'!G:G,MATCH($C2629,'Policy Characteristics'!$C:$C,0))),"",INDEX('Policy Characteristics'!G:G,MATCH($C2629,'Policy Characteristics'!$C:$C,0)))</f>
        <v>0.9</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of BAU price</v>
      </c>
      <c r="P2629" s="254" t="str">
        <f>IF(ISBLANK(INDEX('Policy Characteristics'!J:J,MATCH($C2629,'Policy Characteristics'!$C:$C,0))),"",INDEX('Policy Characteristics'!J:J,MATCH($C2629,'Policy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29" s="254" t="str">
        <f>IF(ISBLANK(INDEX('Policy Characteristics'!K:K,MATCH($C2629,'Policy Characteristics'!$C:$C,0))),"",INDEX('Policy Characteristics'!K:K,MATCH($C2629,'Policy Characteristics'!$C:$C,0)))</f>
        <v>fuels.html#fuel-taxes</v>
      </c>
      <c r="R2629" s="254" t="str">
        <f>IF(ISBLANK(INDEX('Policy Characteristics'!L:L,MATCH($C2629,'Policy Characteristics'!$C:$C,0))),"",INDEX('Policy Characteristics'!L:L,MATCH($C2629,'Policy Characteristics'!$C:$C,0)))</f>
        <v>fuel-taxes.html</v>
      </c>
    </row>
    <row r="2630" spans="1:18" x14ac:dyDescent="0.25">
      <c r="A2630" s="254" t="str">
        <f>IF(ISBLANK(INDEX('Policy Characteristics'!A:A,MATCH($C2630,'Policy Characteristics'!$C:$C,0))),"",INDEX('Policy Characteristics'!A:A,MATCH($C2630,'Policy Characteristics'!$C:$C,0)))</f>
        <v>Cross-Sector</v>
      </c>
      <c r="B2630" s="262" t="str">
        <f>IF(ISBLANK(INDEX('Policy Characteristics'!B:B,MATCH($C2630,'Policy Characteristics'!$C:$C,0))),"",INDEX('Policy Characteristics'!B:B,MATCH($C2630,'Policy Characteristics'!$C:$C,0)))</f>
        <v>Fuel Taxes or Subsidies</v>
      </c>
      <c r="C2630" s="320" t="str">
        <f t="shared" si="124"/>
        <v>Additional Fuel Tax or Subsidy Rate by Fuel</v>
      </c>
      <c r="D2630" s="6" t="s">
        <v>2439</v>
      </c>
      <c r="E2630" s="45" t="s">
        <v>316</v>
      </c>
      <c r="F2630" s="6" t="s">
        <v>2443</v>
      </c>
      <c r="G2630" s="45" t="s">
        <v>4</v>
      </c>
      <c r="H2630" s="47">
        <f t="shared" si="120"/>
        <v>2629</v>
      </c>
      <c r="I2630" s="325" t="s">
        <v>41</v>
      </c>
      <c r="J2630" s="255" t="str">
        <f>IF(ISBLANK(INDEX('Policy Characteristics'!D:D,MATCH($C2630,'Policy Characteristics'!$C:$C,0))),"",INDEX('Policy Characteristics'!D:D,MATCH($C2630,'Policy Characteristics'!$C:$C,0)))</f>
        <v>Fuel Taxes or Subsidies</v>
      </c>
      <c r="K2630" s="254" t="str">
        <f>IF(ISBLANK(INDEX('Policy Characteristics'!E:E,MATCH($C2630,'Policy Characteristics'!$C:$C,0))),"",INDEX('Policy Characteristics'!E:E,MATCH($C2630,'Policy Characteristics'!$C:$C,0)))</f>
        <v>cross fuel tax</v>
      </c>
      <c r="L2630" s="261">
        <f>IF(ISBLANK(INDEX('Policy Characteristics'!F:F,MATCH($C2630,'Policy Characteristics'!$C:$C,0))),"",INDEX('Policy Characteristics'!F:F,MATCH($C2630,'Policy Characteristics'!$C:$C,0)))</f>
        <v>-0.9</v>
      </c>
      <c r="M2630" s="261">
        <f>IF(ISBLANK(INDEX('Policy Characteristics'!G:G,MATCH($C2630,'Policy Characteristics'!$C:$C,0))),"",INDEX('Policy Characteristics'!G:G,MATCH($C2630,'Policy Characteristics'!$C:$C,0)))</f>
        <v>0.9</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of BAU price</v>
      </c>
      <c r="P2630" s="254" t="str">
        <f>IF(ISBLANK(INDEX('Policy Characteristics'!J:J,MATCH($C2630,'Policy Characteristics'!$C:$C,0))),"",INDEX('Policy Characteristics'!J:J,MATCH($C2630,'Policy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0" s="254" t="str">
        <f>IF(ISBLANK(INDEX('Policy Characteristics'!K:K,MATCH($C2630,'Policy Characteristics'!$C:$C,0))),"",INDEX('Policy Characteristics'!K:K,MATCH($C2630,'Policy Characteristics'!$C:$C,0)))</f>
        <v>fuels.html#fuel-taxes</v>
      </c>
      <c r="R2630" s="254" t="str">
        <f>IF(ISBLANK(INDEX('Policy Characteristics'!L:L,MATCH($C2630,'Policy Characteristics'!$C:$C,0))),"",INDEX('Policy Characteristics'!L:L,MATCH($C2630,'Policy Characteristics'!$C:$C,0)))</f>
        <v>fuel-taxes.html</v>
      </c>
    </row>
    <row r="2631" spans="1:18" x14ac:dyDescent="0.25">
      <c r="A2631" s="254" t="str">
        <f>IF(ISBLANK(INDEX('Policy Characteristics'!A:A,MATCH($C2631,'Policy Characteristics'!$C:$C,0))),"",INDEX('Policy Characteristics'!A:A,MATCH($C2631,'Policy Characteristics'!$C:$C,0)))</f>
        <v>Cross-Sector</v>
      </c>
      <c r="B2631" s="262" t="str">
        <f>IF(ISBLANK(INDEX('Policy Characteristics'!B:B,MATCH($C2631,'Policy Characteristics'!$C:$C,0))),"",INDEX('Policy Characteristics'!B:B,MATCH($C2631,'Policy Characteristics'!$C:$C,0)))</f>
        <v>Fuel Taxes or Subsidies</v>
      </c>
      <c r="C2631" s="320" t="str">
        <f t="shared" si="124"/>
        <v>Additional Fuel Tax or Subsidy Rate by Fuel</v>
      </c>
      <c r="D2631" s="6" t="s">
        <v>2449</v>
      </c>
      <c r="E2631" s="45" t="s">
        <v>316</v>
      </c>
      <c r="F2631" s="6" t="s">
        <v>2450</v>
      </c>
      <c r="G2631" s="45" t="s">
        <v>4</v>
      </c>
      <c r="H2631" s="47">
        <f t="shared" si="120"/>
        <v>2630</v>
      </c>
      <c r="I2631" s="325" t="s">
        <v>41</v>
      </c>
      <c r="J2631" s="255" t="str">
        <f>IF(ISBLANK(INDEX('Policy Characteristics'!D:D,MATCH($C2631,'Policy Characteristics'!$C:$C,0))),"",INDEX('Policy Characteristics'!D:D,MATCH($C2631,'Policy Characteristics'!$C:$C,0)))</f>
        <v>Fuel Taxes or Subsidies</v>
      </c>
      <c r="K2631" s="254" t="str">
        <f>IF(ISBLANK(INDEX('Policy Characteristics'!E:E,MATCH($C2631,'Policy Characteristics'!$C:$C,0))),"",INDEX('Policy Characteristics'!E:E,MATCH($C2631,'Policy Characteristics'!$C:$C,0)))</f>
        <v>cross fuel tax</v>
      </c>
      <c r="L2631" s="261">
        <f>IF(ISBLANK(INDEX('Policy Characteristics'!F:F,MATCH($C2631,'Policy Characteristics'!$C:$C,0))),"",INDEX('Policy Characteristics'!F:F,MATCH($C2631,'Policy Characteristics'!$C:$C,0)))</f>
        <v>-0.9</v>
      </c>
      <c r="M2631" s="261">
        <f>IF(ISBLANK(INDEX('Policy Characteristics'!G:G,MATCH($C2631,'Policy Characteristics'!$C:$C,0))),"",INDEX('Policy Characteristics'!G:G,MATCH($C2631,'Policy Characteristics'!$C:$C,0)))</f>
        <v>0.9</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of BAU price</v>
      </c>
      <c r="P2631" s="254" t="str">
        <f>IF(ISBLANK(INDEX('Policy Characteristics'!J:J,MATCH($C2631,'Policy Characteristics'!$C:$C,0))),"",INDEX('Policy Characteristics'!J:J,MATCH($C2631,'Policy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1" s="254" t="str">
        <f>IF(ISBLANK(INDEX('Policy Characteristics'!K:K,MATCH($C2631,'Policy Characteristics'!$C:$C,0))),"",INDEX('Policy Characteristics'!K:K,MATCH($C2631,'Policy Characteristics'!$C:$C,0)))</f>
        <v>fuels.html#fuel-taxes</v>
      </c>
      <c r="R2631" s="254" t="str">
        <f>IF(ISBLANK(INDEX('Policy Characteristics'!L:L,MATCH($C2631,'Policy Characteristics'!$C:$C,0))),"",INDEX('Policy Characteristics'!L:L,MATCH($C2631,'Policy Characteristics'!$C:$C,0)))</f>
        <v>fuel-taxes.html</v>
      </c>
    </row>
    <row r="2632" spans="1:18" x14ac:dyDescent="0.25">
      <c r="A2632" s="254" t="str">
        <f>IF(ISBLANK(INDEX('Policy Characteristics'!A:A,MATCH($C2632,'Policy Characteristics'!$C:$C,0))),"",INDEX('Policy Characteristics'!A:A,MATCH($C2632,'Policy Characteristics'!$C:$C,0)))</f>
        <v>Cross-Sector</v>
      </c>
      <c r="B2632" s="262" t="str">
        <f>IF(ISBLANK(INDEX('Policy Characteristics'!B:B,MATCH($C2632,'Policy Characteristics'!$C:$C,0))),"",INDEX('Policy Characteristics'!B:B,MATCH($C2632,'Policy Characteristics'!$C:$C,0)))</f>
        <v>Fuel Taxes or Subsidies</v>
      </c>
      <c r="C2632" s="320" t="str">
        <f t="shared" si="124"/>
        <v>Additional Fuel Tax or Subsidy Rate by Fuel</v>
      </c>
      <c r="D2632" s="6" t="s">
        <v>2440</v>
      </c>
      <c r="E2632" s="45" t="s">
        <v>316</v>
      </c>
      <c r="F2632" s="6" t="s">
        <v>2444</v>
      </c>
      <c r="G2632" s="45" t="s">
        <v>4</v>
      </c>
      <c r="H2632" s="47">
        <f t="shared" si="120"/>
        <v>2631</v>
      </c>
      <c r="I2632" s="325" t="s">
        <v>41</v>
      </c>
      <c r="J2632" s="255" t="str">
        <f>IF(ISBLANK(INDEX('Policy Characteristics'!D:D,MATCH($C2632,'Policy Characteristics'!$C:$C,0))),"",INDEX('Policy Characteristics'!D:D,MATCH($C2632,'Policy Characteristics'!$C:$C,0)))</f>
        <v>Fuel Taxes or Subsidies</v>
      </c>
      <c r="K2632" s="254" t="str">
        <f>IF(ISBLANK(INDEX('Policy Characteristics'!E:E,MATCH($C2632,'Policy Characteristics'!$C:$C,0))),"",INDEX('Policy Characteristics'!E:E,MATCH($C2632,'Policy Characteristics'!$C:$C,0)))</f>
        <v>cross fuel tax</v>
      </c>
      <c r="L2632" s="261">
        <f>IF(ISBLANK(INDEX('Policy Characteristics'!F:F,MATCH($C2632,'Policy Characteristics'!$C:$C,0))),"",INDEX('Policy Characteristics'!F:F,MATCH($C2632,'Policy Characteristics'!$C:$C,0)))</f>
        <v>-0.9</v>
      </c>
      <c r="M2632" s="261">
        <f>IF(ISBLANK(INDEX('Policy Characteristics'!G:G,MATCH($C2632,'Policy Characteristics'!$C:$C,0))),"",INDEX('Policy Characteristics'!G:G,MATCH($C2632,'Policy Characteristics'!$C:$C,0)))</f>
        <v>0.9</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of BAU price</v>
      </c>
      <c r="P2632" s="254" t="str">
        <f>IF(ISBLANK(INDEX('Policy Characteristics'!J:J,MATCH($C2632,'Policy Characteristics'!$C:$C,0))),"",INDEX('Policy Characteristics'!J:J,MATCH($C2632,'Policy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2" s="254" t="str">
        <f>IF(ISBLANK(INDEX('Policy Characteristics'!K:K,MATCH($C2632,'Policy Characteristics'!$C:$C,0))),"",INDEX('Policy Characteristics'!K:K,MATCH($C2632,'Policy Characteristics'!$C:$C,0)))</f>
        <v>fuels.html#fuel-taxes</v>
      </c>
      <c r="R2632" s="254" t="str">
        <f>IF(ISBLANK(INDEX('Policy Characteristics'!L:L,MATCH($C2632,'Policy Characteristics'!$C:$C,0))),"",INDEX('Policy Characteristics'!L:L,MATCH($C2632,'Policy Characteristics'!$C:$C,0)))</f>
        <v>fuel-taxes.html</v>
      </c>
    </row>
    <row r="2633" spans="1:18" x14ac:dyDescent="0.25">
      <c r="A2633" s="254" t="str">
        <f>IF(ISBLANK(INDEX('Policy Characteristics'!A:A,MATCH($C2633,'Policy Characteristics'!$C:$C,0))),"",INDEX('Policy Characteristics'!A:A,MATCH($C2633,'Policy Characteristics'!$C:$C,0)))</f>
        <v>Cross-Sector</v>
      </c>
      <c r="B2633" s="262" t="str">
        <f>IF(ISBLANK(INDEX('Policy Characteristics'!B:B,MATCH($C2633,'Policy Characteristics'!$C:$C,0))),"",INDEX('Policy Characteristics'!B:B,MATCH($C2633,'Policy Characteristics'!$C:$C,0)))</f>
        <v>Fuel Taxes or Subsidies</v>
      </c>
      <c r="C2633" s="320" t="str">
        <f t="shared" si="124"/>
        <v>Additional Fuel Tax or Subsidy Rate by Fuel</v>
      </c>
      <c r="D2633" s="6" t="s">
        <v>2441</v>
      </c>
      <c r="E2633" s="45" t="s">
        <v>316</v>
      </c>
      <c r="F2633" s="6" t="s">
        <v>2445</v>
      </c>
      <c r="G2633" s="45" t="s">
        <v>4</v>
      </c>
      <c r="H2633" s="47">
        <f t="shared" si="120"/>
        <v>2632</v>
      </c>
      <c r="I2633" s="325" t="s">
        <v>41</v>
      </c>
      <c r="J2633" s="255" t="str">
        <f>IF(ISBLANK(INDEX('Policy Characteristics'!D:D,MATCH($C2633,'Policy Characteristics'!$C:$C,0))),"",INDEX('Policy Characteristics'!D:D,MATCH($C2633,'Policy Characteristics'!$C:$C,0)))</f>
        <v>Fuel Taxes or Subsidies</v>
      </c>
      <c r="K2633" s="254" t="str">
        <f>IF(ISBLANK(INDEX('Policy Characteristics'!E:E,MATCH($C2633,'Policy Characteristics'!$C:$C,0))),"",INDEX('Policy Characteristics'!E:E,MATCH($C2633,'Policy Characteristics'!$C:$C,0)))</f>
        <v>cross fuel tax</v>
      </c>
      <c r="L2633" s="261">
        <f>IF(ISBLANK(INDEX('Policy Characteristics'!F:F,MATCH($C2633,'Policy Characteristics'!$C:$C,0))),"",INDEX('Policy Characteristics'!F:F,MATCH($C2633,'Policy Characteristics'!$C:$C,0)))</f>
        <v>-0.9</v>
      </c>
      <c r="M2633" s="261">
        <f>IF(ISBLANK(INDEX('Policy Characteristics'!G:G,MATCH($C2633,'Policy Characteristics'!$C:$C,0))),"",INDEX('Policy Characteristics'!G:G,MATCH($C2633,'Policy Characteristics'!$C:$C,0)))</f>
        <v>0.9</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of BAU price</v>
      </c>
      <c r="P2633" s="254" t="str">
        <f>IF(ISBLANK(INDEX('Policy Characteristics'!J:J,MATCH($C2633,'Policy Characteristics'!$C:$C,0))),"",INDEX('Policy Characteristics'!J:J,MATCH($C2633,'Policy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3" s="254" t="str">
        <f>IF(ISBLANK(INDEX('Policy Characteristics'!K:K,MATCH($C2633,'Policy Characteristics'!$C:$C,0))),"",INDEX('Policy Characteristics'!K:K,MATCH($C2633,'Policy Characteristics'!$C:$C,0)))</f>
        <v>fuels.html#fuel-taxes</v>
      </c>
      <c r="R2633" s="254" t="str">
        <f>IF(ISBLANK(INDEX('Policy Characteristics'!L:L,MATCH($C2633,'Policy Characteristics'!$C:$C,0))),"",INDEX('Policy Characteristics'!L:L,MATCH($C2633,'Policy Characteristics'!$C:$C,0)))</f>
        <v>fuel-taxes.html</v>
      </c>
    </row>
    <row r="2634" spans="1:18" x14ac:dyDescent="0.25">
      <c r="A2634" s="254" t="str">
        <f>IF(ISBLANK(INDEX('Policy Characteristics'!A:A,MATCH($C2634,'Policy Characteristics'!$C:$C,0))),"",INDEX('Policy Characteristics'!A:A,MATCH($C2634,'Policy Characteristics'!$C:$C,0)))</f>
        <v>Cross-Sector</v>
      </c>
      <c r="B2634" s="262" t="str">
        <f>IF(ISBLANK(INDEX('Policy Characteristics'!B:B,MATCH($C2634,'Policy Characteristics'!$C:$C,0))),"",INDEX('Policy Characteristics'!B:B,MATCH($C2634,'Policy Characteristics'!$C:$C,0)))</f>
        <v>Fuel Taxes or Subsidies</v>
      </c>
      <c r="C2634" s="320" t="str">
        <f t="shared" si="124"/>
        <v>Additional Fuel Tax or Subsidy Rate by Fuel</v>
      </c>
      <c r="D2634" s="6" t="s">
        <v>2442</v>
      </c>
      <c r="E2634" s="45" t="s">
        <v>316</v>
      </c>
      <c r="F2634" s="6" t="s">
        <v>2446</v>
      </c>
      <c r="G2634" s="45" t="s">
        <v>4</v>
      </c>
      <c r="H2634" s="47">
        <f t="shared" si="120"/>
        <v>2633</v>
      </c>
      <c r="I2634" s="325" t="s">
        <v>40</v>
      </c>
      <c r="J2634" s="255" t="str">
        <f>IF(ISBLANK(INDEX('Policy Characteristics'!D:D,MATCH($C2634,'Policy Characteristics'!$C:$C,0))),"",INDEX('Policy Characteristics'!D:D,MATCH($C2634,'Policy Characteristics'!$C:$C,0)))</f>
        <v>Fuel Taxes or Subsidies</v>
      </c>
      <c r="K2634" s="254" t="str">
        <f>IF(ISBLANK(INDEX('Policy Characteristics'!E:E,MATCH($C2634,'Policy Characteristics'!$C:$C,0))),"",INDEX('Policy Characteristics'!E:E,MATCH($C2634,'Policy Characteristics'!$C:$C,0)))</f>
        <v>cross fuel tax</v>
      </c>
      <c r="L2634" s="261">
        <f>IF(ISBLANK(INDEX('Policy Characteristics'!F:F,MATCH($C2634,'Policy Characteristics'!$C:$C,0))),"",INDEX('Policy Characteristics'!F:F,MATCH($C2634,'Policy Characteristics'!$C:$C,0)))</f>
        <v>-0.9</v>
      </c>
      <c r="M2634" s="261">
        <f>IF(ISBLANK(INDEX('Policy Characteristics'!G:G,MATCH($C2634,'Policy Characteristics'!$C:$C,0))),"",INDEX('Policy Characteristics'!G:G,MATCH($C2634,'Policy Characteristics'!$C:$C,0)))</f>
        <v>0.9</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of BAU price</v>
      </c>
      <c r="P2634" s="254" t="str">
        <f>IF(ISBLANK(INDEX('Policy Characteristics'!J:J,MATCH($C2634,'Policy Characteristics'!$C:$C,0))),"",INDEX('Policy Characteristics'!J:J,MATCH($C2634,'Policy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4" s="254" t="str">
        <f>IF(ISBLANK(INDEX('Policy Characteristics'!K:K,MATCH($C2634,'Policy Characteristics'!$C:$C,0))),"",INDEX('Policy Characteristics'!K:K,MATCH($C2634,'Policy Characteristics'!$C:$C,0)))</f>
        <v>fuels.html#fuel-taxes</v>
      </c>
      <c r="R2634" s="254" t="str">
        <f>IF(ISBLANK(INDEX('Policy Characteristics'!L:L,MATCH($C2634,'Policy Characteristics'!$C:$C,0))),"",INDEX('Policy Characteristics'!L:L,MATCH($C2634,'Policy Characteristics'!$C:$C,0)))</f>
        <v>fuel-taxes.html</v>
      </c>
    </row>
    <row r="2635" spans="1:18" s="4" customFormat="1" x14ac:dyDescent="0.25">
      <c r="A2635" s="254" t="str">
        <f>IF(ISBLANK(INDEX('Policy Characteristics'!A:A,MATCH($C2635,'Policy Characteristics'!$C:$C,0))),"",INDEX('Policy Characteristics'!A:A,MATCH($C2635,'Policy Characteristics'!$C:$C,0)))</f>
        <v>Cross-Sector</v>
      </c>
      <c r="B2635" s="262" t="str">
        <f>IF(ISBLANK(INDEX('Policy Characteristics'!B:B,MATCH($C2635,'Policy Characteristics'!$C:$C,0))),"",INDEX('Policy Characteristics'!B:B,MATCH($C2635,'Policy Characteristics'!$C:$C,0)))</f>
        <v>Fuel Taxes or Subsidies</v>
      </c>
      <c r="C2635" s="320" t="str">
        <f t="shared" si="124"/>
        <v>Additional Fuel Tax or Subsidy Rate by Fuel</v>
      </c>
      <c r="D2635" s="45" t="s">
        <v>49</v>
      </c>
      <c r="E2635" s="45" t="s">
        <v>324</v>
      </c>
      <c r="F2635" s="45" t="s">
        <v>89</v>
      </c>
      <c r="G2635" s="45" t="s">
        <v>89</v>
      </c>
      <c r="H2635" s="47">
        <f t="shared" ref="H2635:H2698" si="125">H2634+1</f>
        <v>2634</v>
      </c>
      <c r="I2635" s="324" t="s">
        <v>41</v>
      </c>
      <c r="J2635" s="255" t="str">
        <f>IF(ISBLANK(INDEX('Policy Characteristics'!D:D,MATCH($C2635,'Policy Characteristics'!$C:$C,0))),"",INDEX('Policy Characteristics'!D:D,MATCH($C2635,'Policy Characteristics'!$C:$C,0)))</f>
        <v>Fuel Taxes or Subsidies</v>
      </c>
      <c r="K2635" s="254" t="str">
        <f>IF(ISBLANK(INDEX('Policy Characteristics'!E:E,MATCH($C2635,'Policy Characteristics'!$C:$C,0))),"",INDEX('Policy Characteristics'!E:E,MATCH($C2635,'Policy Characteristics'!$C:$C,0)))</f>
        <v>cross fuel tax</v>
      </c>
      <c r="L2635" s="261">
        <f>IF(ISBLANK(INDEX('Policy Characteristics'!F:F,MATCH($C2635,'Policy Characteristics'!$C:$C,0))),"",INDEX('Policy Characteristics'!F:F,MATCH($C2635,'Policy Characteristics'!$C:$C,0)))</f>
        <v>-0.9</v>
      </c>
      <c r="M2635" s="261">
        <f>IF(ISBLANK(INDEX('Policy Characteristics'!G:G,MATCH($C2635,'Policy Characteristics'!$C:$C,0))),"",INDEX('Policy Characteristics'!G:G,MATCH($C2635,'Policy Characteristics'!$C:$C,0)))</f>
        <v>0.9</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of BAU price</v>
      </c>
      <c r="P2635" s="254" t="str">
        <f>IF(ISBLANK(INDEX('Policy Characteristics'!J:J,MATCH($C2635,'Policy Characteristics'!$C:$C,0))),"",INDEX('Policy Characteristics'!J:J,MATCH($C2635,'Policy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5" s="254" t="str">
        <f>IF(ISBLANK(INDEX('Policy Characteristics'!K:K,MATCH($C2635,'Policy Characteristics'!$C:$C,0))),"",INDEX('Policy Characteristics'!K:K,MATCH($C2635,'Policy Characteristics'!$C:$C,0)))</f>
        <v>fuels.html#fuel-taxes</v>
      </c>
      <c r="R2635" s="254" t="str">
        <f>IF(ISBLANK(INDEX('Policy Characteristics'!L:L,MATCH($C2635,'Policy Characteristics'!$C:$C,0))),"",INDEX('Policy Characteristics'!L:L,MATCH($C2635,'Policy Characteristics'!$C:$C,0)))</f>
        <v>fuel-taxes.html</v>
      </c>
    </row>
    <row r="2636" spans="1:18" s="4" customFormat="1" x14ac:dyDescent="0.25">
      <c r="A2636" s="254" t="str">
        <f>IF(ISBLANK(INDEX('Policy Characteristics'!A:A,MATCH($C2636,'Policy Characteristics'!$C:$C,0))),"",INDEX('Policy Characteristics'!A:A,MATCH($C2636,'Policy Characteristics'!$C:$C,0)))</f>
        <v>Cross-Sector</v>
      </c>
      <c r="B2636" s="262" t="str">
        <f>IF(ISBLANK(INDEX('Policy Characteristics'!B:B,MATCH($C2636,'Policy Characteristics'!$C:$C,0))),"",INDEX('Policy Characteristics'!B:B,MATCH($C2636,'Policy Characteristics'!$C:$C,0)))</f>
        <v>Fuel Taxes or Subsidies</v>
      </c>
      <c r="C2636" s="320" t="str">
        <f t="shared" si="124"/>
        <v>Additional Fuel Tax or Subsidy Rate by Fuel</v>
      </c>
      <c r="D2636" s="6" t="s">
        <v>433</v>
      </c>
      <c r="E2636" s="45" t="s">
        <v>324</v>
      </c>
      <c r="F2636" s="6" t="s">
        <v>430</v>
      </c>
      <c r="G2636" s="45" t="s">
        <v>89</v>
      </c>
      <c r="H2636" s="47">
        <f t="shared" si="125"/>
        <v>2635</v>
      </c>
      <c r="I2636" s="325" t="s">
        <v>40</v>
      </c>
      <c r="J2636" s="255" t="str">
        <f>IF(ISBLANK(INDEX('Policy Characteristics'!D:D,MATCH($C2636,'Policy Characteristics'!$C:$C,0))),"",INDEX('Policy Characteristics'!D:D,MATCH($C2636,'Policy Characteristics'!$C:$C,0)))</f>
        <v>Fuel Taxes or Subsidies</v>
      </c>
      <c r="K2636" s="254" t="str">
        <f>IF(ISBLANK(INDEX('Policy Characteristics'!E:E,MATCH($C2636,'Policy Characteristics'!$C:$C,0))),"",INDEX('Policy Characteristics'!E:E,MATCH($C2636,'Policy Characteristics'!$C:$C,0)))</f>
        <v>cross fuel tax</v>
      </c>
      <c r="L2636" s="261">
        <f>IF(ISBLANK(INDEX('Policy Characteristics'!F:F,MATCH($C2636,'Policy Characteristics'!$C:$C,0))),"",INDEX('Policy Characteristics'!F:F,MATCH($C2636,'Policy Characteristics'!$C:$C,0)))</f>
        <v>-0.9</v>
      </c>
      <c r="M2636" s="261">
        <f>IF(ISBLANK(INDEX('Policy Characteristics'!G:G,MATCH($C2636,'Policy Characteristics'!$C:$C,0))),"",INDEX('Policy Characteristics'!G:G,MATCH($C2636,'Policy Characteristics'!$C:$C,0)))</f>
        <v>0.9</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of BAU price</v>
      </c>
      <c r="P2636" s="254" t="str">
        <f>IF(ISBLANK(INDEX('Policy Characteristics'!J:J,MATCH($C2636,'Policy Characteristics'!$C:$C,0))),"",INDEX('Policy Characteristics'!J:J,MATCH($C2636,'Policy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6" s="254" t="str">
        <f>IF(ISBLANK(INDEX('Policy Characteristics'!K:K,MATCH($C2636,'Policy Characteristics'!$C:$C,0))),"",INDEX('Policy Characteristics'!K:K,MATCH($C2636,'Policy Characteristics'!$C:$C,0)))</f>
        <v>fuels.html#fuel-taxes</v>
      </c>
      <c r="R2636" s="254" t="str">
        <f>IF(ISBLANK(INDEX('Policy Characteristics'!L:L,MATCH($C2636,'Policy Characteristics'!$C:$C,0))),"",INDEX('Policy Characteristics'!L:L,MATCH($C2636,'Policy Characteristics'!$C:$C,0)))</f>
        <v>fuel-taxes.html</v>
      </c>
    </row>
    <row r="2637" spans="1:18" s="4" customFormat="1" x14ac:dyDescent="0.25">
      <c r="A2637" s="254" t="str">
        <f>IF(ISBLANK(INDEX('Policy Characteristics'!A:A,MATCH($C2637,'Policy Characteristics'!$C:$C,0))),"",INDEX('Policy Characteristics'!A:A,MATCH($C2637,'Policy Characteristics'!$C:$C,0)))</f>
        <v>Cross-Sector</v>
      </c>
      <c r="B2637" s="262" t="str">
        <f>IF(ISBLANK(INDEX('Policy Characteristics'!B:B,MATCH($C2637,'Policy Characteristics'!$C:$C,0))),"",INDEX('Policy Characteristics'!B:B,MATCH($C2637,'Policy Characteristics'!$C:$C,0)))</f>
        <v>Fuel Taxes or Subsidies</v>
      </c>
      <c r="C2637" s="320" t="str">
        <f t="shared" si="124"/>
        <v>Additional Fuel Tax or Subsidy Rate by Fuel</v>
      </c>
      <c r="D2637" s="6" t="s">
        <v>43</v>
      </c>
      <c r="E2637" s="45" t="s">
        <v>324</v>
      </c>
      <c r="F2637" s="6" t="s">
        <v>83</v>
      </c>
      <c r="G2637" s="45" t="s">
        <v>89</v>
      </c>
      <c r="H2637" s="47">
        <f t="shared" si="125"/>
        <v>2636</v>
      </c>
      <c r="I2637" s="325" t="s">
        <v>40</v>
      </c>
      <c r="J2637" s="255" t="str">
        <f>IF(ISBLANK(INDEX('Policy Characteristics'!D:D,MATCH($C2637,'Policy Characteristics'!$C:$C,0))),"",INDEX('Policy Characteristics'!D:D,MATCH($C2637,'Policy Characteristics'!$C:$C,0)))</f>
        <v>Fuel Taxes or Subsidies</v>
      </c>
      <c r="K2637" s="254" t="str">
        <f>IF(ISBLANK(INDEX('Policy Characteristics'!E:E,MATCH($C2637,'Policy Characteristics'!$C:$C,0))),"",INDEX('Policy Characteristics'!E:E,MATCH($C2637,'Policy Characteristics'!$C:$C,0)))</f>
        <v>cross fuel tax</v>
      </c>
      <c r="L2637" s="261">
        <f>IF(ISBLANK(INDEX('Policy Characteristics'!F:F,MATCH($C2637,'Policy Characteristics'!$C:$C,0))),"",INDEX('Policy Characteristics'!F:F,MATCH($C2637,'Policy Characteristics'!$C:$C,0)))</f>
        <v>-0.9</v>
      </c>
      <c r="M2637" s="261">
        <f>IF(ISBLANK(INDEX('Policy Characteristics'!G:G,MATCH($C2637,'Policy Characteristics'!$C:$C,0))),"",INDEX('Policy Characteristics'!G:G,MATCH($C2637,'Policy Characteristics'!$C:$C,0)))</f>
        <v>0.9</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of BAU price</v>
      </c>
      <c r="P2637" s="254" t="str">
        <f>IF(ISBLANK(INDEX('Policy Characteristics'!J:J,MATCH($C2637,'Policy Characteristics'!$C:$C,0))),"",INDEX('Policy Characteristics'!J:J,MATCH($C2637,'Policy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7" s="254" t="str">
        <f>IF(ISBLANK(INDEX('Policy Characteristics'!K:K,MATCH($C2637,'Policy Characteristics'!$C:$C,0))),"",INDEX('Policy Characteristics'!K:K,MATCH($C2637,'Policy Characteristics'!$C:$C,0)))</f>
        <v>fuels.html#fuel-taxes</v>
      </c>
      <c r="R2637" s="254" t="str">
        <f>IF(ISBLANK(INDEX('Policy Characteristics'!L:L,MATCH($C2637,'Policy Characteristics'!$C:$C,0))),"",INDEX('Policy Characteristics'!L:L,MATCH($C2637,'Policy Characteristics'!$C:$C,0)))</f>
        <v>fuel-taxes.html</v>
      </c>
    </row>
    <row r="2638" spans="1:18" s="4" customFormat="1" x14ac:dyDescent="0.25">
      <c r="A2638" s="254" t="str">
        <f>IF(ISBLANK(INDEX('Policy Characteristics'!A:A,MATCH($C2638,'Policy Characteristics'!$C:$C,0))),"",INDEX('Policy Characteristics'!A:A,MATCH($C2638,'Policy Characteristics'!$C:$C,0)))</f>
        <v>Cross-Sector</v>
      </c>
      <c r="B2638" s="262" t="str">
        <f>IF(ISBLANK(INDEX('Policy Characteristics'!B:B,MATCH($C2638,'Policy Characteristics'!$C:$C,0))),"",INDEX('Policy Characteristics'!B:B,MATCH($C2638,'Policy Characteristics'!$C:$C,0)))</f>
        <v>Fuel Taxes or Subsidies</v>
      </c>
      <c r="C2638" s="320" t="str">
        <f t="shared" si="124"/>
        <v>Additional Fuel Tax or Subsidy Rate by Fuel</v>
      </c>
      <c r="D2638" s="6" t="s">
        <v>44</v>
      </c>
      <c r="E2638" s="45" t="s">
        <v>324</v>
      </c>
      <c r="F2638" s="6" t="s">
        <v>84</v>
      </c>
      <c r="G2638" s="45" t="s">
        <v>89</v>
      </c>
      <c r="H2638" s="47">
        <f t="shared" si="125"/>
        <v>2637</v>
      </c>
      <c r="I2638" s="325" t="s">
        <v>41</v>
      </c>
      <c r="J2638" s="255" t="str">
        <f>IF(ISBLANK(INDEX('Policy Characteristics'!D:D,MATCH($C2638,'Policy Characteristics'!$C:$C,0))),"",INDEX('Policy Characteristics'!D:D,MATCH($C2638,'Policy Characteristics'!$C:$C,0)))</f>
        <v>Fuel Taxes or Subsidies</v>
      </c>
      <c r="K2638" s="254" t="str">
        <f>IF(ISBLANK(INDEX('Policy Characteristics'!E:E,MATCH($C2638,'Policy Characteristics'!$C:$C,0))),"",INDEX('Policy Characteristics'!E:E,MATCH($C2638,'Policy Characteristics'!$C:$C,0)))</f>
        <v>cross fuel tax</v>
      </c>
      <c r="L2638" s="261">
        <f>IF(ISBLANK(INDEX('Policy Characteristics'!F:F,MATCH($C2638,'Policy Characteristics'!$C:$C,0))),"",INDEX('Policy Characteristics'!F:F,MATCH($C2638,'Policy Characteristics'!$C:$C,0)))</f>
        <v>-0.9</v>
      </c>
      <c r="M2638" s="261">
        <f>IF(ISBLANK(INDEX('Policy Characteristics'!G:G,MATCH($C2638,'Policy Characteristics'!$C:$C,0))),"",INDEX('Policy Characteristics'!G:G,MATCH($C2638,'Policy Characteristics'!$C:$C,0)))</f>
        <v>0.9</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of BAU price</v>
      </c>
      <c r="P2638" s="254" t="str">
        <f>IF(ISBLANK(INDEX('Policy Characteristics'!J:J,MATCH($C2638,'Policy Characteristics'!$C:$C,0))),"",INDEX('Policy Characteristics'!J:J,MATCH($C2638,'Policy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8" s="254" t="str">
        <f>IF(ISBLANK(INDEX('Policy Characteristics'!K:K,MATCH($C2638,'Policy Characteristics'!$C:$C,0))),"",INDEX('Policy Characteristics'!K:K,MATCH($C2638,'Policy Characteristics'!$C:$C,0)))</f>
        <v>fuels.html#fuel-taxes</v>
      </c>
      <c r="R2638" s="254" t="str">
        <f>IF(ISBLANK(INDEX('Policy Characteristics'!L:L,MATCH($C2638,'Policy Characteristics'!$C:$C,0))),"",INDEX('Policy Characteristics'!L:L,MATCH($C2638,'Policy Characteristics'!$C:$C,0)))</f>
        <v>fuel-taxes.html</v>
      </c>
    </row>
    <row r="2639" spans="1:18" s="4" customFormat="1" x14ac:dyDescent="0.25">
      <c r="A2639" s="254" t="str">
        <f>IF(ISBLANK(INDEX('Policy Characteristics'!A:A,MATCH($C2639,'Policy Characteristics'!$C:$C,0))),"",INDEX('Policy Characteristics'!A:A,MATCH($C2639,'Policy Characteristics'!$C:$C,0)))</f>
        <v>Cross-Sector</v>
      </c>
      <c r="B2639" s="262" t="str">
        <f>IF(ISBLANK(INDEX('Policy Characteristics'!B:B,MATCH($C2639,'Policy Characteristics'!$C:$C,0))),"",INDEX('Policy Characteristics'!B:B,MATCH($C2639,'Policy Characteristics'!$C:$C,0)))</f>
        <v>Fuel Taxes or Subsidies</v>
      </c>
      <c r="C2639" s="320" t="str">
        <f t="shared" si="124"/>
        <v>Additional Fuel Tax or Subsidy Rate by Fuel</v>
      </c>
      <c r="D2639" s="6" t="s">
        <v>48</v>
      </c>
      <c r="E2639" s="45" t="s">
        <v>324</v>
      </c>
      <c r="F2639" s="6" t="s">
        <v>88</v>
      </c>
      <c r="G2639" s="45" t="s">
        <v>89</v>
      </c>
      <c r="H2639" s="47">
        <f t="shared" si="125"/>
        <v>2638</v>
      </c>
      <c r="I2639" s="325" t="s">
        <v>41</v>
      </c>
      <c r="J2639" s="255" t="str">
        <f>IF(ISBLANK(INDEX('Policy Characteristics'!D:D,MATCH($C2639,'Policy Characteristics'!$C:$C,0))),"",INDEX('Policy Characteristics'!D:D,MATCH($C2639,'Policy Characteristics'!$C:$C,0)))</f>
        <v>Fuel Taxes or Subsidies</v>
      </c>
      <c r="K2639" s="254" t="str">
        <f>IF(ISBLANK(INDEX('Policy Characteristics'!E:E,MATCH($C2639,'Policy Characteristics'!$C:$C,0))),"",INDEX('Policy Characteristics'!E:E,MATCH($C2639,'Policy Characteristics'!$C:$C,0)))</f>
        <v>cross fuel tax</v>
      </c>
      <c r="L2639" s="261">
        <f>IF(ISBLANK(INDEX('Policy Characteristics'!F:F,MATCH($C2639,'Policy Characteristics'!$C:$C,0))),"",INDEX('Policy Characteristics'!F:F,MATCH($C2639,'Policy Characteristics'!$C:$C,0)))</f>
        <v>-0.9</v>
      </c>
      <c r="M2639" s="261">
        <f>IF(ISBLANK(INDEX('Policy Characteristics'!G:G,MATCH($C2639,'Policy Characteristics'!$C:$C,0))),"",INDEX('Policy Characteristics'!G:G,MATCH($C2639,'Policy Characteristics'!$C:$C,0)))</f>
        <v>0.9</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of BAU price</v>
      </c>
      <c r="P2639" s="254" t="str">
        <f>IF(ISBLANK(INDEX('Policy Characteristics'!J:J,MATCH($C2639,'Policy Characteristics'!$C:$C,0))),"",INDEX('Policy Characteristics'!J:J,MATCH($C2639,'Policy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39" s="254" t="str">
        <f>IF(ISBLANK(INDEX('Policy Characteristics'!K:K,MATCH($C2639,'Policy Characteristics'!$C:$C,0))),"",INDEX('Policy Characteristics'!K:K,MATCH($C2639,'Policy Characteristics'!$C:$C,0)))</f>
        <v>fuels.html#fuel-taxes</v>
      </c>
      <c r="R2639" s="254" t="str">
        <f>IF(ISBLANK(INDEX('Policy Characteristics'!L:L,MATCH($C2639,'Policy Characteristics'!$C:$C,0))),"",INDEX('Policy Characteristics'!L:L,MATCH($C2639,'Policy Characteristics'!$C:$C,0)))</f>
        <v>fuel-taxes.html</v>
      </c>
    </row>
    <row r="2640" spans="1:18" s="4" customFormat="1" x14ac:dyDescent="0.25">
      <c r="A2640" s="254" t="str">
        <f>IF(ISBLANK(INDEX('Policy Characteristics'!A:A,MATCH($C2640,'Policy Characteristics'!$C:$C,0))),"",INDEX('Policy Characteristics'!A:A,MATCH($C2640,'Policy Characteristics'!$C:$C,0)))</f>
        <v>Cross-Sector</v>
      </c>
      <c r="B2640" s="262" t="str">
        <f>IF(ISBLANK(INDEX('Policy Characteristics'!B:B,MATCH($C2640,'Policy Characteristics'!$C:$C,0))),"",INDEX('Policy Characteristics'!B:B,MATCH($C2640,'Policy Characteristics'!$C:$C,0)))</f>
        <v>Fuel Taxes or Subsidies</v>
      </c>
      <c r="C2640" s="320" t="str">
        <f t="shared" si="124"/>
        <v>Additional Fuel Tax or Subsidy Rate by Fuel</v>
      </c>
      <c r="D2640" s="6" t="s">
        <v>50</v>
      </c>
      <c r="E2640" s="45" t="s">
        <v>324</v>
      </c>
      <c r="F2640" s="6" t="s">
        <v>91</v>
      </c>
      <c r="G2640" s="45" t="s">
        <v>89</v>
      </c>
      <c r="H2640" s="47">
        <f t="shared" si="125"/>
        <v>2639</v>
      </c>
      <c r="I2640" s="325" t="s">
        <v>41</v>
      </c>
      <c r="J2640" s="255" t="str">
        <f>IF(ISBLANK(INDEX('Policy Characteristics'!D:D,MATCH($C2640,'Policy Characteristics'!$C:$C,0))),"",INDEX('Policy Characteristics'!D:D,MATCH($C2640,'Policy Characteristics'!$C:$C,0)))</f>
        <v>Fuel Taxes or Subsidies</v>
      </c>
      <c r="K2640" s="254" t="str">
        <f>IF(ISBLANK(INDEX('Policy Characteristics'!E:E,MATCH($C2640,'Policy Characteristics'!$C:$C,0))),"",INDEX('Policy Characteristics'!E:E,MATCH($C2640,'Policy Characteristics'!$C:$C,0)))</f>
        <v>cross fuel tax</v>
      </c>
      <c r="L2640" s="261">
        <f>IF(ISBLANK(INDEX('Policy Characteristics'!F:F,MATCH($C2640,'Policy Characteristics'!$C:$C,0))),"",INDEX('Policy Characteristics'!F:F,MATCH($C2640,'Policy Characteristics'!$C:$C,0)))</f>
        <v>-0.9</v>
      </c>
      <c r="M2640" s="261">
        <f>IF(ISBLANK(INDEX('Policy Characteristics'!G:G,MATCH($C2640,'Policy Characteristics'!$C:$C,0))),"",INDEX('Policy Characteristics'!G:G,MATCH($C2640,'Policy Characteristics'!$C:$C,0)))</f>
        <v>0.9</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of BAU price</v>
      </c>
      <c r="P2640" s="254" t="str">
        <f>IF(ISBLANK(INDEX('Policy Characteristics'!J:J,MATCH($C2640,'Policy Characteristics'!$C:$C,0))),"",INDEX('Policy Characteristics'!J:J,MATCH($C2640,'Policy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0" s="254" t="str">
        <f>IF(ISBLANK(INDEX('Policy Characteristics'!K:K,MATCH($C2640,'Policy Characteristics'!$C:$C,0))),"",INDEX('Policy Characteristics'!K:K,MATCH($C2640,'Policy Characteristics'!$C:$C,0)))</f>
        <v>fuels.html#fuel-taxes</v>
      </c>
      <c r="R2640" s="254" t="str">
        <f>IF(ISBLANK(INDEX('Policy Characteristics'!L:L,MATCH($C2640,'Policy Characteristics'!$C:$C,0))),"",INDEX('Policy Characteristics'!L:L,MATCH($C2640,'Policy Characteristics'!$C:$C,0)))</f>
        <v>fuel-taxes.html</v>
      </c>
    </row>
    <row r="2641" spans="1:18" s="4" customFormat="1" x14ac:dyDescent="0.25">
      <c r="A2641" s="254" t="str">
        <f>IF(ISBLANK(INDEX('Policy Characteristics'!A:A,MATCH($C2641,'Policy Characteristics'!$C:$C,0))),"",INDEX('Policy Characteristics'!A:A,MATCH($C2641,'Policy Characteristics'!$C:$C,0)))</f>
        <v>Cross-Sector</v>
      </c>
      <c r="B2641" s="262" t="str">
        <f>IF(ISBLANK(INDEX('Policy Characteristics'!B:B,MATCH($C2641,'Policy Characteristics'!$C:$C,0))),"",INDEX('Policy Characteristics'!B:B,MATCH($C2641,'Policy Characteristics'!$C:$C,0)))</f>
        <v>Fuel Taxes or Subsidies</v>
      </c>
      <c r="C2641" s="320" t="str">
        <f t="shared" si="124"/>
        <v>Additional Fuel Tax or Subsidy Rate by Fuel</v>
      </c>
      <c r="D2641" s="6" t="s">
        <v>51</v>
      </c>
      <c r="E2641" s="45" t="s">
        <v>324</v>
      </c>
      <c r="F2641" s="6" t="s">
        <v>92</v>
      </c>
      <c r="G2641" s="45" t="s">
        <v>89</v>
      </c>
      <c r="H2641" s="47">
        <f t="shared" si="125"/>
        <v>2640</v>
      </c>
      <c r="I2641" s="325" t="s">
        <v>41</v>
      </c>
      <c r="J2641" s="255" t="str">
        <f>IF(ISBLANK(INDEX('Policy Characteristics'!D:D,MATCH($C2641,'Policy Characteristics'!$C:$C,0))),"",INDEX('Policy Characteristics'!D:D,MATCH($C2641,'Policy Characteristics'!$C:$C,0)))</f>
        <v>Fuel Taxes or Subsidies</v>
      </c>
      <c r="K2641" s="254" t="str">
        <f>IF(ISBLANK(INDEX('Policy Characteristics'!E:E,MATCH($C2641,'Policy Characteristics'!$C:$C,0))),"",INDEX('Policy Characteristics'!E:E,MATCH($C2641,'Policy Characteristics'!$C:$C,0)))</f>
        <v>cross fuel tax</v>
      </c>
      <c r="L2641" s="261">
        <f>IF(ISBLANK(INDEX('Policy Characteristics'!F:F,MATCH($C2641,'Policy Characteristics'!$C:$C,0))),"",INDEX('Policy Characteristics'!F:F,MATCH($C2641,'Policy Characteristics'!$C:$C,0)))</f>
        <v>-0.9</v>
      </c>
      <c r="M2641" s="261">
        <f>IF(ISBLANK(INDEX('Policy Characteristics'!G:G,MATCH($C2641,'Policy Characteristics'!$C:$C,0))),"",INDEX('Policy Characteristics'!G:G,MATCH($C2641,'Policy Characteristics'!$C:$C,0)))</f>
        <v>0.9</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of BAU price</v>
      </c>
      <c r="P2641" s="254" t="str">
        <f>IF(ISBLANK(INDEX('Policy Characteristics'!J:J,MATCH($C2641,'Policy Characteristics'!$C:$C,0))),"",INDEX('Policy Characteristics'!J:J,MATCH($C2641,'Policy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1" s="254" t="str">
        <f>IF(ISBLANK(INDEX('Policy Characteristics'!K:K,MATCH($C2641,'Policy Characteristics'!$C:$C,0))),"",INDEX('Policy Characteristics'!K:K,MATCH($C2641,'Policy Characteristics'!$C:$C,0)))</f>
        <v>fuels.html#fuel-taxes</v>
      </c>
      <c r="R2641" s="254" t="str">
        <f>IF(ISBLANK(INDEX('Policy Characteristics'!L:L,MATCH($C2641,'Policy Characteristics'!$C:$C,0))),"",INDEX('Policy Characteristics'!L:L,MATCH($C2641,'Policy Characteristics'!$C:$C,0)))</f>
        <v>fuel-taxes.html</v>
      </c>
    </row>
    <row r="2642" spans="1:18" s="4" customFormat="1" x14ac:dyDescent="0.25">
      <c r="A2642" s="254" t="str">
        <f>IF(ISBLANK(INDEX('Policy Characteristics'!A:A,MATCH($C2642,'Policy Characteristics'!$C:$C,0))),"",INDEX('Policy Characteristics'!A:A,MATCH($C2642,'Policy Characteristics'!$C:$C,0)))</f>
        <v>Cross-Sector</v>
      </c>
      <c r="B2642" s="262" t="str">
        <f>IF(ISBLANK(INDEX('Policy Characteristics'!B:B,MATCH($C2642,'Policy Characteristics'!$C:$C,0))),"",INDEX('Policy Characteristics'!B:B,MATCH($C2642,'Policy Characteristics'!$C:$C,0)))</f>
        <v>Fuel Taxes or Subsidies</v>
      </c>
      <c r="C2642" s="320" t="str">
        <f t="shared" si="124"/>
        <v>Additional Fuel Tax or Subsidy Rate by Fuel</v>
      </c>
      <c r="D2642" s="6" t="s">
        <v>52</v>
      </c>
      <c r="E2642" s="45" t="s">
        <v>324</v>
      </c>
      <c r="F2642" s="6" t="s">
        <v>93</v>
      </c>
      <c r="G2642" s="45" t="s">
        <v>89</v>
      </c>
      <c r="H2642" s="47">
        <f t="shared" si="125"/>
        <v>2641</v>
      </c>
      <c r="I2642" s="325" t="s">
        <v>41</v>
      </c>
      <c r="J2642" s="255" t="str">
        <f>IF(ISBLANK(INDEX('Policy Characteristics'!D:D,MATCH($C2642,'Policy Characteristics'!$C:$C,0))),"",INDEX('Policy Characteristics'!D:D,MATCH($C2642,'Policy Characteristics'!$C:$C,0)))</f>
        <v>Fuel Taxes or Subsidies</v>
      </c>
      <c r="K2642" s="254" t="str">
        <f>IF(ISBLANK(INDEX('Policy Characteristics'!E:E,MATCH($C2642,'Policy Characteristics'!$C:$C,0))),"",INDEX('Policy Characteristics'!E:E,MATCH($C2642,'Policy Characteristics'!$C:$C,0)))</f>
        <v>cross fuel tax</v>
      </c>
      <c r="L2642" s="261">
        <f>IF(ISBLANK(INDEX('Policy Characteristics'!F:F,MATCH($C2642,'Policy Characteristics'!$C:$C,0))),"",INDEX('Policy Characteristics'!F:F,MATCH($C2642,'Policy Characteristics'!$C:$C,0)))</f>
        <v>-0.9</v>
      </c>
      <c r="M2642" s="261">
        <f>IF(ISBLANK(INDEX('Policy Characteristics'!G:G,MATCH($C2642,'Policy Characteristics'!$C:$C,0))),"",INDEX('Policy Characteristics'!G:G,MATCH($C2642,'Policy Characteristics'!$C:$C,0)))</f>
        <v>0.9</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of BAU price</v>
      </c>
      <c r="P2642" s="254" t="str">
        <f>IF(ISBLANK(INDEX('Policy Characteristics'!J:J,MATCH($C2642,'Policy Characteristics'!$C:$C,0))),"",INDEX('Policy Characteristics'!J:J,MATCH($C2642,'Policy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2" s="254" t="str">
        <f>IF(ISBLANK(INDEX('Policy Characteristics'!K:K,MATCH($C2642,'Policy Characteristics'!$C:$C,0))),"",INDEX('Policy Characteristics'!K:K,MATCH($C2642,'Policy Characteristics'!$C:$C,0)))</f>
        <v>fuels.html#fuel-taxes</v>
      </c>
      <c r="R2642" s="254" t="str">
        <f>IF(ISBLANK(INDEX('Policy Characteristics'!L:L,MATCH($C2642,'Policy Characteristics'!$C:$C,0))),"",INDEX('Policy Characteristics'!L:L,MATCH($C2642,'Policy Characteristics'!$C:$C,0)))</f>
        <v>fuel-taxes.html</v>
      </c>
    </row>
    <row r="2643" spans="1:18" s="4" customFormat="1" x14ac:dyDescent="0.25">
      <c r="A2643" s="254" t="str">
        <f>IF(ISBLANK(INDEX('Policy Characteristics'!A:A,MATCH($C2643,'Policy Characteristics'!$C:$C,0))),"",INDEX('Policy Characteristics'!A:A,MATCH($C2643,'Policy Characteristics'!$C:$C,0)))</f>
        <v>Cross-Sector</v>
      </c>
      <c r="B2643" s="262" t="str">
        <f>IF(ISBLANK(INDEX('Policy Characteristics'!B:B,MATCH($C2643,'Policy Characteristics'!$C:$C,0))),"",INDEX('Policy Characteristics'!B:B,MATCH($C2643,'Policy Characteristics'!$C:$C,0)))</f>
        <v>Fuel Taxes or Subsidies</v>
      </c>
      <c r="C2643" s="320" t="str">
        <f t="shared" si="124"/>
        <v>Additional Fuel Tax or Subsidy Rate by Fuel</v>
      </c>
      <c r="D2643" s="6" t="s">
        <v>53</v>
      </c>
      <c r="E2643" s="45" t="s">
        <v>324</v>
      </c>
      <c r="F2643" s="6" t="s">
        <v>94</v>
      </c>
      <c r="G2643" s="45" t="s">
        <v>89</v>
      </c>
      <c r="H2643" s="47">
        <f t="shared" si="125"/>
        <v>2642</v>
      </c>
      <c r="I2643" s="325" t="s">
        <v>41</v>
      </c>
      <c r="J2643" s="255" t="str">
        <f>IF(ISBLANK(INDEX('Policy Characteristics'!D:D,MATCH($C2643,'Policy Characteristics'!$C:$C,0))),"",INDEX('Policy Characteristics'!D:D,MATCH($C2643,'Policy Characteristics'!$C:$C,0)))</f>
        <v>Fuel Taxes or Subsidies</v>
      </c>
      <c r="K2643" s="254" t="str">
        <f>IF(ISBLANK(INDEX('Policy Characteristics'!E:E,MATCH($C2643,'Policy Characteristics'!$C:$C,0))),"",INDEX('Policy Characteristics'!E:E,MATCH($C2643,'Policy Characteristics'!$C:$C,0)))</f>
        <v>cross fuel tax</v>
      </c>
      <c r="L2643" s="261">
        <f>IF(ISBLANK(INDEX('Policy Characteristics'!F:F,MATCH($C2643,'Policy Characteristics'!$C:$C,0))),"",INDEX('Policy Characteristics'!F:F,MATCH($C2643,'Policy Characteristics'!$C:$C,0)))</f>
        <v>-0.9</v>
      </c>
      <c r="M2643" s="261">
        <f>IF(ISBLANK(INDEX('Policy Characteristics'!G:G,MATCH($C2643,'Policy Characteristics'!$C:$C,0))),"",INDEX('Policy Characteristics'!G:G,MATCH($C2643,'Policy Characteristics'!$C:$C,0)))</f>
        <v>0.9</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of BAU price</v>
      </c>
      <c r="P2643" s="254" t="str">
        <f>IF(ISBLANK(INDEX('Policy Characteristics'!J:J,MATCH($C2643,'Policy Characteristics'!$C:$C,0))),"",INDEX('Policy Characteristics'!J:J,MATCH($C2643,'Policy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3" s="254" t="str">
        <f>IF(ISBLANK(INDEX('Policy Characteristics'!K:K,MATCH($C2643,'Policy Characteristics'!$C:$C,0))),"",INDEX('Policy Characteristics'!K:K,MATCH($C2643,'Policy Characteristics'!$C:$C,0)))</f>
        <v>fuels.html#fuel-taxes</v>
      </c>
      <c r="R2643" s="254" t="str">
        <f>IF(ISBLANK(INDEX('Policy Characteristics'!L:L,MATCH($C2643,'Policy Characteristics'!$C:$C,0))),"",INDEX('Policy Characteristics'!L:L,MATCH($C2643,'Policy Characteristics'!$C:$C,0)))</f>
        <v>fuel-taxes.html</v>
      </c>
    </row>
    <row r="2644" spans="1:18" x14ac:dyDescent="0.25">
      <c r="A2644" s="254" t="str">
        <f>IF(ISBLANK(INDEX('Policy Characteristics'!A:A,MATCH($C2644,'Policy Characteristics'!$C:$C,0))),"",INDEX('Policy Characteristics'!A:A,MATCH($C2644,'Policy Characteristics'!$C:$C,0)))</f>
        <v>Cross-Sector</v>
      </c>
      <c r="B2644" s="262" t="str">
        <f>IF(ISBLANK(INDEX('Policy Characteristics'!B:B,MATCH($C2644,'Policy Characteristics'!$C:$C,0))),"",INDEX('Policy Characteristics'!B:B,MATCH($C2644,'Policy Characteristics'!$C:$C,0)))</f>
        <v>Fuel Taxes or Subsidies</v>
      </c>
      <c r="C2644" s="320" t="str">
        <f t="shared" si="124"/>
        <v>Additional Fuel Tax or Subsidy Rate by Fuel</v>
      </c>
      <c r="D2644" s="6" t="s">
        <v>2447</v>
      </c>
      <c r="E2644" s="45" t="s">
        <v>324</v>
      </c>
      <c r="F2644" s="6" t="s">
        <v>2448</v>
      </c>
      <c r="G2644" s="45" t="s">
        <v>89</v>
      </c>
      <c r="H2644" s="47">
        <f t="shared" si="125"/>
        <v>2643</v>
      </c>
      <c r="I2644" s="325" t="s">
        <v>41</v>
      </c>
      <c r="J2644" s="255" t="str">
        <f>IF(ISBLANK(INDEX('Policy Characteristics'!D:D,MATCH($C2644,'Policy Characteristics'!$C:$C,0))),"",INDEX('Policy Characteristics'!D:D,MATCH($C2644,'Policy Characteristics'!$C:$C,0)))</f>
        <v>Fuel Taxes or Subsidies</v>
      </c>
      <c r="K2644" s="254" t="str">
        <f>IF(ISBLANK(INDEX('Policy Characteristics'!E:E,MATCH($C2644,'Policy Characteristics'!$C:$C,0))),"",INDEX('Policy Characteristics'!E:E,MATCH($C2644,'Policy Characteristics'!$C:$C,0)))</f>
        <v>cross fuel tax</v>
      </c>
      <c r="L2644" s="261">
        <f>IF(ISBLANK(INDEX('Policy Characteristics'!F:F,MATCH($C2644,'Policy Characteristics'!$C:$C,0))),"",INDEX('Policy Characteristics'!F:F,MATCH($C2644,'Policy Characteristics'!$C:$C,0)))</f>
        <v>-0.9</v>
      </c>
      <c r="M2644" s="261">
        <f>IF(ISBLANK(INDEX('Policy Characteristics'!G:G,MATCH($C2644,'Policy Characteristics'!$C:$C,0))),"",INDEX('Policy Characteristics'!G:G,MATCH($C2644,'Policy Characteristics'!$C:$C,0)))</f>
        <v>0.9</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of BAU price</v>
      </c>
      <c r="P2644" s="254" t="str">
        <f>IF(ISBLANK(INDEX('Policy Characteristics'!J:J,MATCH($C2644,'Policy Characteristics'!$C:$C,0))),"",INDEX('Policy Characteristics'!J:J,MATCH($C2644,'Policy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4" s="254" t="str">
        <f>IF(ISBLANK(INDEX('Policy Characteristics'!K:K,MATCH($C2644,'Policy Characteristics'!$C:$C,0))),"",INDEX('Policy Characteristics'!K:K,MATCH($C2644,'Policy Characteristics'!$C:$C,0)))</f>
        <v>fuels.html#fuel-taxes</v>
      </c>
      <c r="R2644" s="254" t="str">
        <f>IF(ISBLANK(INDEX('Policy Characteristics'!L:L,MATCH($C2644,'Policy Characteristics'!$C:$C,0))),"",INDEX('Policy Characteristics'!L:L,MATCH($C2644,'Policy Characteristics'!$C:$C,0)))</f>
        <v>fuel-taxes.html</v>
      </c>
    </row>
    <row r="2645" spans="1:18" x14ac:dyDescent="0.25">
      <c r="A2645" s="254" t="str">
        <f>IF(ISBLANK(INDEX('Policy Characteristics'!A:A,MATCH($C2645,'Policy Characteristics'!$C:$C,0))),"",INDEX('Policy Characteristics'!A:A,MATCH($C2645,'Policy Characteristics'!$C:$C,0)))</f>
        <v>Cross-Sector</v>
      </c>
      <c r="B2645" s="262" t="str">
        <f>IF(ISBLANK(INDEX('Policy Characteristics'!B:B,MATCH($C2645,'Policy Characteristics'!$C:$C,0))),"",INDEX('Policy Characteristics'!B:B,MATCH($C2645,'Policy Characteristics'!$C:$C,0)))</f>
        <v>Fuel Taxes or Subsidies</v>
      </c>
      <c r="C2645" s="320" t="str">
        <f t="shared" si="124"/>
        <v>Additional Fuel Tax or Subsidy Rate by Fuel</v>
      </c>
      <c r="D2645" s="6" t="s">
        <v>71</v>
      </c>
      <c r="E2645" s="45" t="s">
        <v>324</v>
      </c>
      <c r="F2645" s="6" t="s">
        <v>95</v>
      </c>
      <c r="G2645" s="45" t="s">
        <v>89</v>
      </c>
      <c r="H2645" s="47">
        <f t="shared" si="125"/>
        <v>2644</v>
      </c>
      <c r="I2645" s="325" t="s">
        <v>41</v>
      </c>
      <c r="J2645" s="255" t="str">
        <f>IF(ISBLANK(INDEX('Policy Characteristics'!D:D,MATCH($C2645,'Policy Characteristics'!$C:$C,0))),"",INDEX('Policy Characteristics'!D:D,MATCH($C2645,'Policy Characteristics'!$C:$C,0)))</f>
        <v>Fuel Taxes or Subsidies</v>
      </c>
      <c r="K2645" s="254" t="str">
        <f>IF(ISBLANK(INDEX('Policy Characteristics'!E:E,MATCH($C2645,'Policy Characteristics'!$C:$C,0))),"",INDEX('Policy Characteristics'!E:E,MATCH($C2645,'Policy Characteristics'!$C:$C,0)))</f>
        <v>cross fuel tax</v>
      </c>
      <c r="L2645" s="261">
        <f>IF(ISBLANK(INDEX('Policy Characteristics'!F:F,MATCH($C2645,'Policy Characteristics'!$C:$C,0))),"",INDEX('Policy Characteristics'!F:F,MATCH($C2645,'Policy Characteristics'!$C:$C,0)))</f>
        <v>-0.9</v>
      </c>
      <c r="M2645" s="261">
        <f>IF(ISBLANK(INDEX('Policy Characteristics'!G:G,MATCH($C2645,'Policy Characteristics'!$C:$C,0))),"",INDEX('Policy Characteristics'!G:G,MATCH($C2645,'Policy Characteristics'!$C:$C,0)))</f>
        <v>0.9</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of BAU price</v>
      </c>
      <c r="P2645" s="254" t="str">
        <f>IF(ISBLANK(INDEX('Policy Characteristics'!J:J,MATCH($C2645,'Policy Characteristics'!$C:$C,0))),"",INDEX('Policy Characteristics'!J:J,MATCH($C2645,'Policy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5" s="254" t="str">
        <f>IF(ISBLANK(INDEX('Policy Characteristics'!K:K,MATCH($C2645,'Policy Characteristics'!$C:$C,0))),"",INDEX('Policy Characteristics'!K:K,MATCH($C2645,'Policy Characteristics'!$C:$C,0)))</f>
        <v>fuels.html#fuel-taxes</v>
      </c>
      <c r="R2645" s="254" t="str">
        <f>IF(ISBLANK(INDEX('Policy Characteristics'!L:L,MATCH($C2645,'Policy Characteristics'!$C:$C,0))),"",INDEX('Policy Characteristics'!L:L,MATCH($C2645,'Policy Characteristics'!$C:$C,0)))</f>
        <v>fuel-taxes.html</v>
      </c>
    </row>
    <row r="2646" spans="1:18" x14ac:dyDescent="0.25">
      <c r="A2646" s="254" t="str">
        <f>IF(ISBLANK(INDEX('Policy Characteristics'!A:A,MATCH($C2646,'Policy Characteristics'!$C:$C,0))),"",INDEX('Policy Characteristics'!A:A,MATCH($C2646,'Policy Characteristics'!$C:$C,0)))</f>
        <v>Cross-Sector</v>
      </c>
      <c r="B2646" s="262" t="str">
        <f>IF(ISBLANK(INDEX('Policy Characteristics'!B:B,MATCH($C2646,'Policy Characteristics'!$C:$C,0))),"",INDEX('Policy Characteristics'!B:B,MATCH($C2646,'Policy Characteristics'!$C:$C,0)))</f>
        <v>Fuel Taxes or Subsidies</v>
      </c>
      <c r="C2646" s="320" t="str">
        <f t="shared" si="124"/>
        <v>Additional Fuel Tax or Subsidy Rate by Fuel</v>
      </c>
      <c r="D2646" s="6" t="s">
        <v>426</v>
      </c>
      <c r="E2646" s="45" t="s">
        <v>324</v>
      </c>
      <c r="F2646" s="6" t="s">
        <v>427</v>
      </c>
      <c r="G2646" s="45" t="s">
        <v>89</v>
      </c>
      <c r="H2646" s="47">
        <f t="shared" si="125"/>
        <v>2645</v>
      </c>
      <c r="I2646" s="325" t="s">
        <v>41</v>
      </c>
      <c r="J2646" s="255" t="str">
        <f>IF(ISBLANK(INDEX('Policy Characteristics'!D:D,MATCH($C2646,'Policy Characteristics'!$C:$C,0))),"",INDEX('Policy Characteristics'!D:D,MATCH($C2646,'Policy Characteristics'!$C:$C,0)))</f>
        <v>Fuel Taxes or Subsidies</v>
      </c>
      <c r="K2646" s="254" t="str">
        <f>IF(ISBLANK(INDEX('Policy Characteristics'!E:E,MATCH($C2646,'Policy Characteristics'!$C:$C,0))),"",INDEX('Policy Characteristics'!E:E,MATCH($C2646,'Policy Characteristics'!$C:$C,0)))</f>
        <v>cross fuel tax</v>
      </c>
      <c r="L2646" s="261">
        <f>IF(ISBLANK(INDEX('Policy Characteristics'!F:F,MATCH($C2646,'Policy Characteristics'!$C:$C,0))),"",INDEX('Policy Characteristics'!F:F,MATCH($C2646,'Policy Characteristics'!$C:$C,0)))</f>
        <v>-0.9</v>
      </c>
      <c r="M2646" s="261">
        <f>IF(ISBLANK(INDEX('Policy Characteristics'!G:G,MATCH($C2646,'Policy Characteristics'!$C:$C,0))),"",INDEX('Policy Characteristics'!G:G,MATCH($C2646,'Policy Characteristics'!$C:$C,0)))</f>
        <v>0.9</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of BAU price</v>
      </c>
      <c r="P2646" s="254" t="str">
        <f>IF(ISBLANK(INDEX('Policy Characteristics'!J:J,MATCH($C2646,'Policy Characteristics'!$C:$C,0))),"",INDEX('Policy Characteristics'!J:J,MATCH($C2646,'Policy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6" s="254" t="str">
        <f>IF(ISBLANK(INDEX('Policy Characteristics'!K:K,MATCH($C2646,'Policy Characteristics'!$C:$C,0))),"",INDEX('Policy Characteristics'!K:K,MATCH($C2646,'Policy Characteristics'!$C:$C,0)))</f>
        <v>fuels.html#fuel-taxes</v>
      </c>
      <c r="R2646" s="254" t="str">
        <f>IF(ISBLANK(INDEX('Policy Characteristics'!L:L,MATCH($C2646,'Policy Characteristics'!$C:$C,0))),"",INDEX('Policy Characteristics'!L:L,MATCH($C2646,'Policy Characteristics'!$C:$C,0)))</f>
        <v>fuel-taxes.html</v>
      </c>
    </row>
    <row r="2647" spans="1:18" x14ac:dyDescent="0.25">
      <c r="A2647" s="254" t="str">
        <f>IF(ISBLANK(INDEX('Policy Characteristics'!A:A,MATCH($C2647,'Policy Characteristics'!$C:$C,0))),"",INDEX('Policy Characteristics'!A:A,MATCH($C2647,'Policy Characteristics'!$C:$C,0)))</f>
        <v>Cross-Sector</v>
      </c>
      <c r="B2647" s="262" t="str">
        <f>IF(ISBLANK(INDEX('Policy Characteristics'!B:B,MATCH($C2647,'Policy Characteristics'!$C:$C,0))),"",INDEX('Policy Characteristics'!B:B,MATCH($C2647,'Policy Characteristics'!$C:$C,0)))</f>
        <v>Fuel Taxes or Subsidies</v>
      </c>
      <c r="C2647" s="320" t="str">
        <f t="shared" si="124"/>
        <v>Additional Fuel Tax or Subsidy Rate by Fuel</v>
      </c>
      <c r="D2647" s="6" t="s">
        <v>2439</v>
      </c>
      <c r="E2647" s="45" t="s">
        <v>324</v>
      </c>
      <c r="F2647" s="6" t="s">
        <v>2443</v>
      </c>
      <c r="G2647" s="45" t="s">
        <v>89</v>
      </c>
      <c r="H2647" s="47">
        <f t="shared" si="125"/>
        <v>2646</v>
      </c>
      <c r="I2647" s="325" t="s">
        <v>41</v>
      </c>
      <c r="J2647" s="255" t="str">
        <f>IF(ISBLANK(INDEX('Policy Characteristics'!D:D,MATCH($C2647,'Policy Characteristics'!$C:$C,0))),"",INDEX('Policy Characteristics'!D:D,MATCH($C2647,'Policy Characteristics'!$C:$C,0)))</f>
        <v>Fuel Taxes or Subsidies</v>
      </c>
      <c r="K2647" s="254" t="str">
        <f>IF(ISBLANK(INDEX('Policy Characteristics'!E:E,MATCH($C2647,'Policy Characteristics'!$C:$C,0))),"",INDEX('Policy Characteristics'!E:E,MATCH($C2647,'Policy Characteristics'!$C:$C,0)))</f>
        <v>cross fuel tax</v>
      </c>
      <c r="L2647" s="261">
        <f>IF(ISBLANK(INDEX('Policy Characteristics'!F:F,MATCH($C2647,'Policy Characteristics'!$C:$C,0))),"",INDEX('Policy Characteristics'!F:F,MATCH($C2647,'Policy Characteristics'!$C:$C,0)))</f>
        <v>-0.9</v>
      </c>
      <c r="M2647" s="261">
        <f>IF(ISBLANK(INDEX('Policy Characteristics'!G:G,MATCH($C2647,'Policy Characteristics'!$C:$C,0))),"",INDEX('Policy Characteristics'!G:G,MATCH($C2647,'Policy Characteristics'!$C:$C,0)))</f>
        <v>0.9</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of BAU price</v>
      </c>
      <c r="P2647" s="254" t="str">
        <f>IF(ISBLANK(INDEX('Policy Characteristics'!J:J,MATCH($C2647,'Policy Characteristics'!$C:$C,0))),"",INDEX('Policy Characteristics'!J:J,MATCH($C2647,'Policy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7" s="254" t="str">
        <f>IF(ISBLANK(INDEX('Policy Characteristics'!K:K,MATCH($C2647,'Policy Characteristics'!$C:$C,0))),"",INDEX('Policy Characteristics'!K:K,MATCH($C2647,'Policy Characteristics'!$C:$C,0)))</f>
        <v>fuels.html#fuel-taxes</v>
      </c>
      <c r="R2647" s="254" t="str">
        <f>IF(ISBLANK(INDEX('Policy Characteristics'!L:L,MATCH($C2647,'Policy Characteristics'!$C:$C,0))),"",INDEX('Policy Characteristics'!L:L,MATCH($C2647,'Policy Characteristics'!$C:$C,0)))</f>
        <v>fuel-taxes.html</v>
      </c>
    </row>
    <row r="2648" spans="1:18" x14ac:dyDescent="0.25">
      <c r="A2648" s="254" t="str">
        <f>IF(ISBLANK(INDEX('Policy Characteristics'!A:A,MATCH($C2648,'Policy Characteristics'!$C:$C,0))),"",INDEX('Policy Characteristics'!A:A,MATCH($C2648,'Policy Characteristics'!$C:$C,0)))</f>
        <v>Cross-Sector</v>
      </c>
      <c r="B2648" s="262" t="str">
        <f>IF(ISBLANK(INDEX('Policy Characteristics'!B:B,MATCH($C2648,'Policy Characteristics'!$C:$C,0))),"",INDEX('Policy Characteristics'!B:B,MATCH($C2648,'Policy Characteristics'!$C:$C,0)))</f>
        <v>Fuel Taxes or Subsidies</v>
      </c>
      <c r="C2648" s="320" t="str">
        <f t="shared" si="124"/>
        <v>Additional Fuel Tax or Subsidy Rate by Fuel</v>
      </c>
      <c r="D2648" s="6" t="s">
        <v>2449</v>
      </c>
      <c r="E2648" s="45" t="s">
        <v>324</v>
      </c>
      <c r="F2648" s="6" t="s">
        <v>2450</v>
      </c>
      <c r="G2648" s="45" t="s">
        <v>89</v>
      </c>
      <c r="H2648" s="47">
        <f t="shared" si="125"/>
        <v>2647</v>
      </c>
      <c r="I2648" s="325" t="s">
        <v>41</v>
      </c>
      <c r="J2648" s="255" t="str">
        <f>IF(ISBLANK(INDEX('Policy Characteristics'!D:D,MATCH($C2648,'Policy Characteristics'!$C:$C,0))),"",INDEX('Policy Characteristics'!D:D,MATCH($C2648,'Policy Characteristics'!$C:$C,0)))</f>
        <v>Fuel Taxes or Subsidies</v>
      </c>
      <c r="K2648" s="254" t="str">
        <f>IF(ISBLANK(INDEX('Policy Characteristics'!E:E,MATCH($C2648,'Policy Characteristics'!$C:$C,0))),"",INDEX('Policy Characteristics'!E:E,MATCH($C2648,'Policy Characteristics'!$C:$C,0)))</f>
        <v>cross fuel tax</v>
      </c>
      <c r="L2648" s="261">
        <f>IF(ISBLANK(INDEX('Policy Characteristics'!F:F,MATCH($C2648,'Policy Characteristics'!$C:$C,0))),"",INDEX('Policy Characteristics'!F:F,MATCH($C2648,'Policy Characteristics'!$C:$C,0)))</f>
        <v>-0.9</v>
      </c>
      <c r="M2648" s="261">
        <f>IF(ISBLANK(INDEX('Policy Characteristics'!G:G,MATCH($C2648,'Policy Characteristics'!$C:$C,0))),"",INDEX('Policy Characteristics'!G:G,MATCH($C2648,'Policy Characteristics'!$C:$C,0)))</f>
        <v>0.9</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of BAU price</v>
      </c>
      <c r="P2648" s="254" t="str">
        <f>IF(ISBLANK(INDEX('Policy Characteristics'!J:J,MATCH($C2648,'Policy Characteristics'!$C:$C,0))),"",INDEX('Policy Characteristics'!J:J,MATCH($C2648,'Policy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8" s="254" t="str">
        <f>IF(ISBLANK(INDEX('Policy Characteristics'!K:K,MATCH($C2648,'Policy Characteristics'!$C:$C,0))),"",INDEX('Policy Characteristics'!K:K,MATCH($C2648,'Policy Characteristics'!$C:$C,0)))</f>
        <v>fuels.html#fuel-taxes</v>
      </c>
      <c r="R2648" s="254" t="str">
        <f>IF(ISBLANK(INDEX('Policy Characteristics'!L:L,MATCH($C2648,'Policy Characteristics'!$C:$C,0))),"",INDEX('Policy Characteristics'!L:L,MATCH($C2648,'Policy Characteristics'!$C:$C,0)))</f>
        <v>fuel-taxes.html</v>
      </c>
    </row>
    <row r="2649" spans="1:18" x14ac:dyDescent="0.25">
      <c r="A2649" s="254" t="str">
        <f>IF(ISBLANK(INDEX('Policy Characteristics'!A:A,MATCH($C2649,'Policy Characteristics'!$C:$C,0))),"",INDEX('Policy Characteristics'!A:A,MATCH($C2649,'Policy Characteristics'!$C:$C,0)))</f>
        <v>Cross-Sector</v>
      </c>
      <c r="B2649" s="262" t="str">
        <f>IF(ISBLANK(INDEX('Policy Characteristics'!B:B,MATCH($C2649,'Policy Characteristics'!$C:$C,0))),"",INDEX('Policy Characteristics'!B:B,MATCH($C2649,'Policy Characteristics'!$C:$C,0)))</f>
        <v>Fuel Taxes or Subsidies</v>
      </c>
      <c r="C2649" s="320" t="str">
        <f t="shared" si="124"/>
        <v>Additional Fuel Tax or Subsidy Rate by Fuel</v>
      </c>
      <c r="D2649" s="6" t="s">
        <v>2440</v>
      </c>
      <c r="E2649" s="45" t="s">
        <v>324</v>
      </c>
      <c r="F2649" s="6" t="s">
        <v>2444</v>
      </c>
      <c r="G2649" s="45" t="s">
        <v>89</v>
      </c>
      <c r="H2649" s="47">
        <f t="shared" si="125"/>
        <v>2648</v>
      </c>
      <c r="I2649" s="325" t="s">
        <v>41</v>
      </c>
      <c r="J2649" s="255" t="str">
        <f>IF(ISBLANK(INDEX('Policy Characteristics'!D:D,MATCH($C2649,'Policy Characteristics'!$C:$C,0))),"",INDEX('Policy Characteristics'!D:D,MATCH($C2649,'Policy Characteristics'!$C:$C,0)))</f>
        <v>Fuel Taxes or Subsidies</v>
      </c>
      <c r="K2649" s="254" t="str">
        <f>IF(ISBLANK(INDEX('Policy Characteristics'!E:E,MATCH($C2649,'Policy Characteristics'!$C:$C,0))),"",INDEX('Policy Characteristics'!E:E,MATCH($C2649,'Policy Characteristics'!$C:$C,0)))</f>
        <v>cross fuel tax</v>
      </c>
      <c r="L2649" s="261">
        <f>IF(ISBLANK(INDEX('Policy Characteristics'!F:F,MATCH($C2649,'Policy Characteristics'!$C:$C,0))),"",INDEX('Policy Characteristics'!F:F,MATCH($C2649,'Policy Characteristics'!$C:$C,0)))</f>
        <v>-0.9</v>
      </c>
      <c r="M2649" s="261">
        <f>IF(ISBLANK(INDEX('Policy Characteristics'!G:G,MATCH($C2649,'Policy Characteristics'!$C:$C,0))),"",INDEX('Policy Characteristics'!G:G,MATCH($C2649,'Policy Characteristics'!$C:$C,0)))</f>
        <v>0.9</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of BAU price</v>
      </c>
      <c r="P2649" s="254" t="str">
        <f>IF(ISBLANK(INDEX('Policy Characteristics'!J:J,MATCH($C2649,'Policy Characteristics'!$C:$C,0))),"",INDEX('Policy Characteristics'!J:J,MATCH($C2649,'Policy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49" s="254" t="str">
        <f>IF(ISBLANK(INDEX('Policy Characteristics'!K:K,MATCH($C2649,'Policy Characteristics'!$C:$C,0))),"",INDEX('Policy Characteristics'!K:K,MATCH($C2649,'Policy Characteristics'!$C:$C,0)))</f>
        <v>fuels.html#fuel-taxes</v>
      </c>
      <c r="R2649" s="254" t="str">
        <f>IF(ISBLANK(INDEX('Policy Characteristics'!L:L,MATCH($C2649,'Policy Characteristics'!$C:$C,0))),"",INDEX('Policy Characteristics'!L:L,MATCH($C2649,'Policy Characteristics'!$C:$C,0)))</f>
        <v>fuel-taxes.html</v>
      </c>
    </row>
    <row r="2650" spans="1:18" x14ac:dyDescent="0.25">
      <c r="A2650" s="254" t="str">
        <f>IF(ISBLANK(INDEX('Policy Characteristics'!A:A,MATCH($C2650,'Policy Characteristics'!$C:$C,0))),"",INDEX('Policy Characteristics'!A:A,MATCH($C2650,'Policy Characteristics'!$C:$C,0)))</f>
        <v>Cross-Sector</v>
      </c>
      <c r="B2650" s="262" t="str">
        <f>IF(ISBLANK(INDEX('Policy Characteristics'!B:B,MATCH($C2650,'Policy Characteristics'!$C:$C,0))),"",INDEX('Policy Characteristics'!B:B,MATCH($C2650,'Policy Characteristics'!$C:$C,0)))</f>
        <v>Fuel Taxes or Subsidies</v>
      </c>
      <c r="C2650" s="320" t="str">
        <f t="shared" si="124"/>
        <v>Additional Fuel Tax or Subsidy Rate by Fuel</v>
      </c>
      <c r="D2650" s="6" t="s">
        <v>2441</v>
      </c>
      <c r="E2650" s="45" t="s">
        <v>324</v>
      </c>
      <c r="F2650" s="6" t="s">
        <v>2445</v>
      </c>
      <c r="G2650" s="45" t="s">
        <v>89</v>
      </c>
      <c r="H2650" s="47">
        <f t="shared" si="125"/>
        <v>2649</v>
      </c>
      <c r="I2650" s="325" t="s">
        <v>41</v>
      </c>
      <c r="J2650" s="255" t="str">
        <f>IF(ISBLANK(INDEX('Policy Characteristics'!D:D,MATCH($C2650,'Policy Characteristics'!$C:$C,0))),"",INDEX('Policy Characteristics'!D:D,MATCH($C2650,'Policy Characteristics'!$C:$C,0)))</f>
        <v>Fuel Taxes or Subsidies</v>
      </c>
      <c r="K2650" s="254" t="str">
        <f>IF(ISBLANK(INDEX('Policy Characteristics'!E:E,MATCH($C2650,'Policy Characteristics'!$C:$C,0))),"",INDEX('Policy Characteristics'!E:E,MATCH($C2650,'Policy Characteristics'!$C:$C,0)))</f>
        <v>cross fuel tax</v>
      </c>
      <c r="L2650" s="261">
        <f>IF(ISBLANK(INDEX('Policy Characteristics'!F:F,MATCH($C2650,'Policy Characteristics'!$C:$C,0))),"",INDEX('Policy Characteristics'!F:F,MATCH($C2650,'Policy Characteristics'!$C:$C,0)))</f>
        <v>-0.9</v>
      </c>
      <c r="M2650" s="261">
        <f>IF(ISBLANK(INDEX('Policy Characteristics'!G:G,MATCH($C2650,'Policy Characteristics'!$C:$C,0))),"",INDEX('Policy Characteristics'!G:G,MATCH($C2650,'Policy Characteristics'!$C:$C,0)))</f>
        <v>0.9</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of BAU price</v>
      </c>
      <c r="P2650" s="254" t="str">
        <f>IF(ISBLANK(INDEX('Policy Characteristics'!J:J,MATCH($C2650,'Policy Characteristics'!$C:$C,0))),"",INDEX('Policy Characteristics'!J:J,MATCH($C2650,'Policy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0" s="254" t="str">
        <f>IF(ISBLANK(INDEX('Policy Characteristics'!K:K,MATCH($C2650,'Policy Characteristics'!$C:$C,0))),"",INDEX('Policy Characteristics'!K:K,MATCH($C2650,'Policy Characteristics'!$C:$C,0)))</f>
        <v>fuels.html#fuel-taxes</v>
      </c>
      <c r="R2650" s="254" t="str">
        <f>IF(ISBLANK(INDEX('Policy Characteristics'!L:L,MATCH($C2650,'Policy Characteristics'!$C:$C,0))),"",INDEX('Policy Characteristics'!L:L,MATCH($C2650,'Policy Characteristics'!$C:$C,0)))</f>
        <v>fuel-taxes.html</v>
      </c>
    </row>
    <row r="2651" spans="1:18" x14ac:dyDescent="0.25">
      <c r="A2651" s="254" t="str">
        <f>IF(ISBLANK(INDEX('Policy Characteristics'!A:A,MATCH($C2651,'Policy Characteristics'!$C:$C,0))),"",INDEX('Policy Characteristics'!A:A,MATCH($C2651,'Policy Characteristics'!$C:$C,0)))</f>
        <v>Cross-Sector</v>
      </c>
      <c r="B2651" s="262" t="str">
        <f>IF(ISBLANK(INDEX('Policy Characteristics'!B:B,MATCH($C2651,'Policy Characteristics'!$C:$C,0))),"",INDEX('Policy Characteristics'!B:B,MATCH($C2651,'Policy Characteristics'!$C:$C,0)))</f>
        <v>Fuel Taxes or Subsidies</v>
      </c>
      <c r="C2651" s="320" t="str">
        <f t="shared" si="124"/>
        <v>Additional Fuel Tax or Subsidy Rate by Fuel</v>
      </c>
      <c r="D2651" s="6" t="s">
        <v>2442</v>
      </c>
      <c r="E2651" s="45" t="s">
        <v>324</v>
      </c>
      <c r="F2651" s="6" t="s">
        <v>2446</v>
      </c>
      <c r="G2651" s="45" t="s">
        <v>89</v>
      </c>
      <c r="H2651" s="47">
        <f t="shared" si="125"/>
        <v>2650</v>
      </c>
      <c r="I2651" s="325" t="s">
        <v>40</v>
      </c>
      <c r="J2651" s="255" t="str">
        <f>IF(ISBLANK(INDEX('Policy Characteristics'!D:D,MATCH($C2651,'Policy Characteristics'!$C:$C,0))),"",INDEX('Policy Characteristics'!D:D,MATCH($C2651,'Policy Characteristics'!$C:$C,0)))</f>
        <v>Fuel Taxes or Subsidies</v>
      </c>
      <c r="K2651" s="254" t="str">
        <f>IF(ISBLANK(INDEX('Policy Characteristics'!E:E,MATCH($C2651,'Policy Characteristics'!$C:$C,0))),"",INDEX('Policy Characteristics'!E:E,MATCH($C2651,'Policy Characteristics'!$C:$C,0)))</f>
        <v>cross fuel tax</v>
      </c>
      <c r="L2651" s="261">
        <f>IF(ISBLANK(INDEX('Policy Characteristics'!F:F,MATCH($C2651,'Policy Characteristics'!$C:$C,0))),"",INDEX('Policy Characteristics'!F:F,MATCH($C2651,'Policy Characteristics'!$C:$C,0)))</f>
        <v>-0.9</v>
      </c>
      <c r="M2651" s="261">
        <f>IF(ISBLANK(INDEX('Policy Characteristics'!G:G,MATCH($C2651,'Policy Characteristics'!$C:$C,0))),"",INDEX('Policy Characteristics'!G:G,MATCH($C2651,'Policy Characteristics'!$C:$C,0)))</f>
        <v>0.9</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of BAU price</v>
      </c>
      <c r="P2651" s="254" t="str">
        <f>IF(ISBLANK(INDEX('Policy Characteristics'!J:J,MATCH($C2651,'Policy Characteristics'!$C:$C,0))),"",INDEX('Policy Characteristics'!J:J,MATCH($C2651,'Policy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1" s="254" t="str">
        <f>IF(ISBLANK(INDEX('Policy Characteristics'!K:K,MATCH($C2651,'Policy Characteristics'!$C:$C,0))),"",INDEX('Policy Characteristics'!K:K,MATCH($C2651,'Policy Characteristics'!$C:$C,0)))</f>
        <v>fuels.html#fuel-taxes</v>
      </c>
      <c r="R2651" s="254" t="str">
        <f>IF(ISBLANK(INDEX('Policy Characteristics'!L:L,MATCH($C2651,'Policy Characteristics'!$C:$C,0))),"",INDEX('Policy Characteristics'!L:L,MATCH($C2651,'Policy Characteristics'!$C:$C,0)))</f>
        <v>fuel-taxes.html</v>
      </c>
    </row>
    <row r="2652" spans="1:18" s="4" customFormat="1" x14ac:dyDescent="0.25">
      <c r="A2652" s="254" t="str">
        <f>IF(ISBLANK(INDEX('Policy Characteristics'!A:A,MATCH($C2652,'Policy Characteristics'!$C:$C,0))),"",INDEX('Policy Characteristics'!A:A,MATCH($C2652,'Policy Characteristics'!$C:$C,0)))</f>
        <v>Cross-Sector</v>
      </c>
      <c r="B2652" s="262" t="str">
        <f>IF(ISBLANK(INDEX('Policy Characteristics'!B:B,MATCH($C2652,'Policy Characteristics'!$C:$C,0))),"",INDEX('Policy Characteristics'!B:B,MATCH($C2652,'Policy Characteristics'!$C:$C,0)))</f>
        <v>Fuel Taxes or Subsidies</v>
      </c>
      <c r="C2652" s="320" t="str">
        <f t="shared" si="124"/>
        <v>Additional Fuel Tax or Subsidy Rate by Fuel</v>
      </c>
      <c r="D2652" s="45" t="s">
        <v>49</v>
      </c>
      <c r="E2652" s="45" t="s">
        <v>318</v>
      </c>
      <c r="F2652" s="45" t="s">
        <v>89</v>
      </c>
      <c r="G2652" s="45" t="s">
        <v>3642</v>
      </c>
      <c r="H2652" s="47">
        <f t="shared" si="125"/>
        <v>2651</v>
      </c>
      <c r="I2652" s="324" t="s">
        <v>40</v>
      </c>
      <c r="J2652" s="255" t="str">
        <f>IF(ISBLANK(INDEX('Policy Characteristics'!D:D,MATCH($C2652,'Policy Characteristics'!$C:$C,0))),"",INDEX('Policy Characteristics'!D:D,MATCH($C2652,'Policy Characteristics'!$C:$C,0)))</f>
        <v>Fuel Taxes or Subsidies</v>
      </c>
      <c r="K2652" s="254" t="str">
        <f>IF(ISBLANK(INDEX('Policy Characteristics'!E:E,MATCH($C2652,'Policy Characteristics'!$C:$C,0))),"",INDEX('Policy Characteristics'!E:E,MATCH($C2652,'Policy Characteristics'!$C:$C,0)))</f>
        <v>cross fuel tax</v>
      </c>
      <c r="L2652" s="261">
        <f>IF(ISBLANK(INDEX('Policy Characteristics'!F:F,MATCH($C2652,'Policy Characteristics'!$C:$C,0))),"",INDEX('Policy Characteristics'!F:F,MATCH($C2652,'Policy Characteristics'!$C:$C,0)))</f>
        <v>-0.9</v>
      </c>
      <c r="M2652" s="261">
        <f>IF(ISBLANK(INDEX('Policy Characteristics'!G:G,MATCH($C2652,'Policy Characteristics'!$C:$C,0))),"",INDEX('Policy Characteristics'!G:G,MATCH($C2652,'Policy Characteristics'!$C:$C,0)))</f>
        <v>0.9</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of BAU price</v>
      </c>
      <c r="P2652" s="254" t="str">
        <f>IF(ISBLANK(INDEX('Policy Characteristics'!J:J,MATCH($C2652,'Policy Characteristics'!$C:$C,0))),"",INDEX('Policy Characteristics'!J:J,MATCH($C2652,'Policy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2" s="254" t="str">
        <f>IF(ISBLANK(INDEX('Policy Characteristics'!K:K,MATCH($C2652,'Policy Characteristics'!$C:$C,0))),"",INDEX('Policy Characteristics'!K:K,MATCH($C2652,'Policy Characteristics'!$C:$C,0)))</f>
        <v>fuels.html#fuel-taxes</v>
      </c>
      <c r="R2652" s="254" t="str">
        <f>IF(ISBLANK(INDEX('Policy Characteristics'!L:L,MATCH($C2652,'Policy Characteristics'!$C:$C,0))),"",INDEX('Policy Characteristics'!L:L,MATCH($C2652,'Policy Characteristics'!$C:$C,0)))</f>
        <v>fuel-taxes.html</v>
      </c>
    </row>
    <row r="2653" spans="1:18" s="4" customFormat="1" x14ac:dyDescent="0.25">
      <c r="A2653" s="254" t="str">
        <f>IF(ISBLANK(INDEX('Policy Characteristics'!A:A,MATCH($C2653,'Policy Characteristics'!$C:$C,0))),"",INDEX('Policy Characteristics'!A:A,MATCH($C2653,'Policy Characteristics'!$C:$C,0)))</f>
        <v>Cross-Sector</v>
      </c>
      <c r="B2653" s="262" t="str">
        <f>IF(ISBLANK(INDEX('Policy Characteristics'!B:B,MATCH($C2653,'Policy Characteristics'!$C:$C,0))),"",INDEX('Policy Characteristics'!B:B,MATCH($C2653,'Policy Characteristics'!$C:$C,0)))</f>
        <v>Fuel Taxes or Subsidies</v>
      </c>
      <c r="C2653" s="320" t="str">
        <f t="shared" si="124"/>
        <v>Additional Fuel Tax or Subsidy Rate by Fuel</v>
      </c>
      <c r="D2653" s="6" t="s">
        <v>433</v>
      </c>
      <c r="E2653" s="45" t="s">
        <v>318</v>
      </c>
      <c r="F2653" s="6" t="s">
        <v>430</v>
      </c>
      <c r="G2653" s="45" t="s">
        <v>3642</v>
      </c>
      <c r="H2653" s="47">
        <f t="shared" si="125"/>
        <v>2652</v>
      </c>
      <c r="I2653" s="325" t="s">
        <v>41</v>
      </c>
      <c r="J2653" s="255" t="str">
        <f>IF(ISBLANK(INDEX('Policy Characteristics'!D:D,MATCH($C2653,'Policy Characteristics'!$C:$C,0))),"",INDEX('Policy Characteristics'!D:D,MATCH($C2653,'Policy Characteristics'!$C:$C,0)))</f>
        <v>Fuel Taxes or Subsidies</v>
      </c>
      <c r="K2653" s="254" t="str">
        <f>IF(ISBLANK(INDEX('Policy Characteristics'!E:E,MATCH($C2653,'Policy Characteristics'!$C:$C,0))),"",INDEX('Policy Characteristics'!E:E,MATCH($C2653,'Policy Characteristics'!$C:$C,0)))</f>
        <v>cross fuel tax</v>
      </c>
      <c r="L2653" s="261">
        <f>IF(ISBLANK(INDEX('Policy Characteristics'!F:F,MATCH($C2653,'Policy Characteristics'!$C:$C,0))),"",INDEX('Policy Characteristics'!F:F,MATCH($C2653,'Policy Characteristics'!$C:$C,0)))</f>
        <v>-0.9</v>
      </c>
      <c r="M2653" s="261">
        <f>IF(ISBLANK(INDEX('Policy Characteristics'!G:G,MATCH($C2653,'Policy Characteristics'!$C:$C,0))),"",INDEX('Policy Characteristics'!G:G,MATCH($C2653,'Policy Characteristics'!$C:$C,0)))</f>
        <v>0.9</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of BAU price</v>
      </c>
      <c r="P2653" s="254" t="str">
        <f>IF(ISBLANK(INDEX('Policy Characteristics'!J:J,MATCH($C2653,'Policy Characteristics'!$C:$C,0))),"",INDEX('Policy Characteristics'!J:J,MATCH($C2653,'Policy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3" s="254" t="str">
        <f>IF(ISBLANK(INDEX('Policy Characteristics'!K:K,MATCH($C2653,'Policy Characteristics'!$C:$C,0))),"",INDEX('Policy Characteristics'!K:K,MATCH($C2653,'Policy Characteristics'!$C:$C,0)))</f>
        <v>fuels.html#fuel-taxes</v>
      </c>
      <c r="R2653" s="254" t="str">
        <f>IF(ISBLANK(INDEX('Policy Characteristics'!L:L,MATCH($C2653,'Policy Characteristics'!$C:$C,0))),"",INDEX('Policy Characteristics'!L:L,MATCH($C2653,'Policy Characteristics'!$C:$C,0)))</f>
        <v>fuel-taxes.html</v>
      </c>
    </row>
    <row r="2654" spans="1:18" s="4" customFormat="1" x14ac:dyDescent="0.25">
      <c r="A2654" s="254" t="str">
        <f>IF(ISBLANK(INDEX('Policy Characteristics'!A:A,MATCH($C2654,'Policy Characteristics'!$C:$C,0))),"",INDEX('Policy Characteristics'!A:A,MATCH($C2654,'Policy Characteristics'!$C:$C,0)))</f>
        <v>Cross-Sector</v>
      </c>
      <c r="B2654" s="262" t="str">
        <f>IF(ISBLANK(INDEX('Policy Characteristics'!B:B,MATCH($C2654,'Policy Characteristics'!$C:$C,0))),"",INDEX('Policy Characteristics'!B:B,MATCH($C2654,'Policy Characteristics'!$C:$C,0)))</f>
        <v>Fuel Taxes or Subsidies</v>
      </c>
      <c r="C2654" s="320" t="str">
        <f t="shared" si="124"/>
        <v>Additional Fuel Tax or Subsidy Rate by Fuel</v>
      </c>
      <c r="D2654" s="6" t="s">
        <v>43</v>
      </c>
      <c r="E2654" s="45" t="s">
        <v>318</v>
      </c>
      <c r="F2654" s="6" t="s">
        <v>83</v>
      </c>
      <c r="G2654" s="45" t="s">
        <v>3642</v>
      </c>
      <c r="H2654" s="47">
        <f t="shared" si="125"/>
        <v>2653</v>
      </c>
      <c r="I2654" s="325" t="s">
        <v>40</v>
      </c>
      <c r="J2654" s="255" t="str">
        <f>IF(ISBLANK(INDEX('Policy Characteristics'!D:D,MATCH($C2654,'Policy Characteristics'!$C:$C,0))),"",INDEX('Policy Characteristics'!D:D,MATCH($C2654,'Policy Characteristics'!$C:$C,0)))</f>
        <v>Fuel Taxes or Subsidies</v>
      </c>
      <c r="K2654" s="254" t="str">
        <f>IF(ISBLANK(INDEX('Policy Characteristics'!E:E,MATCH($C2654,'Policy Characteristics'!$C:$C,0))),"",INDEX('Policy Characteristics'!E:E,MATCH($C2654,'Policy Characteristics'!$C:$C,0)))</f>
        <v>cross fuel tax</v>
      </c>
      <c r="L2654" s="261">
        <f>IF(ISBLANK(INDEX('Policy Characteristics'!F:F,MATCH($C2654,'Policy Characteristics'!$C:$C,0))),"",INDEX('Policy Characteristics'!F:F,MATCH($C2654,'Policy Characteristics'!$C:$C,0)))</f>
        <v>-0.9</v>
      </c>
      <c r="M2654" s="261">
        <f>IF(ISBLANK(INDEX('Policy Characteristics'!G:G,MATCH($C2654,'Policy Characteristics'!$C:$C,0))),"",INDEX('Policy Characteristics'!G:G,MATCH($C2654,'Policy Characteristics'!$C:$C,0)))</f>
        <v>0.9</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of BAU price</v>
      </c>
      <c r="P2654" s="254" t="str">
        <f>IF(ISBLANK(INDEX('Policy Characteristics'!J:J,MATCH($C2654,'Policy Characteristics'!$C:$C,0))),"",INDEX('Policy Characteristics'!J:J,MATCH($C2654,'Policy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4" s="254" t="str">
        <f>IF(ISBLANK(INDEX('Policy Characteristics'!K:K,MATCH($C2654,'Policy Characteristics'!$C:$C,0))),"",INDEX('Policy Characteristics'!K:K,MATCH($C2654,'Policy Characteristics'!$C:$C,0)))</f>
        <v>fuels.html#fuel-taxes</v>
      </c>
      <c r="R2654" s="254" t="str">
        <f>IF(ISBLANK(INDEX('Policy Characteristics'!L:L,MATCH($C2654,'Policy Characteristics'!$C:$C,0))),"",INDEX('Policy Characteristics'!L:L,MATCH($C2654,'Policy Characteristics'!$C:$C,0)))</f>
        <v>fuel-taxes.html</v>
      </c>
    </row>
    <row r="2655" spans="1:18" s="4" customFormat="1" x14ac:dyDescent="0.25">
      <c r="A2655" s="254" t="str">
        <f>IF(ISBLANK(INDEX('Policy Characteristics'!A:A,MATCH($C2655,'Policy Characteristics'!$C:$C,0))),"",INDEX('Policy Characteristics'!A:A,MATCH($C2655,'Policy Characteristics'!$C:$C,0)))</f>
        <v>Cross-Sector</v>
      </c>
      <c r="B2655" s="262" t="str">
        <f>IF(ISBLANK(INDEX('Policy Characteristics'!B:B,MATCH($C2655,'Policy Characteristics'!$C:$C,0))),"",INDEX('Policy Characteristics'!B:B,MATCH($C2655,'Policy Characteristics'!$C:$C,0)))</f>
        <v>Fuel Taxes or Subsidies</v>
      </c>
      <c r="C2655" s="320" t="str">
        <f t="shared" si="124"/>
        <v>Additional Fuel Tax or Subsidy Rate by Fuel</v>
      </c>
      <c r="D2655" s="6" t="s">
        <v>44</v>
      </c>
      <c r="E2655" s="45" t="s">
        <v>318</v>
      </c>
      <c r="F2655" s="6" t="s">
        <v>84</v>
      </c>
      <c r="G2655" s="45" t="s">
        <v>3642</v>
      </c>
      <c r="H2655" s="47">
        <f t="shared" si="125"/>
        <v>2654</v>
      </c>
      <c r="I2655" s="325" t="s">
        <v>41</v>
      </c>
      <c r="J2655" s="255" t="str">
        <f>IF(ISBLANK(INDEX('Policy Characteristics'!D:D,MATCH($C2655,'Policy Characteristics'!$C:$C,0))),"",INDEX('Policy Characteristics'!D:D,MATCH($C2655,'Policy Characteristics'!$C:$C,0)))</f>
        <v>Fuel Taxes or Subsidies</v>
      </c>
      <c r="K2655" s="254" t="str">
        <f>IF(ISBLANK(INDEX('Policy Characteristics'!E:E,MATCH($C2655,'Policy Characteristics'!$C:$C,0))),"",INDEX('Policy Characteristics'!E:E,MATCH($C2655,'Policy Characteristics'!$C:$C,0)))</f>
        <v>cross fuel tax</v>
      </c>
      <c r="L2655" s="261">
        <f>IF(ISBLANK(INDEX('Policy Characteristics'!F:F,MATCH($C2655,'Policy Characteristics'!$C:$C,0))),"",INDEX('Policy Characteristics'!F:F,MATCH($C2655,'Policy Characteristics'!$C:$C,0)))</f>
        <v>-0.9</v>
      </c>
      <c r="M2655" s="261">
        <f>IF(ISBLANK(INDEX('Policy Characteristics'!G:G,MATCH($C2655,'Policy Characteristics'!$C:$C,0))),"",INDEX('Policy Characteristics'!G:G,MATCH($C2655,'Policy Characteristics'!$C:$C,0)))</f>
        <v>0.9</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of BAU price</v>
      </c>
      <c r="P2655" s="254" t="str">
        <f>IF(ISBLANK(INDEX('Policy Characteristics'!J:J,MATCH($C2655,'Policy Characteristics'!$C:$C,0))),"",INDEX('Policy Characteristics'!J:J,MATCH($C2655,'Policy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5" s="254" t="str">
        <f>IF(ISBLANK(INDEX('Policy Characteristics'!K:K,MATCH($C2655,'Policy Characteristics'!$C:$C,0))),"",INDEX('Policy Characteristics'!K:K,MATCH($C2655,'Policy Characteristics'!$C:$C,0)))</f>
        <v>fuels.html#fuel-taxes</v>
      </c>
      <c r="R2655" s="254" t="str">
        <f>IF(ISBLANK(INDEX('Policy Characteristics'!L:L,MATCH($C2655,'Policy Characteristics'!$C:$C,0))),"",INDEX('Policy Characteristics'!L:L,MATCH($C2655,'Policy Characteristics'!$C:$C,0)))</f>
        <v>fuel-taxes.html</v>
      </c>
    </row>
    <row r="2656" spans="1:18" s="4" customFormat="1" x14ac:dyDescent="0.25">
      <c r="A2656" s="254" t="str">
        <f>IF(ISBLANK(INDEX('Policy Characteristics'!A:A,MATCH($C2656,'Policy Characteristics'!$C:$C,0))),"",INDEX('Policy Characteristics'!A:A,MATCH($C2656,'Policy Characteristics'!$C:$C,0)))</f>
        <v>Cross-Sector</v>
      </c>
      <c r="B2656" s="262" t="str">
        <f>IF(ISBLANK(INDEX('Policy Characteristics'!B:B,MATCH($C2656,'Policy Characteristics'!$C:$C,0))),"",INDEX('Policy Characteristics'!B:B,MATCH($C2656,'Policy Characteristics'!$C:$C,0)))</f>
        <v>Fuel Taxes or Subsidies</v>
      </c>
      <c r="C2656" s="320" t="str">
        <f t="shared" si="124"/>
        <v>Additional Fuel Tax or Subsidy Rate by Fuel</v>
      </c>
      <c r="D2656" s="6" t="s">
        <v>48</v>
      </c>
      <c r="E2656" s="45" t="s">
        <v>318</v>
      </c>
      <c r="F2656" s="6" t="s">
        <v>88</v>
      </c>
      <c r="G2656" s="45" t="s">
        <v>3642</v>
      </c>
      <c r="H2656" s="47">
        <f t="shared" si="125"/>
        <v>2655</v>
      </c>
      <c r="I2656" s="325" t="s">
        <v>41</v>
      </c>
      <c r="J2656" s="255" t="str">
        <f>IF(ISBLANK(INDEX('Policy Characteristics'!D:D,MATCH($C2656,'Policy Characteristics'!$C:$C,0))),"",INDEX('Policy Characteristics'!D:D,MATCH($C2656,'Policy Characteristics'!$C:$C,0)))</f>
        <v>Fuel Taxes or Subsidies</v>
      </c>
      <c r="K2656" s="254" t="str">
        <f>IF(ISBLANK(INDEX('Policy Characteristics'!E:E,MATCH($C2656,'Policy Characteristics'!$C:$C,0))),"",INDEX('Policy Characteristics'!E:E,MATCH($C2656,'Policy Characteristics'!$C:$C,0)))</f>
        <v>cross fuel tax</v>
      </c>
      <c r="L2656" s="261">
        <f>IF(ISBLANK(INDEX('Policy Characteristics'!F:F,MATCH($C2656,'Policy Characteristics'!$C:$C,0))),"",INDEX('Policy Characteristics'!F:F,MATCH($C2656,'Policy Characteristics'!$C:$C,0)))</f>
        <v>-0.9</v>
      </c>
      <c r="M2656" s="261">
        <f>IF(ISBLANK(INDEX('Policy Characteristics'!G:G,MATCH($C2656,'Policy Characteristics'!$C:$C,0))),"",INDEX('Policy Characteristics'!G:G,MATCH($C2656,'Policy Characteristics'!$C:$C,0)))</f>
        <v>0.9</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of BAU price</v>
      </c>
      <c r="P2656" s="254" t="str">
        <f>IF(ISBLANK(INDEX('Policy Characteristics'!J:J,MATCH($C2656,'Policy Characteristics'!$C:$C,0))),"",INDEX('Policy Characteristics'!J:J,MATCH($C2656,'Policy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6" s="254" t="str">
        <f>IF(ISBLANK(INDEX('Policy Characteristics'!K:K,MATCH($C2656,'Policy Characteristics'!$C:$C,0))),"",INDEX('Policy Characteristics'!K:K,MATCH($C2656,'Policy Characteristics'!$C:$C,0)))</f>
        <v>fuels.html#fuel-taxes</v>
      </c>
      <c r="R2656" s="254" t="str">
        <f>IF(ISBLANK(INDEX('Policy Characteristics'!L:L,MATCH($C2656,'Policy Characteristics'!$C:$C,0))),"",INDEX('Policy Characteristics'!L:L,MATCH($C2656,'Policy Characteristics'!$C:$C,0)))</f>
        <v>fuel-taxes.html</v>
      </c>
    </row>
    <row r="2657" spans="1:18" s="4" customFormat="1" x14ac:dyDescent="0.25">
      <c r="A2657" s="254" t="str">
        <f>IF(ISBLANK(INDEX('Policy Characteristics'!A:A,MATCH($C2657,'Policy Characteristics'!$C:$C,0))),"",INDEX('Policy Characteristics'!A:A,MATCH($C2657,'Policy Characteristics'!$C:$C,0)))</f>
        <v>Cross-Sector</v>
      </c>
      <c r="B2657" s="262" t="str">
        <f>IF(ISBLANK(INDEX('Policy Characteristics'!B:B,MATCH($C2657,'Policy Characteristics'!$C:$C,0))),"",INDEX('Policy Characteristics'!B:B,MATCH($C2657,'Policy Characteristics'!$C:$C,0)))</f>
        <v>Fuel Taxes or Subsidies</v>
      </c>
      <c r="C2657" s="320" t="str">
        <f t="shared" si="124"/>
        <v>Additional Fuel Tax or Subsidy Rate by Fuel</v>
      </c>
      <c r="D2657" s="6" t="s">
        <v>50</v>
      </c>
      <c r="E2657" s="45" t="s">
        <v>318</v>
      </c>
      <c r="F2657" s="6" t="s">
        <v>91</v>
      </c>
      <c r="G2657" s="45" t="s">
        <v>3642</v>
      </c>
      <c r="H2657" s="47">
        <f t="shared" si="125"/>
        <v>2656</v>
      </c>
      <c r="I2657" s="325" t="s">
        <v>41</v>
      </c>
      <c r="J2657" s="255" t="str">
        <f>IF(ISBLANK(INDEX('Policy Characteristics'!D:D,MATCH($C2657,'Policy Characteristics'!$C:$C,0))),"",INDEX('Policy Characteristics'!D:D,MATCH($C2657,'Policy Characteristics'!$C:$C,0)))</f>
        <v>Fuel Taxes or Subsidies</v>
      </c>
      <c r="K2657" s="254" t="str">
        <f>IF(ISBLANK(INDEX('Policy Characteristics'!E:E,MATCH($C2657,'Policy Characteristics'!$C:$C,0))),"",INDEX('Policy Characteristics'!E:E,MATCH($C2657,'Policy Characteristics'!$C:$C,0)))</f>
        <v>cross fuel tax</v>
      </c>
      <c r="L2657" s="261">
        <f>IF(ISBLANK(INDEX('Policy Characteristics'!F:F,MATCH($C2657,'Policy Characteristics'!$C:$C,0))),"",INDEX('Policy Characteristics'!F:F,MATCH($C2657,'Policy Characteristics'!$C:$C,0)))</f>
        <v>-0.9</v>
      </c>
      <c r="M2657" s="261">
        <f>IF(ISBLANK(INDEX('Policy Characteristics'!G:G,MATCH($C2657,'Policy Characteristics'!$C:$C,0))),"",INDEX('Policy Characteristics'!G:G,MATCH($C2657,'Policy Characteristics'!$C:$C,0)))</f>
        <v>0.9</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of BAU price</v>
      </c>
      <c r="P2657" s="254" t="str">
        <f>IF(ISBLANK(INDEX('Policy Characteristics'!J:J,MATCH($C2657,'Policy Characteristics'!$C:$C,0))),"",INDEX('Policy Characteristics'!J:J,MATCH($C2657,'Policy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7" s="254" t="str">
        <f>IF(ISBLANK(INDEX('Policy Characteristics'!K:K,MATCH($C2657,'Policy Characteristics'!$C:$C,0))),"",INDEX('Policy Characteristics'!K:K,MATCH($C2657,'Policy Characteristics'!$C:$C,0)))</f>
        <v>fuels.html#fuel-taxes</v>
      </c>
      <c r="R2657" s="254" t="str">
        <f>IF(ISBLANK(INDEX('Policy Characteristics'!L:L,MATCH($C2657,'Policy Characteristics'!$C:$C,0))),"",INDEX('Policy Characteristics'!L:L,MATCH($C2657,'Policy Characteristics'!$C:$C,0)))</f>
        <v>fuel-taxes.html</v>
      </c>
    </row>
    <row r="2658" spans="1:18" s="4" customFormat="1" x14ac:dyDescent="0.25">
      <c r="A2658" s="254" t="str">
        <f>IF(ISBLANK(INDEX('Policy Characteristics'!A:A,MATCH($C2658,'Policy Characteristics'!$C:$C,0))),"",INDEX('Policy Characteristics'!A:A,MATCH($C2658,'Policy Characteristics'!$C:$C,0)))</f>
        <v>Cross-Sector</v>
      </c>
      <c r="B2658" s="262" t="str">
        <f>IF(ISBLANK(INDEX('Policy Characteristics'!B:B,MATCH($C2658,'Policy Characteristics'!$C:$C,0))),"",INDEX('Policy Characteristics'!B:B,MATCH($C2658,'Policy Characteristics'!$C:$C,0)))</f>
        <v>Fuel Taxes or Subsidies</v>
      </c>
      <c r="C2658" s="320" t="str">
        <f t="shared" si="124"/>
        <v>Additional Fuel Tax or Subsidy Rate by Fuel</v>
      </c>
      <c r="D2658" s="6" t="s">
        <v>51</v>
      </c>
      <c r="E2658" s="45" t="s">
        <v>318</v>
      </c>
      <c r="F2658" s="6" t="s">
        <v>92</v>
      </c>
      <c r="G2658" s="45" t="s">
        <v>3642</v>
      </c>
      <c r="H2658" s="47">
        <f t="shared" si="125"/>
        <v>2657</v>
      </c>
      <c r="I2658" s="325" t="s">
        <v>40</v>
      </c>
      <c r="J2658" s="255" t="str">
        <f>IF(ISBLANK(INDEX('Policy Characteristics'!D:D,MATCH($C2658,'Policy Characteristics'!$C:$C,0))),"",INDEX('Policy Characteristics'!D:D,MATCH($C2658,'Policy Characteristics'!$C:$C,0)))</f>
        <v>Fuel Taxes or Subsidies</v>
      </c>
      <c r="K2658" s="254" t="str">
        <f>IF(ISBLANK(INDEX('Policy Characteristics'!E:E,MATCH($C2658,'Policy Characteristics'!$C:$C,0))),"",INDEX('Policy Characteristics'!E:E,MATCH($C2658,'Policy Characteristics'!$C:$C,0)))</f>
        <v>cross fuel tax</v>
      </c>
      <c r="L2658" s="261">
        <f>IF(ISBLANK(INDEX('Policy Characteristics'!F:F,MATCH($C2658,'Policy Characteristics'!$C:$C,0))),"",INDEX('Policy Characteristics'!F:F,MATCH($C2658,'Policy Characteristics'!$C:$C,0)))</f>
        <v>-0.9</v>
      </c>
      <c r="M2658" s="261">
        <f>IF(ISBLANK(INDEX('Policy Characteristics'!G:G,MATCH($C2658,'Policy Characteristics'!$C:$C,0))),"",INDEX('Policy Characteristics'!G:G,MATCH($C2658,'Policy Characteristics'!$C:$C,0)))</f>
        <v>0.9</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of BAU price</v>
      </c>
      <c r="P2658" s="254" t="str">
        <f>IF(ISBLANK(INDEX('Policy Characteristics'!J:J,MATCH($C2658,'Policy Characteristics'!$C:$C,0))),"",INDEX('Policy Characteristics'!J:J,MATCH($C2658,'Policy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8" s="254" t="str">
        <f>IF(ISBLANK(INDEX('Policy Characteristics'!K:K,MATCH($C2658,'Policy Characteristics'!$C:$C,0))),"",INDEX('Policy Characteristics'!K:K,MATCH($C2658,'Policy Characteristics'!$C:$C,0)))</f>
        <v>fuels.html#fuel-taxes</v>
      </c>
      <c r="R2658" s="254" t="str">
        <f>IF(ISBLANK(INDEX('Policy Characteristics'!L:L,MATCH($C2658,'Policy Characteristics'!$C:$C,0))),"",INDEX('Policy Characteristics'!L:L,MATCH($C2658,'Policy Characteristics'!$C:$C,0)))</f>
        <v>fuel-taxes.html</v>
      </c>
    </row>
    <row r="2659" spans="1:18" s="4" customFormat="1" x14ac:dyDescent="0.25">
      <c r="A2659" s="254" t="str">
        <f>IF(ISBLANK(INDEX('Policy Characteristics'!A:A,MATCH($C2659,'Policy Characteristics'!$C:$C,0))),"",INDEX('Policy Characteristics'!A:A,MATCH($C2659,'Policy Characteristics'!$C:$C,0)))</f>
        <v>Cross-Sector</v>
      </c>
      <c r="B2659" s="262" t="str">
        <f>IF(ISBLANK(INDEX('Policy Characteristics'!B:B,MATCH($C2659,'Policy Characteristics'!$C:$C,0))),"",INDEX('Policy Characteristics'!B:B,MATCH($C2659,'Policy Characteristics'!$C:$C,0)))</f>
        <v>Fuel Taxes or Subsidies</v>
      </c>
      <c r="C2659" s="320" t="str">
        <f t="shared" si="124"/>
        <v>Additional Fuel Tax or Subsidy Rate by Fuel</v>
      </c>
      <c r="D2659" s="6" t="s">
        <v>52</v>
      </c>
      <c r="E2659" s="45" t="s">
        <v>318</v>
      </c>
      <c r="F2659" s="6" t="s">
        <v>93</v>
      </c>
      <c r="G2659" s="45" t="s">
        <v>3642</v>
      </c>
      <c r="H2659" s="47">
        <f t="shared" si="125"/>
        <v>2658</v>
      </c>
      <c r="I2659" s="325" t="s">
        <v>41</v>
      </c>
      <c r="J2659" s="255" t="str">
        <f>IF(ISBLANK(INDEX('Policy Characteristics'!D:D,MATCH($C2659,'Policy Characteristics'!$C:$C,0))),"",INDEX('Policy Characteristics'!D:D,MATCH($C2659,'Policy Characteristics'!$C:$C,0)))</f>
        <v>Fuel Taxes or Subsidies</v>
      </c>
      <c r="K2659" s="254" t="str">
        <f>IF(ISBLANK(INDEX('Policy Characteristics'!E:E,MATCH($C2659,'Policy Characteristics'!$C:$C,0))),"",INDEX('Policy Characteristics'!E:E,MATCH($C2659,'Policy Characteristics'!$C:$C,0)))</f>
        <v>cross fuel tax</v>
      </c>
      <c r="L2659" s="261">
        <f>IF(ISBLANK(INDEX('Policy Characteristics'!F:F,MATCH($C2659,'Policy Characteristics'!$C:$C,0))),"",INDEX('Policy Characteristics'!F:F,MATCH($C2659,'Policy Characteristics'!$C:$C,0)))</f>
        <v>-0.9</v>
      </c>
      <c r="M2659" s="261">
        <f>IF(ISBLANK(INDEX('Policy Characteristics'!G:G,MATCH($C2659,'Policy Characteristics'!$C:$C,0))),"",INDEX('Policy Characteristics'!G:G,MATCH($C2659,'Policy Characteristics'!$C:$C,0)))</f>
        <v>0.9</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of BAU price</v>
      </c>
      <c r="P2659" s="254" t="str">
        <f>IF(ISBLANK(INDEX('Policy Characteristics'!J:J,MATCH($C2659,'Policy Characteristics'!$C:$C,0))),"",INDEX('Policy Characteristics'!J:J,MATCH($C2659,'Policy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59" s="254" t="str">
        <f>IF(ISBLANK(INDEX('Policy Characteristics'!K:K,MATCH($C2659,'Policy Characteristics'!$C:$C,0))),"",INDEX('Policy Characteristics'!K:K,MATCH($C2659,'Policy Characteristics'!$C:$C,0)))</f>
        <v>fuels.html#fuel-taxes</v>
      </c>
      <c r="R2659" s="254" t="str">
        <f>IF(ISBLANK(INDEX('Policy Characteristics'!L:L,MATCH($C2659,'Policy Characteristics'!$C:$C,0))),"",INDEX('Policy Characteristics'!L:L,MATCH($C2659,'Policy Characteristics'!$C:$C,0)))</f>
        <v>fuel-taxes.html</v>
      </c>
    </row>
    <row r="2660" spans="1:18" s="4" customFormat="1" x14ac:dyDescent="0.25">
      <c r="A2660" s="254" t="str">
        <f>IF(ISBLANK(INDEX('Policy Characteristics'!A:A,MATCH($C2660,'Policy Characteristics'!$C:$C,0))),"",INDEX('Policy Characteristics'!A:A,MATCH($C2660,'Policy Characteristics'!$C:$C,0)))</f>
        <v>Cross-Sector</v>
      </c>
      <c r="B2660" s="262" t="str">
        <f>IF(ISBLANK(INDEX('Policy Characteristics'!B:B,MATCH($C2660,'Policy Characteristics'!$C:$C,0))),"",INDEX('Policy Characteristics'!B:B,MATCH($C2660,'Policy Characteristics'!$C:$C,0)))</f>
        <v>Fuel Taxes or Subsidies</v>
      </c>
      <c r="C2660" s="320" t="str">
        <f t="shared" si="124"/>
        <v>Additional Fuel Tax or Subsidy Rate by Fuel</v>
      </c>
      <c r="D2660" s="6" t="s">
        <v>53</v>
      </c>
      <c r="E2660" s="45" t="s">
        <v>318</v>
      </c>
      <c r="F2660" s="6" t="s">
        <v>94</v>
      </c>
      <c r="G2660" s="45" t="s">
        <v>3642</v>
      </c>
      <c r="H2660" s="47">
        <f t="shared" si="125"/>
        <v>2659</v>
      </c>
      <c r="I2660" s="325" t="s">
        <v>41</v>
      </c>
      <c r="J2660" s="255" t="str">
        <f>IF(ISBLANK(INDEX('Policy Characteristics'!D:D,MATCH($C2660,'Policy Characteristics'!$C:$C,0))),"",INDEX('Policy Characteristics'!D:D,MATCH($C2660,'Policy Characteristics'!$C:$C,0)))</f>
        <v>Fuel Taxes or Subsidies</v>
      </c>
      <c r="K2660" s="254" t="str">
        <f>IF(ISBLANK(INDEX('Policy Characteristics'!E:E,MATCH($C2660,'Policy Characteristics'!$C:$C,0))),"",INDEX('Policy Characteristics'!E:E,MATCH($C2660,'Policy Characteristics'!$C:$C,0)))</f>
        <v>cross fuel tax</v>
      </c>
      <c r="L2660" s="261">
        <f>IF(ISBLANK(INDEX('Policy Characteristics'!F:F,MATCH($C2660,'Policy Characteristics'!$C:$C,0))),"",INDEX('Policy Characteristics'!F:F,MATCH($C2660,'Policy Characteristics'!$C:$C,0)))</f>
        <v>-0.9</v>
      </c>
      <c r="M2660" s="261">
        <f>IF(ISBLANK(INDEX('Policy Characteristics'!G:G,MATCH($C2660,'Policy Characteristics'!$C:$C,0))),"",INDEX('Policy Characteristics'!G:G,MATCH($C2660,'Policy Characteristics'!$C:$C,0)))</f>
        <v>0.9</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of BAU price</v>
      </c>
      <c r="P2660" s="254" t="str">
        <f>IF(ISBLANK(INDEX('Policy Characteristics'!J:J,MATCH($C2660,'Policy Characteristics'!$C:$C,0))),"",INDEX('Policy Characteristics'!J:J,MATCH($C2660,'Policy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0" s="254" t="str">
        <f>IF(ISBLANK(INDEX('Policy Characteristics'!K:K,MATCH($C2660,'Policy Characteristics'!$C:$C,0))),"",INDEX('Policy Characteristics'!K:K,MATCH($C2660,'Policy Characteristics'!$C:$C,0)))</f>
        <v>fuels.html#fuel-taxes</v>
      </c>
      <c r="R2660" s="254" t="str">
        <f>IF(ISBLANK(INDEX('Policy Characteristics'!L:L,MATCH($C2660,'Policy Characteristics'!$C:$C,0))),"",INDEX('Policy Characteristics'!L:L,MATCH($C2660,'Policy Characteristics'!$C:$C,0)))</f>
        <v>fuel-taxes.html</v>
      </c>
    </row>
    <row r="2661" spans="1:18" x14ac:dyDescent="0.25">
      <c r="A2661" s="254" t="str">
        <f>IF(ISBLANK(INDEX('Policy Characteristics'!A:A,MATCH($C2661,'Policy Characteristics'!$C:$C,0))),"",INDEX('Policy Characteristics'!A:A,MATCH($C2661,'Policy Characteristics'!$C:$C,0)))</f>
        <v>Cross-Sector</v>
      </c>
      <c r="B2661" s="262" t="str">
        <f>IF(ISBLANK(INDEX('Policy Characteristics'!B:B,MATCH($C2661,'Policy Characteristics'!$C:$C,0))),"",INDEX('Policy Characteristics'!B:B,MATCH($C2661,'Policy Characteristics'!$C:$C,0)))</f>
        <v>Fuel Taxes or Subsidies</v>
      </c>
      <c r="C2661" s="320" t="str">
        <f t="shared" si="124"/>
        <v>Additional Fuel Tax or Subsidy Rate by Fuel</v>
      </c>
      <c r="D2661" s="6" t="s">
        <v>2447</v>
      </c>
      <c r="E2661" s="45" t="s">
        <v>318</v>
      </c>
      <c r="F2661" s="6" t="s">
        <v>2448</v>
      </c>
      <c r="G2661" s="45" t="s">
        <v>3642</v>
      </c>
      <c r="H2661" s="47">
        <f t="shared" si="125"/>
        <v>2660</v>
      </c>
      <c r="I2661" s="325" t="s">
        <v>41</v>
      </c>
      <c r="J2661" s="255" t="str">
        <f>IF(ISBLANK(INDEX('Policy Characteristics'!D:D,MATCH($C2661,'Policy Characteristics'!$C:$C,0))),"",INDEX('Policy Characteristics'!D:D,MATCH($C2661,'Policy Characteristics'!$C:$C,0)))</f>
        <v>Fuel Taxes or Subsidies</v>
      </c>
      <c r="K2661" s="254" t="str">
        <f>IF(ISBLANK(INDEX('Policy Characteristics'!E:E,MATCH($C2661,'Policy Characteristics'!$C:$C,0))),"",INDEX('Policy Characteristics'!E:E,MATCH($C2661,'Policy Characteristics'!$C:$C,0)))</f>
        <v>cross fuel tax</v>
      </c>
      <c r="L2661" s="261">
        <f>IF(ISBLANK(INDEX('Policy Characteristics'!F:F,MATCH($C2661,'Policy Characteristics'!$C:$C,0))),"",INDEX('Policy Characteristics'!F:F,MATCH($C2661,'Policy Characteristics'!$C:$C,0)))</f>
        <v>-0.9</v>
      </c>
      <c r="M2661" s="261">
        <f>IF(ISBLANK(INDEX('Policy Characteristics'!G:G,MATCH($C2661,'Policy Characteristics'!$C:$C,0))),"",INDEX('Policy Characteristics'!G:G,MATCH($C2661,'Policy Characteristics'!$C:$C,0)))</f>
        <v>0.9</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of BAU price</v>
      </c>
      <c r="P2661" s="254" t="str">
        <f>IF(ISBLANK(INDEX('Policy Characteristics'!J:J,MATCH($C2661,'Policy Characteristics'!$C:$C,0))),"",INDEX('Policy Characteristics'!J:J,MATCH($C2661,'Policy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1" s="254" t="str">
        <f>IF(ISBLANK(INDEX('Policy Characteristics'!K:K,MATCH($C2661,'Policy Characteristics'!$C:$C,0))),"",INDEX('Policy Characteristics'!K:K,MATCH($C2661,'Policy Characteristics'!$C:$C,0)))</f>
        <v>fuels.html#fuel-taxes</v>
      </c>
      <c r="R2661" s="254" t="str">
        <f>IF(ISBLANK(INDEX('Policy Characteristics'!L:L,MATCH($C2661,'Policy Characteristics'!$C:$C,0))),"",INDEX('Policy Characteristics'!L:L,MATCH($C2661,'Policy Characteristics'!$C:$C,0)))</f>
        <v>fuel-taxes.html</v>
      </c>
    </row>
    <row r="2662" spans="1:18" x14ac:dyDescent="0.25">
      <c r="A2662" s="254" t="str">
        <f>IF(ISBLANK(INDEX('Policy Characteristics'!A:A,MATCH($C2662,'Policy Characteristics'!$C:$C,0))),"",INDEX('Policy Characteristics'!A:A,MATCH($C2662,'Policy Characteristics'!$C:$C,0)))</f>
        <v>Cross-Sector</v>
      </c>
      <c r="B2662" s="262" t="str">
        <f>IF(ISBLANK(INDEX('Policy Characteristics'!B:B,MATCH($C2662,'Policy Characteristics'!$C:$C,0))),"",INDEX('Policy Characteristics'!B:B,MATCH($C2662,'Policy Characteristics'!$C:$C,0)))</f>
        <v>Fuel Taxes or Subsidies</v>
      </c>
      <c r="C2662" s="320" t="str">
        <f t="shared" si="124"/>
        <v>Additional Fuel Tax or Subsidy Rate by Fuel</v>
      </c>
      <c r="D2662" s="6" t="s">
        <v>71</v>
      </c>
      <c r="E2662" s="45" t="s">
        <v>318</v>
      </c>
      <c r="F2662" s="6" t="s">
        <v>95</v>
      </c>
      <c r="G2662" s="45" t="s">
        <v>3642</v>
      </c>
      <c r="H2662" s="47">
        <f t="shared" si="125"/>
        <v>2661</v>
      </c>
      <c r="I2662" s="325" t="s">
        <v>41</v>
      </c>
      <c r="J2662" s="255" t="str">
        <f>IF(ISBLANK(INDEX('Policy Characteristics'!D:D,MATCH($C2662,'Policy Characteristics'!$C:$C,0))),"",INDEX('Policy Characteristics'!D:D,MATCH($C2662,'Policy Characteristics'!$C:$C,0)))</f>
        <v>Fuel Taxes or Subsidies</v>
      </c>
      <c r="K2662" s="254" t="str">
        <f>IF(ISBLANK(INDEX('Policy Characteristics'!E:E,MATCH($C2662,'Policy Characteristics'!$C:$C,0))),"",INDEX('Policy Characteristics'!E:E,MATCH($C2662,'Policy Characteristics'!$C:$C,0)))</f>
        <v>cross fuel tax</v>
      </c>
      <c r="L2662" s="261">
        <f>IF(ISBLANK(INDEX('Policy Characteristics'!F:F,MATCH($C2662,'Policy Characteristics'!$C:$C,0))),"",INDEX('Policy Characteristics'!F:F,MATCH($C2662,'Policy Characteristics'!$C:$C,0)))</f>
        <v>-0.9</v>
      </c>
      <c r="M2662" s="261">
        <f>IF(ISBLANK(INDEX('Policy Characteristics'!G:G,MATCH($C2662,'Policy Characteristics'!$C:$C,0))),"",INDEX('Policy Characteristics'!G:G,MATCH($C2662,'Policy Characteristics'!$C:$C,0)))</f>
        <v>0.9</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of BAU price</v>
      </c>
      <c r="P2662" s="254" t="str">
        <f>IF(ISBLANK(INDEX('Policy Characteristics'!J:J,MATCH($C2662,'Policy Characteristics'!$C:$C,0))),"",INDEX('Policy Characteristics'!J:J,MATCH($C2662,'Policy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2" s="254" t="str">
        <f>IF(ISBLANK(INDEX('Policy Characteristics'!K:K,MATCH($C2662,'Policy Characteristics'!$C:$C,0))),"",INDEX('Policy Characteristics'!K:K,MATCH($C2662,'Policy Characteristics'!$C:$C,0)))</f>
        <v>fuels.html#fuel-taxes</v>
      </c>
      <c r="R2662" s="254" t="str">
        <f>IF(ISBLANK(INDEX('Policy Characteristics'!L:L,MATCH($C2662,'Policy Characteristics'!$C:$C,0))),"",INDEX('Policy Characteristics'!L:L,MATCH($C2662,'Policy Characteristics'!$C:$C,0)))</f>
        <v>fuel-taxes.html</v>
      </c>
    </row>
    <row r="2663" spans="1:18" x14ac:dyDescent="0.25">
      <c r="A2663" s="254" t="str">
        <f>IF(ISBLANK(INDEX('Policy Characteristics'!A:A,MATCH($C2663,'Policy Characteristics'!$C:$C,0))),"",INDEX('Policy Characteristics'!A:A,MATCH($C2663,'Policy Characteristics'!$C:$C,0)))</f>
        <v>Cross-Sector</v>
      </c>
      <c r="B2663" s="262" t="str">
        <f>IF(ISBLANK(INDEX('Policy Characteristics'!B:B,MATCH($C2663,'Policy Characteristics'!$C:$C,0))),"",INDEX('Policy Characteristics'!B:B,MATCH($C2663,'Policy Characteristics'!$C:$C,0)))</f>
        <v>Fuel Taxes or Subsidies</v>
      </c>
      <c r="C2663" s="320" t="str">
        <f t="shared" si="124"/>
        <v>Additional Fuel Tax or Subsidy Rate by Fuel</v>
      </c>
      <c r="D2663" s="6" t="s">
        <v>426</v>
      </c>
      <c r="E2663" s="45" t="s">
        <v>318</v>
      </c>
      <c r="F2663" s="6" t="s">
        <v>427</v>
      </c>
      <c r="G2663" s="45" t="s">
        <v>3642</v>
      </c>
      <c r="H2663" s="47">
        <f t="shared" si="125"/>
        <v>2662</v>
      </c>
      <c r="I2663" s="325" t="s">
        <v>41</v>
      </c>
      <c r="J2663" s="255" t="str">
        <f>IF(ISBLANK(INDEX('Policy Characteristics'!D:D,MATCH($C2663,'Policy Characteristics'!$C:$C,0))),"",INDEX('Policy Characteristics'!D:D,MATCH($C2663,'Policy Characteristics'!$C:$C,0)))</f>
        <v>Fuel Taxes or Subsidies</v>
      </c>
      <c r="K2663" s="254" t="str">
        <f>IF(ISBLANK(INDEX('Policy Characteristics'!E:E,MATCH($C2663,'Policy Characteristics'!$C:$C,0))),"",INDEX('Policy Characteristics'!E:E,MATCH($C2663,'Policy Characteristics'!$C:$C,0)))</f>
        <v>cross fuel tax</v>
      </c>
      <c r="L2663" s="261">
        <f>IF(ISBLANK(INDEX('Policy Characteristics'!F:F,MATCH($C2663,'Policy Characteristics'!$C:$C,0))),"",INDEX('Policy Characteristics'!F:F,MATCH($C2663,'Policy Characteristics'!$C:$C,0)))</f>
        <v>-0.9</v>
      </c>
      <c r="M2663" s="261">
        <f>IF(ISBLANK(INDEX('Policy Characteristics'!G:G,MATCH($C2663,'Policy Characteristics'!$C:$C,0))),"",INDEX('Policy Characteristics'!G:G,MATCH($C2663,'Policy Characteristics'!$C:$C,0)))</f>
        <v>0.9</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of BAU price</v>
      </c>
      <c r="P2663" s="254" t="str">
        <f>IF(ISBLANK(INDEX('Policy Characteristics'!J:J,MATCH($C2663,'Policy Characteristics'!$C:$C,0))),"",INDEX('Policy Characteristics'!J:J,MATCH($C2663,'Policy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3" s="254" t="str">
        <f>IF(ISBLANK(INDEX('Policy Characteristics'!K:K,MATCH($C2663,'Policy Characteristics'!$C:$C,0))),"",INDEX('Policy Characteristics'!K:K,MATCH($C2663,'Policy Characteristics'!$C:$C,0)))</f>
        <v>fuels.html#fuel-taxes</v>
      </c>
      <c r="R2663" s="254" t="str">
        <f>IF(ISBLANK(INDEX('Policy Characteristics'!L:L,MATCH($C2663,'Policy Characteristics'!$C:$C,0))),"",INDEX('Policy Characteristics'!L:L,MATCH($C2663,'Policy Characteristics'!$C:$C,0)))</f>
        <v>fuel-taxes.html</v>
      </c>
    </row>
    <row r="2664" spans="1:18" x14ac:dyDescent="0.25">
      <c r="A2664" s="254" t="str">
        <f>IF(ISBLANK(INDEX('Policy Characteristics'!A:A,MATCH($C2664,'Policy Characteristics'!$C:$C,0))),"",INDEX('Policy Characteristics'!A:A,MATCH($C2664,'Policy Characteristics'!$C:$C,0)))</f>
        <v>Cross-Sector</v>
      </c>
      <c r="B2664" s="262" t="str">
        <f>IF(ISBLANK(INDEX('Policy Characteristics'!B:B,MATCH($C2664,'Policy Characteristics'!$C:$C,0))),"",INDEX('Policy Characteristics'!B:B,MATCH($C2664,'Policy Characteristics'!$C:$C,0)))</f>
        <v>Fuel Taxes or Subsidies</v>
      </c>
      <c r="C2664" s="320" t="str">
        <f t="shared" si="124"/>
        <v>Additional Fuel Tax or Subsidy Rate by Fuel</v>
      </c>
      <c r="D2664" s="6" t="s">
        <v>2439</v>
      </c>
      <c r="E2664" s="45" t="s">
        <v>318</v>
      </c>
      <c r="F2664" s="6" t="s">
        <v>2443</v>
      </c>
      <c r="G2664" s="45" t="s">
        <v>3642</v>
      </c>
      <c r="H2664" s="47">
        <f t="shared" si="125"/>
        <v>2663</v>
      </c>
      <c r="I2664" s="325" t="s">
        <v>41</v>
      </c>
      <c r="J2664" s="255" t="str">
        <f>IF(ISBLANK(INDEX('Policy Characteristics'!D:D,MATCH($C2664,'Policy Characteristics'!$C:$C,0))),"",INDEX('Policy Characteristics'!D:D,MATCH($C2664,'Policy Characteristics'!$C:$C,0)))</f>
        <v>Fuel Taxes or Subsidies</v>
      </c>
      <c r="K2664" s="254" t="str">
        <f>IF(ISBLANK(INDEX('Policy Characteristics'!E:E,MATCH($C2664,'Policy Characteristics'!$C:$C,0))),"",INDEX('Policy Characteristics'!E:E,MATCH($C2664,'Policy Characteristics'!$C:$C,0)))</f>
        <v>cross fuel tax</v>
      </c>
      <c r="L2664" s="261">
        <f>IF(ISBLANK(INDEX('Policy Characteristics'!F:F,MATCH($C2664,'Policy Characteristics'!$C:$C,0))),"",INDEX('Policy Characteristics'!F:F,MATCH($C2664,'Policy Characteristics'!$C:$C,0)))</f>
        <v>-0.9</v>
      </c>
      <c r="M2664" s="261">
        <f>IF(ISBLANK(INDEX('Policy Characteristics'!G:G,MATCH($C2664,'Policy Characteristics'!$C:$C,0))),"",INDEX('Policy Characteristics'!G:G,MATCH($C2664,'Policy Characteristics'!$C:$C,0)))</f>
        <v>0.9</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of BAU price</v>
      </c>
      <c r="P2664" s="254" t="str">
        <f>IF(ISBLANK(INDEX('Policy Characteristics'!J:J,MATCH($C2664,'Policy Characteristics'!$C:$C,0))),"",INDEX('Policy Characteristics'!J:J,MATCH($C2664,'Policy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4" s="254" t="str">
        <f>IF(ISBLANK(INDEX('Policy Characteristics'!K:K,MATCH($C2664,'Policy Characteristics'!$C:$C,0))),"",INDEX('Policy Characteristics'!K:K,MATCH($C2664,'Policy Characteristics'!$C:$C,0)))</f>
        <v>fuels.html#fuel-taxes</v>
      </c>
      <c r="R2664" s="254" t="str">
        <f>IF(ISBLANK(INDEX('Policy Characteristics'!L:L,MATCH($C2664,'Policy Characteristics'!$C:$C,0))),"",INDEX('Policy Characteristics'!L:L,MATCH($C2664,'Policy Characteristics'!$C:$C,0)))</f>
        <v>fuel-taxes.html</v>
      </c>
    </row>
    <row r="2665" spans="1:18" x14ac:dyDescent="0.25">
      <c r="A2665" s="254" t="str">
        <f>IF(ISBLANK(INDEX('Policy Characteristics'!A:A,MATCH($C2665,'Policy Characteristics'!$C:$C,0))),"",INDEX('Policy Characteristics'!A:A,MATCH($C2665,'Policy Characteristics'!$C:$C,0)))</f>
        <v>Cross-Sector</v>
      </c>
      <c r="B2665" s="262" t="str">
        <f>IF(ISBLANK(INDEX('Policy Characteristics'!B:B,MATCH($C2665,'Policy Characteristics'!$C:$C,0))),"",INDEX('Policy Characteristics'!B:B,MATCH($C2665,'Policy Characteristics'!$C:$C,0)))</f>
        <v>Fuel Taxes or Subsidies</v>
      </c>
      <c r="C2665" s="320" t="str">
        <f t="shared" si="124"/>
        <v>Additional Fuel Tax or Subsidy Rate by Fuel</v>
      </c>
      <c r="D2665" s="6" t="s">
        <v>2449</v>
      </c>
      <c r="E2665" s="45" t="s">
        <v>318</v>
      </c>
      <c r="F2665" s="6" t="s">
        <v>2450</v>
      </c>
      <c r="G2665" s="45" t="s">
        <v>3642</v>
      </c>
      <c r="H2665" s="47">
        <f t="shared" si="125"/>
        <v>2664</v>
      </c>
      <c r="I2665" s="325" t="s">
        <v>41</v>
      </c>
      <c r="J2665" s="255" t="str">
        <f>IF(ISBLANK(INDEX('Policy Characteristics'!D:D,MATCH($C2665,'Policy Characteristics'!$C:$C,0))),"",INDEX('Policy Characteristics'!D:D,MATCH($C2665,'Policy Characteristics'!$C:$C,0)))</f>
        <v>Fuel Taxes or Subsidies</v>
      </c>
      <c r="K2665" s="254" t="str">
        <f>IF(ISBLANK(INDEX('Policy Characteristics'!E:E,MATCH($C2665,'Policy Characteristics'!$C:$C,0))),"",INDEX('Policy Characteristics'!E:E,MATCH($C2665,'Policy Characteristics'!$C:$C,0)))</f>
        <v>cross fuel tax</v>
      </c>
      <c r="L2665" s="261">
        <f>IF(ISBLANK(INDEX('Policy Characteristics'!F:F,MATCH($C2665,'Policy Characteristics'!$C:$C,0))),"",INDEX('Policy Characteristics'!F:F,MATCH($C2665,'Policy Characteristics'!$C:$C,0)))</f>
        <v>-0.9</v>
      </c>
      <c r="M2665" s="261">
        <f>IF(ISBLANK(INDEX('Policy Characteristics'!G:G,MATCH($C2665,'Policy Characteristics'!$C:$C,0))),"",INDEX('Policy Characteristics'!G:G,MATCH($C2665,'Policy Characteristics'!$C:$C,0)))</f>
        <v>0.9</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of BAU price</v>
      </c>
      <c r="P2665" s="254" t="str">
        <f>IF(ISBLANK(INDEX('Policy Characteristics'!J:J,MATCH($C2665,'Policy Characteristics'!$C:$C,0))),"",INDEX('Policy Characteristics'!J:J,MATCH($C2665,'Policy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5" s="254" t="str">
        <f>IF(ISBLANK(INDEX('Policy Characteristics'!K:K,MATCH($C2665,'Policy Characteristics'!$C:$C,0))),"",INDEX('Policy Characteristics'!K:K,MATCH($C2665,'Policy Characteristics'!$C:$C,0)))</f>
        <v>fuels.html#fuel-taxes</v>
      </c>
      <c r="R2665" s="254" t="str">
        <f>IF(ISBLANK(INDEX('Policy Characteristics'!L:L,MATCH($C2665,'Policy Characteristics'!$C:$C,0))),"",INDEX('Policy Characteristics'!L:L,MATCH($C2665,'Policy Characteristics'!$C:$C,0)))</f>
        <v>fuel-taxes.html</v>
      </c>
    </row>
    <row r="2666" spans="1:18" x14ac:dyDescent="0.25">
      <c r="A2666" s="254" t="str">
        <f>IF(ISBLANK(INDEX('Policy Characteristics'!A:A,MATCH($C2666,'Policy Characteristics'!$C:$C,0))),"",INDEX('Policy Characteristics'!A:A,MATCH($C2666,'Policy Characteristics'!$C:$C,0)))</f>
        <v>Cross-Sector</v>
      </c>
      <c r="B2666" s="262" t="str">
        <f>IF(ISBLANK(INDEX('Policy Characteristics'!B:B,MATCH($C2666,'Policy Characteristics'!$C:$C,0))),"",INDEX('Policy Characteristics'!B:B,MATCH($C2666,'Policy Characteristics'!$C:$C,0)))</f>
        <v>Fuel Taxes or Subsidies</v>
      </c>
      <c r="C2666" s="320" t="str">
        <f t="shared" si="124"/>
        <v>Additional Fuel Tax or Subsidy Rate by Fuel</v>
      </c>
      <c r="D2666" s="6" t="s">
        <v>2440</v>
      </c>
      <c r="E2666" s="45" t="s">
        <v>318</v>
      </c>
      <c r="F2666" s="6" t="s">
        <v>2444</v>
      </c>
      <c r="G2666" s="45" t="s">
        <v>3642</v>
      </c>
      <c r="H2666" s="47">
        <f t="shared" si="125"/>
        <v>2665</v>
      </c>
      <c r="I2666" s="325" t="s">
        <v>41</v>
      </c>
      <c r="J2666" s="255" t="str">
        <f>IF(ISBLANK(INDEX('Policy Characteristics'!D:D,MATCH($C2666,'Policy Characteristics'!$C:$C,0))),"",INDEX('Policy Characteristics'!D:D,MATCH($C2666,'Policy Characteristics'!$C:$C,0)))</f>
        <v>Fuel Taxes or Subsidies</v>
      </c>
      <c r="K2666" s="254" t="str">
        <f>IF(ISBLANK(INDEX('Policy Characteristics'!E:E,MATCH($C2666,'Policy Characteristics'!$C:$C,0))),"",INDEX('Policy Characteristics'!E:E,MATCH($C2666,'Policy Characteristics'!$C:$C,0)))</f>
        <v>cross fuel tax</v>
      </c>
      <c r="L2666" s="261">
        <f>IF(ISBLANK(INDEX('Policy Characteristics'!F:F,MATCH($C2666,'Policy Characteristics'!$C:$C,0))),"",INDEX('Policy Characteristics'!F:F,MATCH($C2666,'Policy Characteristics'!$C:$C,0)))</f>
        <v>-0.9</v>
      </c>
      <c r="M2666" s="261">
        <f>IF(ISBLANK(INDEX('Policy Characteristics'!G:G,MATCH($C2666,'Policy Characteristics'!$C:$C,0))),"",INDEX('Policy Characteristics'!G:G,MATCH($C2666,'Policy Characteristics'!$C:$C,0)))</f>
        <v>0.9</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of BAU price</v>
      </c>
      <c r="P2666" s="254" t="str">
        <f>IF(ISBLANK(INDEX('Policy Characteristics'!J:J,MATCH($C2666,'Policy Characteristics'!$C:$C,0))),"",INDEX('Policy Characteristics'!J:J,MATCH($C2666,'Policy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6" s="254" t="str">
        <f>IF(ISBLANK(INDEX('Policy Characteristics'!K:K,MATCH($C2666,'Policy Characteristics'!$C:$C,0))),"",INDEX('Policy Characteristics'!K:K,MATCH($C2666,'Policy Characteristics'!$C:$C,0)))</f>
        <v>fuels.html#fuel-taxes</v>
      </c>
      <c r="R2666" s="254" t="str">
        <f>IF(ISBLANK(INDEX('Policy Characteristics'!L:L,MATCH($C2666,'Policy Characteristics'!$C:$C,0))),"",INDEX('Policy Characteristics'!L:L,MATCH($C2666,'Policy Characteristics'!$C:$C,0)))</f>
        <v>fuel-taxes.html</v>
      </c>
    </row>
    <row r="2667" spans="1:18" x14ac:dyDescent="0.25">
      <c r="A2667" s="254" t="str">
        <f>IF(ISBLANK(INDEX('Policy Characteristics'!A:A,MATCH($C2667,'Policy Characteristics'!$C:$C,0))),"",INDEX('Policy Characteristics'!A:A,MATCH($C2667,'Policy Characteristics'!$C:$C,0)))</f>
        <v>Cross-Sector</v>
      </c>
      <c r="B2667" s="262" t="str">
        <f>IF(ISBLANK(INDEX('Policy Characteristics'!B:B,MATCH($C2667,'Policy Characteristics'!$C:$C,0))),"",INDEX('Policy Characteristics'!B:B,MATCH($C2667,'Policy Characteristics'!$C:$C,0)))</f>
        <v>Fuel Taxes or Subsidies</v>
      </c>
      <c r="C2667" s="320" t="str">
        <f t="shared" si="124"/>
        <v>Additional Fuel Tax or Subsidy Rate by Fuel</v>
      </c>
      <c r="D2667" s="6" t="s">
        <v>2441</v>
      </c>
      <c r="E2667" s="45" t="s">
        <v>318</v>
      </c>
      <c r="F2667" s="6" t="s">
        <v>2445</v>
      </c>
      <c r="G2667" s="45" t="s">
        <v>3642</v>
      </c>
      <c r="H2667" s="47">
        <f t="shared" si="125"/>
        <v>2666</v>
      </c>
      <c r="I2667" s="325" t="s">
        <v>41</v>
      </c>
      <c r="J2667" s="255" t="str">
        <f>IF(ISBLANK(INDEX('Policy Characteristics'!D:D,MATCH($C2667,'Policy Characteristics'!$C:$C,0))),"",INDEX('Policy Characteristics'!D:D,MATCH($C2667,'Policy Characteristics'!$C:$C,0)))</f>
        <v>Fuel Taxes or Subsidies</v>
      </c>
      <c r="K2667" s="254" t="str">
        <f>IF(ISBLANK(INDEX('Policy Characteristics'!E:E,MATCH($C2667,'Policy Characteristics'!$C:$C,0))),"",INDEX('Policy Characteristics'!E:E,MATCH($C2667,'Policy Characteristics'!$C:$C,0)))</f>
        <v>cross fuel tax</v>
      </c>
      <c r="L2667" s="261">
        <f>IF(ISBLANK(INDEX('Policy Characteristics'!F:F,MATCH($C2667,'Policy Characteristics'!$C:$C,0))),"",INDEX('Policy Characteristics'!F:F,MATCH($C2667,'Policy Characteristics'!$C:$C,0)))</f>
        <v>-0.9</v>
      </c>
      <c r="M2667" s="261">
        <f>IF(ISBLANK(INDEX('Policy Characteristics'!G:G,MATCH($C2667,'Policy Characteristics'!$C:$C,0))),"",INDEX('Policy Characteristics'!G:G,MATCH($C2667,'Policy Characteristics'!$C:$C,0)))</f>
        <v>0.9</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of BAU price</v>
      </c>
      <c r="P2667" s="254" t="str">
        <f>IF(ISBLANK(INDEX('Policy Characteristics'!J:J,MATCH($C2667,'Policy Characteristics'!$C:$C,0))),"",INDEX('Policy Characteristics'!J:J,MATCH($C2667,'Policy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7" s="254" t="str">
        <f>IF(ISBLANK(INDEX('Policy Characteristics'!K:K,MATCH($C2667,'Policy Characteristics'!$C:$C,0))),"",INDEX('Policy Characteristics'!K:K,MATCH($C2667,'Policy Characteristics'!$C:$C,0)))</f>
        <v>fuels.html#fuel-taxes</v>
      </c>
      <c r="R2667" s="254" t="str">
        <f>IF(ISBLANK(INDEX('Policy Characteristics'!L:L,MATCH($C2667,'Policy Characteristics'!$C:$C,0))),"",INDEX('Policy Characteristics'!L:L,MATCH($C2667,'Policy Characteristics'!$C:$C,0)))</f>
        <v>fuel-taxes.html</v>
      </c>
    </row>
    <row r="2668" spans="1:18" x14ac:dyDescent="0.25">
      <c r="A2668" s="254" t="str">
        <f>IF(ISBLANK(INDEX('Policy Characteristics'!A:A,MATCH($C2668,'Policy Characteristics'!$C:$C,0))),"",INDEX('Policy Characteristics'!A:A,MATCH($C2668,'Policy Characteristics'!$C:$C,0)))</f>
        <v>Cross-Sector</v>
      </c>
      <c r="B2668" s="262" t="str">
        <f>IF(ISBLANK(INDEX('Policy Characteristics'!B:B,MATCH($C2668,'Policy Characteristics'!$C:$C,0))),"",INDEX('Policy Characteristics'!B:B,MATCH($C2668,'Policy Characteristics'!$C:$C,0)))</f>
        <v>Fuel Taxes or Subsidies</v>
      </c>
      <c r="C2668" s="320" t="str">
        <f t="shared" si="124"/>
        <v>Additional Fuel Tax or Subsidy Rate by Fuel</v>
      </c>
      <c r="D2668" s="6" t="s">
        <v>2442</v>
      </c>
      <c r="E2668" s="45" t="s">
        <v>318</v>
      </c>
      <c r="F2668" s="6" t="s">
        <v>2446</v>
      </c>
      <c r="G2668" s="45" t="s">
        <v>3642</v>
      </c>
      <c r="H2668" s="47">
        <f t="shared" si="125"/>
        <v>2667</v>
      </c>
      <c r="I2668" s="325" t="s">
        <v>41</v>
      </c>
      <c r="J2668" s="255" t="str">
        <f>IF(ISBLANK(INDEX('Policy Characteristics'!D:D,MATCH($C2668,'Policy Characteristics'!$C:$C,0))),"",INDEX('Policy Characteristics'!D:D,MATCH($C2668,'Policy Characteristics'!$C:$C,0)))</f>
        <v>Fuel Taxes or Subsidies</v>
      </c>
      <c r="K2668" s="254" t="str">
        <f>IF(ISBLANK(INDEX('Policy Characteristics'!E:E,MATCH($C2668,'Policy Characteristics'!$C:$C,0))),"",INDEX('Policy Characteristics'!E:E,MATCH($C2668,'Policy Characteristics'!$C:$C,0)))</f>
        <v>cross fuel tax</v>
      </c>
      <c r="L2668" s="261">
        <f>IF(ISBLANK(INDEX('Policy Characteristics'!F:F,MATCH($C2668,'Policy Characteristics'!$C:$C,0))),"",INDEX('Policy Characteristics'!F:F,MATCH($C2668,'Policy Characteristics'!$C:$C,0)))</f>
        <v>-0.9</v>
      </c>
      <c r="M2668" s="261">
        <f>IF(ISBLANK(INDEX('Policy Characteristics'!G:G,MATCH($C2668,'Policy Characteristics'!$C:$C,0))),"",INDEX('Policy Characteristics'!G:G,MATCH($C2668,'Policy Characteristics'!$C:$C,0)))</f>
        <v>0.9</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of BAU price</v>
      </c>
      <c r="P2668" s="254" t="str">
        <f>IF(ISBLANK(INDEX('Policy Characteristics'!J:J,MATCH($C2668,'Policy Characteristics'!$C:$C,0))),"",INDEX('Policy Characteristics'!J:J,MATCH($C2668,'Policy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8" s="254" t="str">
        <f>IF(ISBLANK(INDEX('Policy Characteristics'!K:K,MATCH($C2668,'Policy Characteristics'!$C:$C,0))),"",INDEX('Policy Characteristics'!K:K,MATCH($C2668,'Policy Characteristics'!$C:$C,0)))</f>
        <v>fuels.html#fuel-taxes</v>
      </c>
      <c r="R2668" s="254" t="str">
        <f>IF(ISBLANK(INDEX('Policy Characteristics'!L:L,MATCH($C2668,'Policy Characteristics'!$C:$C,0))),"",INDEX('Policy Characteristics'!L:L,MATCH($C2668,'Policy Characteristics'!$C:$C,0)))</f>
        <v>fuel-taxes.html</v>
      </c>
    </row>
    <row r="2669" spans="1:18" s="4" customFormat="1" x14ac:dyDescent="0.25">
      <c r="A2669" s="254" t="str">
        <f>IF(ISBLANK(INDEX('Policy Characteristics'!A:A,MATCH($C2669,'Policy Characteristics'!$C:$C,0))),"",INDEX('Policy Characteristics'!A:A,MATCH($C2669,'Policy Characteristics'!$C:$C,0)))</f>
        <v>Cross-Sector</v>
      </c>
      <c r="B2669" s="262" t="str">
        <f>IF(ISBLANK(INDEX('Policy Characteristics'!B:B,MATCH($C2669,'Policy Characteristics'!$C:$C,0))),"",INDEX('Policy Characteristics'!B:B,MATCH($C2669,'Policy Characteristics'!$C:$C,0)))</f>
        <v>Fuel Taxes or Subsidies</v>
      </c>
      <c r="C2669" s="320" t="str">
        <f t="shared" si="124"/>
        <v>Additional Fuel Tax or Subsidy Rate by Fuel</v>
      </c>
      <c r="D2669" s="45" t="s">
        <v>49</v>
      </c>
      <c r="E2669" s="45" t="s">
        <v>319</v>
      </c>
      <c r="F2669" s="45" t="s">
        <v>89</v>
      </c>
      <c r="G2669" s="45" t="s">
        <v>2553</v>
      </c>
      <c r="H2669" s="47">
        <f t="shared" si="125"/>
        <v>2668</v>
      </c>
      <c r="I2669" s="324" t="s">
        <v>40</v>
      </c>
      <c r="J2669" s="255" t="str">
        <f>IF(ISBLANK(INDEX('Policy Characteristics'!D:D,MATCH($C2669,'Policy Characteristics'!$C:$C,0))),"",INDEX('Policy Characteristics'!D:D,MATCH($C2669,'Policy Characteristics'!$C:$C,0)))</f>
        <v>Fuel Taxes or Subsidies</v>
      </c>
      <c r="K2669" s="254" t="str">
        <f>IF(ISBLANK(INDEX('Policy Characteristics'!E:E,MATCH($C2669,'Policy Characteristics'!$C:$C,0))),"",INDEX('Policy Characteristics'!E:E,MATCH($C2669,'Policy Characteristics'!$C:$C,0)))</f>
        <v>cross fuel tax</v>
      </c>
      <c r="L2669" s="261">
        <f>IF(ISBLANK(INDEX('Policy Characteristics'!F:F,MATCH($C2669,'Policy Characteristics'!$C:$C,0))),"",INDEX('Policy Characteristics'!F:F,MATCH($C2669,'Policy Characteristics'!$C:$C,0)))</f>
        <v>-0.9</v>
      </c>
      <c r="M2669" s="261">
        <f>IF(ISBLANK(INDEX('Policy Characteristics'!G:G,MATCH($C2669,'Policy Characteristics'!$C:$C,0))),"",INDEX('Policy Characteristics'!G:G,MATCH($C2669,'Policy Characteristics'!$C:$C,0)))</f>
        <v>0.9</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of BAU price</v>
      </c>
      <c r="P2669" s="254" t="str">
        <f>IF(ISBLANK(INDEX('Policy Characteristics'!J:J,MATCH($C2669,'Policy Characteristics'!$C:$C,0))),"",INDEX('Policy Characteristics'!J:J,MATCH($C2669,'Policy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69" s="254" t="str">
        <f>IF(ISBLANK(INDEX('Policy Characteristics'!K:K,MATCH($C2669,'Policy Characteristics'!$C:$C,0))),"",INDEX('Policy Characteristics'!K:K,MATCH($C2669,'Policy Characteristics'!$C:$C,0)))</f>
        <v>fuels.html#fuel-taxes</v>
      </c>
      <c r="R2669" s="254" t="str">
        <f>IF(ISBLANK(INDEX('Policy Characteristics'!L:L,MATCH($C2669,'Policy Characteristics'!$C:$C,0))),"",INDEX('Policy Characteristics'!L:L,MATCH($C2669,'Policy Characteristics'!$C:$C,0)))</f>
        <v>fuel-taxes.html</v>
      </c>
    </row>
    <row r="2670" spans="1:18" s="4" customFormat="1" x14ac:dyDescent="0.25">
      <c r="A2670" s="254" t="str">
        <f>IF(ISBLANK(INDEX('Policy Characteristics'!A:A,MATCH($C2670,'Policy Characteristics'!$C:$C,0))),"",INDEX('Policy Characteristics'!A:A,MATCH($C2670,'Policy Characteristics'!$C:$C,0)))</f>
        <v>Cross-Sector</v>
      </c>
      <c r="B2670" s="262" t="str">
        <f>IF(ISBLANK(INDEX('Policy Characteristics'!B:B,MATCH($C2670,'Policy Characteristics'!$C:$C,0))),"",INDEX('Policy Characteristics'!B:B,MATCH($C2670,'Policy Characteristics'!$C:$C,0)))</f>
        <v>Fuel Taxes or Subsidies</v>
      </c>
      <c r="C2670" s="320" t="str">
        <f t="shared" si="124"/>
        <v>Additional Fuel Tax or Subsidy Rate by Fuel</v>
      </c>
      <c r="D2670" s="6" t="s">
        <v>433</v>
      </c>
      <c r="E2670" s="45" t="s">
        <v>319</v>
      </c>
      <c r="F2670" s="6" t="s">
        <v>430</v>
      </c>
      <c r="G2670" s="45" t="s">
        <v>2553</v>
      </c>
      <c r="H2670" s="47">
        <f t="shared" si="125"/>
        <v>2669</v>
      </c>
      <c r="I2670" s="325" t="s">
        <v>41</v>
      </c>
      <c r="J2670" s="255" t="str">
        <f>IF(ISBLANK(INDEX('Policy Characteristics'!D:D,MATCH($C2670,'Policy Characteristics'!$C:$C,0))),"",INDEX('Policy Characteristics'!D:D,MATCH($C2670,'Policy Characteristics'!$C:$C,0)))</f>
        <v>Fuel Taxes or Subsidies</v>
      </c>
      <c r="K2670" s="254" t="str">
        <f>IF(ISBLANK(INDEX('Policy Characteristics'!E:E,MATCH($C2670,'Policy Characteristics'!$C:$C,0))),"",INDEX('Policy Characteristics'!E:E,MATCH($C2670,'Policy Characteristics'!$C:$C,0)))</f>
        <v>cross fuel tax</v>
      </c>
      <c r="L2670" s="261">
        <f>IF(ISBLANK(INDEX('Policy Characteristics'!F:F,MATCH($C2670,'Policy Characteristics'!$C:$C,0))),"",INDEX('Policy Characteristics'!F:F,MATCH($C2670,'Policy Characteristics'!$C:$C,0)))</f>
        <v>-0.9</v>
      </c>
      <c r="M2670" s="261">
        <f>IF(ISBLANK(INDEX('Policy Characteristics'!G:G,MATCH($C2670,'Policy Characteristics'!$C:$C,0))),"",INDEX('Policy Characteristics'!G:G,MATCH($C2670,'Policy Characteristics'!$C:$C,0)))</f>
        <v>0.9</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of BAU price</v>
      </c>
      <c r="P2670" s="254" t="str">
        <f>IF(ISBLANK(INDEX('Policy Characteristics'!J:J,MATCH($C2670,'Policy Characteristics'!$C:$C,0))),"",INDEX('Policy Characteristics'!J:J,MATCH($C2670,'Policy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0" s="254" t="str">
        <f>IF(ISBLANK(INDEX('Policy Characteristics'!K:K,MATCH($C2670,'Policy Characteristics'!$C:$C,0))),"",INDEX('Policy Characteristics'!K:K,MATCH($C2670,'Policy Characteristics'!$C:$C,0)))</f>
        <v>fuels.html#fuel-taxes</v>
      </c>
      <c r="R2670" s="254" t="str">
        <f>IF(ISBLANK(INDEX('Policy Characteristics'!L:L,MATCH($C2670,'Policy Characteristics'!$C:$C,0))),"",INDEX('Policy Characteristics'!L:L,MATCH($C2670,'Policy Characteristics'!$C:$C,0)))</f>
        <v>fuel-taxes.html</v>
      </c>
    </row>
    <row r="2671" spans="1:18" s="4" customFormat="1" x14ac:dyDescent="0.25">
      <c r="A2671" s="254" t="str">
        <f>IF(ISBLANK(INDEX('Policy Characteristics'!A:A,MATCH($C2671,'Policy Characteristics'!$C:$C,0))),"",INDEX('Policy Characteristics'!A:A,MATCH($C2671,'Policy Characteristics'!$C:$C,0)))</f>
        <v>Cross-Sector</v>
      </c>
      <c r="B2671" s="262" t="str">
        <f>IF(ISBLANK(INDEX('Policy Characteristics'!B:B,MATCH($C2671,'Policy Characteristics'!$C:$C,0))),"",INDEX('Policy Characteristics'!B:B,MATCH($C2671,'Policy Characteristics'!$C:$C,0)))</f>
        <v>Fuel Taxes or Subsidies</v>
      </c>
      <c r="C2671" s="320" t="str">
        <f t="shared" si="124"/>
        <v>Additional Fuel Tax or Subsidy Rate by Fuel</v>
      </c>
      <c r="D2671" s="6" t="s">
        <v>43</v>
      </c>
      <c r="E2671" s="45" t="s">
        <v>319</v>
      </c>
      <c r="F2671" s="6" t="s">
        <v>83</v>
      </c>
      <c r="G2671" s="45" t="s">
        <v>2553</v>
      </c>
      <c r="H2671" s="47">
        <f t="shared" si="125"/>
        <v>2670</v>
      </c>
      <c r="I2671" s="325" t="s">
        <v>40</v>
      </c>
      <c r="J2671" s="255" t="str">
        <f>IF(ISBLANK(INDEX('Policy Characteristics'!D:D,MATCH($C2671,'Policy Characteristics'!$C:$C,0))),"",INDEX('Policy Characteristics'!D:D,MATCH($C2671,'Policy Characteristics'!$C:$C,0)))</f>
        <v>Fuel Taxes or Subsidies</v>
      </c>
      <c r="K2671" s="254" t="str">
        <f>IF(ISBLANK(INDEX('Policy Characteristics'!E:E,MATCH($C2671,'Policy Characteristics'!$C:$C,0))),"",INDEX('Policy Characteristics'!E:E,MATCH($C2671,'Policy Characteristics'!$C:$C,0)))</f>
        <v>cross fuel tax</v>
      </c>
      <c r="L2671" s="261">
        <f>IF(ISBLANK(INDEX('Policy Characteristics'!F:F,MATCH($C2671,'Policy Characteristics'!$C:$C,0))),"",INDEX('Policy Characteristics'!F:F,MATCH($C2671,'Policy Characteristics'!$C:$C,0)))</f>
        <v>-0.9</v>
      </c>
      <c r="M2671" s="261">
        <f>IF(ISBLANK(INDEX('Policy Characteristics'!G:G,MATCH($C2671,'Policy Characteristics'!$C:$C,0))),"",INDEX('Policy Characteristics'!G:G,MATCH($C2671,'Policy Characteristics'!$C:$C,0)))</f>
        <v>0.9</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of BAU price</v>
      </c>
      <c r="P2671" s="254" t="str">
        <f>IF(ISBLANK(INDEX('Policy Characteristics'!J:J,MATCH($C2671,'Policy Characteristics'!$C:$C,0))),"",INDEX('Policy Characteristics'!J:J,MATCH($C2671,'Policy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1" s="254" t="str">
        <f>IF(ISBLANK(INDEX('Policy Characteristics'!K:K,MATCH($C2671,'Policy Characteristics'!$C:$C,0))),"",INDEX('Policy Characteristics'!K:K,MATCH($C2671,'Policy Characteristics'!$C:$C,0)))</f>
        <v>fuels.html#fuel-taxes</v>
      </c>
      <c r="R2671" s="254" t="str">
        <f>IF(ISBLANK(INDEX('Policy Characteristics'!L:L,MATCH($C2671,'Policy Characteristics'!$C:$C,0))),"",INDEX('Policy Characteristics'!L:L,MATCH($C2671,'Policy Characteristics'!$C:$C,0)))</f>
        <v>fuel-taxes.html</v>
      </c>
    </row>
    <row r="2672" spans="1:18" s="4" customFormat="1" x14ac:dyDescent="0.25">
      <c r="A2672" s="254" t="str">
        <f>IF(ISBLANK(INDEX('Policy Characteristics'!A:A,MATCH($C2672,'Policy Characteristics'!$C:$C,0))),"",INDEX('Policy Characteristics'!A:A,MATCH($C2672,'Policy Characteristics'!$C:$C,0)))</f>
        <v>Cross-Sector</v>
      </c>
      <c r="B2672" s="262" t="str">
        <f>IF(ISBLANK(INDEX('Policy Characteristics'!B:B,MATCH($C2672,'Policy Characteristics'!$C:$C,0))),"",INDEX('Policy Characteristics'!B:B,MATCH($C2672,'Policy Characteristics'!$C:$C,0)))</f>
        <v>Fuel Taxes or Subsidies</v>
      </c>
      <c r="C2672" s="320" t="str">
        <f t="shared" si="124"/>
        <v>Additional Fuel Tax or Subsidy Rate by Fuel</v>
      </c>
      <c r="D2672" s="6" t="s">
        <v>44</v>
      </c>
      <c r="E2672" s="45" t="s">
        <v>319</v>
      </c>
      <c r="F2672" s="6" t="s">
        <v>84</v>
      </c>
      <c r="G2672" s="45" t="s">
        <v>2553</v>
      </c>
      <c r="H2672" s="47">
        <f t="shared" si="125"/>
        <v>2671</v>
      </c>
      <c r="I2672" s="325" t="s">
        <v>41</v>
      </c>
      <c r="J2672" s="255" t="str">
        <f>IF(ISBLANK(INDEX('Policy Characteristics'!D:D,MATCH($C2672,'Policy Characteristics'!$C:$C,0))),"",INDEX('Policy Characteristics'!D:D,MATCH($C2672,'Policy Characteristics'!$C:$C,0)))</f>
        <v>Fuel Taxes or Subsidies</v>
      </c>
      <c r="K2672" s="254" t="str">
        <f>IF(ISBLANK(INDEX('Policy Characteristics'!E:E,MATCH($C2672,'Policy Characteristics'!$C:$C,0))),"",INDEX('Policy Characteristics'!E:E,MATCH($C2672,'Policy Characteristics'!$C:$C,0)))</f>
        <v>cross fuel tax</v>
      </c>
      <c r="L2672" s="261">
        <f>IF(ISBLANK(INDEX('Policy Characteristics'!F:F,MATCH($C2672,'Policy Characteristics'!$C:$C,0))),"",INDEX('Policy Characteristics'!F:F,MATCH($C2672,'Policy Characteristics'!$C:$C,0)))</f>
        <v>-0.9</v>
      </c>
      <c r="M2672" s="261">
        <f>IF(ISBLANK(INDEX('Policy Characteristics'!G:G,MATCH($C2672,'Policy Characteristics'!$C:$C,0))),"",INDEX('Policy Characteristics'!G:G,MATCH($C2672,'Policy Characteristics'!$C:$C,0)))</f>
        <v>0.9</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of BAU price</v>
      </c>
      <c r="P2672" s="254" t="str">
        <f>IF(ISBLANK(INDEX('Policy Characteristics'!J:J,MATCH($C2672,'Policy Characteristics'!$C:$C,0))),"",INDEX('Policy Characteristics'!J:J,MATCH($C2672,'Policy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2" s="254" t="str">
        <f>IF(ISBLANK(INDEX('Policy Characteristics'!K:K,MATCH($C2672,'Policy Characteristics'!$C:$C,0))),"",INDEX('Policy Characteristics'!K:K,MATCH($C2672,'Policy Characteristics'!$C:$C,0)))</f>
        <v>fuels.html#fuel-taxes</v>
      </c>
      <c r="R2672" s="254" t="str">
        <f>IF(ISBLANK(INDEX('Policy Characteristics'!L:L,MATCH($C2672,'Policy Characteristics'!$C:$C,0))),"",INDEX('Policy Characteristics'!L:L,MATCH($C2672,'Policy Characteristics'!$C:$C,0)))</f>
        <v>fuel-taxes.html</v>
      </c>
    </row>
    <row r="2673" spans="1:18" s="4" customFormat="1" x14ac:dyDescent="0.25">
      <c r="A2673" s="254" t="str">
        <f>IF(ISBLANK(INDEX('Policy Characteristics'!A:A,MATCH($C2673,'Policy Characteristics'!$C:$C,0))),"",INDEX('Policy Characteristics'!A:A,MATCH($C2673,'Policy Characteristics'!$C:$C,0)))</f>
        <v>Cross-Sector</v>
      </c>
      <c r="B2673" s="262" t="str">
        <f>IF(ISBLANK(INDEX('Policy Characteristics'!B:B,MATCH($C2673,'Policy Characteristics'!$C:$C,0))),"",INDEX('Policy Characteristics'!B:B,MATCH($C2673,'Policy Characteristics'!$C:$C,0)))</f>
        <v>Fuel Taxes or Subsidies</v>
      </c>
      <c r="C2673" s="320" t="str">
        <f t="shared" si="124"/>
        <v>Additional Fuel Tax or Subsidy Rate by Fuel</v>
      </c>
      <c r="D2673" s="6" t="s">
        <v>48</v>
      </c>
      <c r="E2673" s="45" t="s">
        <v>319</v>
      </c>
      <c r="F2673" s="6" t="s">
        <v>88</v>
      </c>
      <c r="G2673" s="45" t="s">
        <v>2553</v>
      </c>
      <c r="H2673" s="47">
        <f t="shared" si="125"/>
        <v>2672</v>
      </c>
      <c r="I2673" s="325" t="s">
        <v>41</v>
      </c>
      <c r="J2673" s="255" t="str">
        <f>IF(ISBLANK(INDEX('Policy Characteristics'!D:D,MATCH($C2673,'Policy Characteristics'!$C:$C,0))),"",INDEX('Policy Characteristics'!D:D,MATCH($C2673,'Policy Characteristics'!$C:$C,0)))</f>
        <v>Fuel Taxes or Subsidies</v>
      </c>
      <c r="K2673" s="254" t="str">
        <f>IF(ISBLANK(INDEX('Policy Characteristics'!E:E,MATCH($C2673,'Policy Characteristics'!$C:$C,0))),"",INDEX('Policy Characteristics'!E:E,MATCH($C2673,'Policy Characteristics'!$C:$C,0)))</f>
        <v>cross fuel tax</v>
      </c>
      <c r="L2673" s="261">
        <f>IF(ISBLANK(INDEX('Policy Characteristics'!F:F,MATCH($C2673,'Policy Characteristics'!$C:$C,0))),"",INDEX('Policy Characteristics'!F:F,MATCH($C2673,'Policy Characteristics'!$C:$C,0)))</f>
        <v>-0.9</v>
      </c>
      <c r="M2673" s="261">
        <f>IF(ISBLANK(INDEX('Policy Characteristics'!G:G,MATCH($C2673,'Policy Characteristics'!$C:$C,0))),"",INDEX('Policy Characteristics'!G:G,MATCH($C2673,'Policy Characteristics'!$C:$C,0)))</f>
        <v>0.9</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of BAU price</v>
      </c>
      <c r="P2673" s="254" t="str">
        <f>IF(ISBLANK(INDEX('Policy Characteristics'!J:J,MATCH($C2673,'Policy Characteristics'!$C:$C,0))),"",INDEX('Policy Characteristics'!J:J,MATCH($C2673,'Policy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3" s="254" t="str">
        <f>IF(ISBLANK(INDEX('Policy Characteristics'!K:K,MATCH($C2673,'Policy Characteristics'!$C:$C,0))),"",INDEX('Policy Characteristics'!K:K,MATCH($C2673,'Policy Characteristics'!$C:$C,0)))</f>
        <v>fuels.html#fuel-taxes</v>
      </c>
      <c r="R2673" s="254" t="str">
        <f>IF(ISBLANK(INDEX('Policy Characteristics'!L:L,MATCH($C2673,'Policy Characteristics'!$C:$C,0))),"",INDEX('Policy Characteristics'!L:L,MATCH($C2673,'Policy Characteristics'!$C:$C,0)))</f>
        <v>fuel-taxes.html</v>
      </c>
    </row>
    <row r="2674" spans="1:18" s="4" customFormat="1" x14ac:dyDescent="0.25">
      <c r="A2674" s="254" t="str">
        <f>IF(ISBLANK(INDEX('Policy Characteristics'!A:A,MATCH($C2674,'Policy Characteristics'!$C:$C,0))),"",INDEX('Policy Characteristics'!A:A,MATCH($C2674,'Policy Characteristics'!$C:$C,0)))</f>
        <v>Cross-Sector</v>
      </c>
      <c r="B2674" s="262" t="str">
        <f>IF(ISBLANK(INDEX('Policy Characteristics'!B:B,MATCH($C2674,'Policy Characteristics'!$C:$C,0))),"",INDEX('Policy Characteristics'!B:B,MATCH($C2674,'Policy Characteristics'!$C:$C,0)))</f>
        <v>Fuel Taxes or Subsidies</v>
      </c>
      <c r="C2674" s="320" t="str">
        <f t="shared" si="124"/>
        <v>Additional Fuel Tax or Subsidy Rate by Fuel</v>
      </c>
      <c r="D2674" s="6" t="s">
        <v>50</v>
      </c>
      <c r="E2674" s="45" t="s">
        <v>319</v>
      </c>
      <c r="F2674" s="6" t="s">
        <v>91</v>
      </c>
      <c r="G2674" s="45" t="s">
        <v>2553</v>
      </c>
      <c r="H2674" s="47">
        <f t="shared" si="125"/>
        <v>2673</v>
      </c>
      <c r="I2674" s="325" t="s">
        <v>41</v>
      </c>
      <c r="J2674" s="255" t="str">
        <f>IF(ISBLANK(INDEX('Policy Characteristics'!D:D,MATCH($C2674,'Policy Characteristics'!$C:$C,0))),"",INDEX('Policy Characteristics'!D:D,MATCH($C2674,'Policy Characteristics'!$C:$C,0)))</f>
        <v>Fuel Taxes or Subsidies</v>
      </c>
      <c r="K2674" s="254" t="str">
        <f>IF(ISBLANK(INDEX('Policy Characteristics'!E:E,MATCH($C2674,'Policy Characteristics'!$C:$C,0))),"",INDEX('Policy Characteristics'!E:E,MATCH($C2674,'Policy Characteristics'!$C:$C,0)))</f>
        <v>cross fuel tax</v>
      </c>
      <c r="L2674" s="261">
        <f>IF(ISBLANK(INDEX('Policy Characteristics'!F:F,MATCH($C2674,'Policy Characteristics'!$C:$C,0))),"",INDEX('Policy Characteristics'!F:F,MATCH($C2674,'Policy Characteristics'!$C:$C,0)))</f>
        <v>-0.9</v>
      </c>
      <c r="M2674" s="261">
        <f>IF(ISBLANK(INDEX('Policy Characteristics'!G:G,MATCH($C2674,'Policy Characteristics'!$C:$C,0))),"",INDEX('Policy Characteristics'!G:G,MATCH($C2674,'Policy Characteristics'!$C:$C,0)))</f>
        <v>0.9</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of BAU price</v>
      </c>
      <c r="P2674" s="254" t="str">
        <f>IF(ISBLANK(INDEX('Policy Characteristics'!J:J,MATCH($C2674,'Policy Characteristics'!$C:$C,0))),"",INDEX('Policy Characteristics'!J:J,MATCH($C2674,'Policy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4" s="254" t="str">
        <f>IF(ISBLANK(INDEX('Policy Characteristics'!K:K,MATCH($C2674,'Policy Characteristics'!$C:$C,0))),"",INDEX('Policy Characteristics'!K:K,MATCH($C2674,'Policy Characteristics'!$C:$C,0)))</f>
        <v>fuels.html#fuel-taxes</v>
      </c>
      <c r="R2674" s="254" t="str">
        <f>IF(ISBLANK(INDEX('Policy Characteristics'!L:L,MATCH($C2674,'Policy Characteristics'!$C:$C,0))),"",INDEX('Policy Characteristics'!L:L,MATCH($C2674,'Policy Characteristics'!$C:$C,0)))</f>
        <v>fuel-taxes.html</v>
      </c>
    </row>
    <row r="2675" spans="1:18" s="4" customFormat="1" x14ac:dyDescent="0.25">
      <c r="A2675" s="254" t="str">
        <f>IF(ISBLANK(INDEX('Policy Characteristics'!A:A,MATCH($C2675,'Policy Characteristics'!$C:$C,0))),"",INDEX('Policy Characteristics'!A:A,MATCH($C2675,'Policy Characteristics'!$C:$C,0)))</f>
        <v>Cross-Sector</v>
      </c>
      <c r="B2675" s="262" t="str">
        <f>IF(ISBLANK(INDEX('Policy Characteristics'!B:B,MATCH($C2675,'Policy Characteristics'!$C:$C,0))),"",INDEX('Policy Characteristics'!B:B,MATCH($C2675,'Policy Characteristics'!$C:$C,0)))</f>
        <v>Fuel Taxes or Subsidies</v>
      </c>
      <c r="C2675" s="320" t="str">
        <f t="shared" si="124"/>
        <v>Additional Fuel Tax or Subsidy Rate by Fuel</v>
      </c>
      <c r="D2675" s="6" t="s">
        <v>51</v>
      </c>
      <c r="E2675" s="45" t="s">
        <v>319</v>
      </c>
      <c r="F2675" s="6" t="s">
        <v>92</v>
      </c>
      <c r="G2675" s="45" t="s">
        <v>2553</v>
      </c>
      <c r="H2675" s="47">
        <f t="shared" si="125"/>
        <v>2674</v>
      </c>
      <c r="I2675" s="325" t="s">
        <v>40</v>
      </c>
      <c r="J2675" s="255" t="str">
        <f>IF(ISBLANK(INDEX('Policy Characteristics'!D:D,MATCH($C2675,'Policy Characteristics'!$C:$C,0))),"",INDEX('Policy Characteristics'!D:D,MATCH($C2675,'Policy Characteristics'!$C:$C,0)))</f>
        <v>Fuel Taxes or Subsidies</v>
      </c>
      <c r="K2675" s="254" t="str">
        <f>IF(ISBLANK(INDEX('Policy Characteristics'!E:E,MATCH($C2675,'Policy Characteristics'!$C:$C,0))),"",INDEX('Policy Characteristics'!E:E,MATCH($C2675,'Policy Characteristics'!$C:$C,0)))</f>
        <v>cross fuel tax</v>
      </c>
      <c r="L2675" s="261">
        <f>IF(ISBLANK(INDEX('Policy Characteristics'!F:F,MATCH($C2675,'Policy Characteristics'!$C:$C,0))),"",INDEX('Policy Characteristics'!F:F,MATCH($C2675,'Policy Characteristics'!$C:$C,0)))</f>
        <v>-0.9</v>
      </c>
      <c r="M2675" s="261">
        <f>IF(ISBLANK(INDEX('Policy Characteristics'!G:G,MATCH($C2675,'Policy Characteristics'!$C:$C,0))),"",INDEX('Policy Characteristics'!G:G,MATCH($C2675,'Policy Characteristics'!$C:$C,0)))</f>
        <v>0.9</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of BAU price</v>
      </c>
      <c r="P2675" s="254" t="str">
        <f>IF(ISBLANK(INDEX('Policy Characteristics'!J:J,MATCH($C2675,'Policy Characteristics'!$C:$C,0))),"",INDEX('Policy Characteristics'!J:J,MATCH($C2675,'Policy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5" s="254" t="str">
        <f>IF(ISBLANK(INDEX('Policy Characteristics'!K:K,MATCH($C2675,'Policy Characteristics'!$C:$C,0))),"",INDEX('Policy Characteristics'!K:K,MATCH($C2675,'Policy Characteristics'!$C:$C,0)))</f>
        <v>fuels.html#fuel-taxes</v>
      </c>
      <c r="R2675" s="254" t="str">
        <f>IF(ISBLANK(INDEX('Policy Characteristics'!L:L,MATCH($C2675,'Policy Characteristics'!$C:$C,0))),"",INDEX('Policy Characteristics'!L:L,MATCH($C2675,'Policy Characteristics'!$C:$C,0)))</f>
        <v>fuel-taxes.html</v>
      </c>
    </row>
    <row r="2676" spans="1:18" s="4" customFormat="1" x14ac:dyDescent="0.25">
      <c r="A2676" s="254" t="str">
        <f>IF(ISBLANK(INDEX('Policy Characteristics'!A:A,MATCH($C2676,'Policy Characteristics'!$C:$C,0))),"",INDEX('Policy Characteristics'!A:A,MATCH($C2676,'Policy Characteristics'!$C:$C,0)))</f>
        <v>Cross-Sector</v>
      </c>
      <c r="B2676" s="262" t="str">
        <f>IF(ISBLANK(INDEX('Policy Characteristics'!B:B,MATCH($C2676,'Policy Characteristics'!$C:$C,0))),"",INDEX('Policy Characteristics'!B:B,MATCH($C2676,'Policy Characteristics'!$C:$C,0)))</f>
        <v>Fuel Taxes or Subsidies</v>
      </c>
      <c r="C2676" s="320" t="str">
        <f t="shared" si="124"/>
        <v>Additional Fuel Tax or Subsidy Rate by Fuel</v>
      </c>
      <c r="D2676" s="6" t="s">
        <v>52</v>
      </c>
      <c r="E2676" s="45" t="s">
        <v>319</v>
      </c>
      <c r="F2676" s="6" t="s">
        <v>93</v>
      </c>
      <c r="G2676" s="45" t="s">
        <v>2553</v>
      </c>
      <c r="H2676" s="47">
        <f t="shared" si="125"/>
        <v>2675</v>
      </c>
      <c r="I2676" s="325" t="s">
        <v>41</v>
      </c>
      <c r="J2676" s="255" t="str">
        <f>IF(ISBLANK(INDEX('Policy Characteristics'!D:D,MATCH($C2676,'Policy Characteristics'!$C:$C,0))),"",INDEX('Policy Characteristics'!D:D,MATCH($C2676,'Policy Characteristics'!$C:$C,0)))</f>
        <v>Fuel Taxes or Subsidies</v>
      </c>
      <c r="K2676" s="254" t="str">
        <f>IF(ISBLANK(INDEX('Policy Characteristics'!E:E,MATCH($C2676,'Policy Characteristics'!$C:$C,0))),"",INDEX('Policy Characteristics'!E:E,MATCH($C2676,'Policy Characteristics'!$C:$C,0)))</f>
        <v>cross fuel tax</v>
      </c>
      <c r="L2676" s="261">
        <f>IF(ISBLANK(INDEX('Policy Characteristics'!F:F,MATCH($C2676,'Policy Characteristics'!$C:$C,0))),"",INDEX('Policy Characteristics'!F:F,MATCH($C2676,'Policy Characteristics'!$C:$C,0)))</f>
        <v>-0.9</v>
      </c>
      <c r="M2676" s="261">
        <f>IF(ISBLANK(INDEX('Policy Characteristics'!G:G,MATCH($C2676,'Policy Characteristics'!$C:$C,0))),"",INDEX('Policy Characteristics'!G:G,MATCH($C2676,'Policy Characteristics'!$C:$C,0)))</f>
        <v>0.9</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of BAU price</v>
      </c>
      <c r="P2676" s="254" t="str">
        <f>IF(ISBLANK(INDEX('Policy Characteristics'!J:J,MATCH($C2676,'Policy Characteristics'!$C:$C,0))),"",INDEX('Policy Characteristics'!J:J,MATCH($C2676,'Policy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6" s="254" t="str">
        <f>IF(ISBLANK(INDEX('Policy Characteristics'!K:K,MATCH($C2676,'Policy Characteristics'!$C:$C,0))),"",INDEX('Policy Characteristics'!K:K,MATCH($C2676,'Policy Characteristics'!$C:$C,0)))</f>
        <v>fuels.html#fuel-taxes</v>
      </c>
      <c r="R2676" s="254" t="str">
        <f>IF(ISBLANK(INDEX('Policy Characteristics'!L:L,MATCH($C2676,'Policy Characteristics'!$C:$C,0))),"",INDEX('Policy Characteristics'!L:L,MATCH($C2676,'Policy Characteristics'!$C:$C,0)))</f>
        <v>fuel-taxes.html</v>
      </c>
    </row>
    <row r="2677" spans="1:18" s="4" customFormat="1" x14ac:dyDescent="0.25">
      <c r="A2677" s="254" t="str">
        <f>IF(ISBLANK(INDEX('Policy Characteristics'!A:A,MATCH($C2677,'Policy Characteristics'!$C:$C,0))),"",INDEX('Policy Characteristics'!A:A,MATCH($C2677,'Policy Characteristics'!$C:$C,0)))</f>
        <v>Cross-Sector</v>
      </c>
      <c r="B2677" s="262" t="str">
        <f>IF(ISBLANK(INDEX('Policy Characteristics'!B:B,MATCH($C2677,'Policy Characteristics'!$C:$C,0))),"",INDEX('Policy Characteristics'!B:B,MATCH($C2677,'Policy Characteristics'!$C:$C,0)))</f>
        <v>Fuel Taxes or Subsidies</v>
      </c>
      <c r="C2677" s="320" t="str">
        <f t="shared" si="124"/>
        <v>Additional Fuel Tax or Subsidy Rate by Fuel</v>
      </c>
      <c r="D2677" s="6" t="s">
        <v>53</v>
      </c>
      <c r="E2677" s="45" t="s">
        <v>319</v>
      </c>
      <c r="F2677" s="6" t="s">
        <v>94</v>
      </c>
      <c r="G2677" s="45" t="s">
        <v>2553</v>
      </c>
      <c r="H2677" s="47">
        <f t="shared" si="125"/>
        <v>2676</v>
      </c>
      <c r="I2677" s="325" t="s">
        <v>41</v>
      </c>
      <c r="J2677" s="255" t="str">
        <f>IF(ISBLANK(INDEX('Policy Characteristics'!D:D,MATCH($C2677,'Policy Characteristics'!$C:$C,0))),"",INDEX('Policy Characteristics'!D:D,MATCH($C2677,'Policy Characteristics'!$C:$C,0)))</f>
        <v>Fuel Taxes or Subsidies</v>
      </c>
      <c r="K2677" s="254" t="str">
        <f>IF(ISBLANK(INDEX('Policy Characteristics'!E:E,MATCH($C2677,'Policy Characteristics'!$C:$C,0))),"",INDEX('Policy Characteristics'!E:E,MATCH($C2677,'Policy Characteristics'!$C:$C,0)))</f>
        <v>cross fuel tax</v>
      </c>
      <c r="L2677" s="261">
        <f>IF(ISBLANK(INDEX('Policy Characteristics'!F:F,MATCH($C2677,'Policy Characteristics'!$C:$C,0))),"",INDEX('Policy Characteristics'!F:F,MATCH($C2677,'Policy Characteristics'!$C:$C,0)))</f>
        <v>-0.9</v>
      </c>
      <c r="M2677" s="261">
        <f>IF(ISBLANK(INDEX('Policy Characteristics'!G:G,MATCH($C2677,'Policy Characteristics'!$C:$C,0))),"",INDEX('Policy Characteristics'!G:G,MATCH($C2677,'Policy Characteristics'!$C:$C,0)))</f>
        <v>0.9</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of BAU price</v>
      </c>
      <c r="P2677" s="254" t="str">
        <f>IF(ISBLANK(INDEX('Policy Characteristics'!J:J,MATCH($C2677,'Policy Characteristics'!$C:$C,0))),"",INDEX('Policy Characteristics'!J:J,MATCH($C2677,'Policy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7" s="254" t="str">
        <f>IF(ISBLANK(INDEX('Policy Characteristics'!K:K,MATCH($C2677,'Policy Characteristics'!$C:$C,0))),"",INDEX('Policy Characteristics'!K:K,MATCH($C2677,'Policy Characteristics'!$C:$C,0)))</f>
        <v>fuels.html#fuel-taxes</v>
      </c>
      <c r="R2677" s="254" t="str">
        <f>IF(ISBLANK(INDEX('Policy Characteristics'!L:L,MATCH($C2677,'Policy Characteristics'!$C:$C,0))),"",INDEX('Policy Characteristics'!L:L,MATCH($C2677,'Policy Characteristics'!$C:$C,0)))</f>
        <v>fuel-taxes.html</v>
      </c>
    </row>
    <row r="2678" spans="1:18" x14ac:dyDescent="0.25">
      <c r="A2678" s="254" t="str">
        <f>IF(ISBLANK(INDEX('Policy Characteristics'!A:A,MATCH($C2678,'Policy Characteristics'!$C:$C,0))),"",INDEX('Policy Characteristics'!A:A,MATCH($C2678,'Policy Characteristics'!$C:$C,0)))</f>
        <v>Cross-Sector</v>
      </c>
      <c r="B2678" s="262" t="str">
        <f>IF(ISBLANK(INDEX('Policy Characteristics'!B:B,MATCH($C2678,'Policy Characteristics'!$C:$C,0))),"",INDEX('Policy Characteristics'!B:B,MATCH($C2678,'Policy Characteristics'!$C:$C,0)))</f>
        <v>Fuel Taxes or Subsidies</v>
      </c>
      <c r="C2678" s="320" t="str">
        <f t="shared" si="124"/>
        <v>Additional Fuel Tax or Subsidy Rate by Fuel</v>
      </c>
      <c r="D2678" s="6" t="s">
        <v>2447</v>
      </c>
      <c r="E2678" s="45" t="s">
        <v>319</v>
      </c>
      <c r="F2678" s="6" t="s">
        <v>2448</v>
      </c>
      <c r="G2678" s="45" t="s">
        <v>2553</v>
      </c>
      <c r="H2678" s="47">
        <f t="shared" si="125"/>
        <v>2677</v>
      </c>
      <c r="I2678" s="325" t="s">
        <v>41</v>
      </c>
      <c r="J2678" s="255" t="str">
        <f>IF(ISBLANK(INDEX('Policy Characteristics'!D:D,MATCH($C2678,'Policy Characteristics'!$C:$C,0))),"",INDEX('Policy Characteristics'!D:D,MATCH($C2678,'Policy Characteristics'!$C:$C,0)))</f>
        <v>Fuel Taxes or Subsidies</v>
      </c>
      <c r="K2678" s="254" t="str">
        <f>IF(ISBLANK(INDEX('Policy Characteristics'!E:E,MATCH($C2678,'Policy Characteristics'!$C:$C,0))),"",INDEX('Policy Characteristics'!E:E,MATCH($C2678,'Policy Characteristics'!$C:$C,0)))</f>
        <v>cross fuel tax</v>
      </c>
      <c r="L2678" s="261">
        <f>IF(ISBLANK(INDEX('Policy Characteristics'!F:F,MATCH($C2678,'Policy Characteristics'!$C:$C,0))),"",INDEX('Policy Characteristics'!F:F,MATCH($C2678,'Policy Characteristics'!$C:$C,0)))</f>
        <v>-0.9</v>
      </c>
      <c r="M2678" s="261">
        <f>IF(ISBLANK(INDEX('Policy Characteristics'!G:G,MATCH($C2678,'Policy Characteristics'!$C:$C,0))),"",INDEX('Policy Characteristics'!G:G,MATCH($C2678,'Policy Characteristics'!$C:$C,0)))</f>
        <v>0.9</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of BAU price</v>
      </c>
      <c r="P2678" s="254" t="str">
        <f>IF(ISBLANK(INDEX('Policy Characteristics'!J:J,MATCH($C2678,'Policy Characteristics'!$C:$C,0))),"",INDEX('Policy Characteristics'!J:J,MATCH($C2678,'Policy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8" s="254" t="str">
        <f>IF(ISBLANK(INDEX('Policy Characteristics'!K:K,MATCH($C2678,'Policy Characteristics'!$C:$C,0))),"",INDEX('Policy Characteristics'!K:K,MATCH($C2678,'Policy Characteristics'!$C:$C,0)))</f>
        <v>fuels.html#fuel-taxes</v>
      </c>
      <c r="R2678" s="254" t="str">
        <f>IF(ISBLANK(INDEX('Policy Characteristics'!L:L,MATCH($C2678,'Policy Characteristics'!$C:$C,0))),"",INDEX('Policy Characteristics'!L:L,MATCH($C2678,'Policy Characteristics'!$C:$C,0)))</f>
        <v>fuel-taxes.html</v>
      </c>
    </row>
    <row r="2679" spans="1:18" x14ac:dyDescent="0.25">
      <c r="A2679" s="254" t="str">
        <f>IF(ISBLANK(INDEX('Policy Characteristics'!A:A,MATCH($C2679,'Policy Characteristics'!$C:$C,0))),"",INDEX('Policy Characteristics'!A:A,MATCH($C2679,'Policy Characteristics'!$C:$C,0)))</f>
        <v>Cross-Sector</v>
      </c>
      <c r="B2679" s="262" t="str">
        <f>IF(ISBLANK(INDEX('Policy Characteristics'!B:B,MATCH($C2679,'Policy Characteristics'!$C:$C,0))),"",INDEX('Policy Characteristics'!B:B,MATCH($C2679,'Policy Characteristics'!$C:$C,0)))</f>
        <v>Fuel Taxes or Subsidies</v>
      </c>
      <c r="C2679" s="320" t="str">
        <f t="shared" si="124"/>
        <v>Additional Fuel Tax or Subsidy Rate by Fuel</v>
      </c>
      <c r="D2679" s="6" t="s">
        <v>71</v>
      </c>
      <c r="E2679" s="45" t="s">
        <v>319</v>
      </c>
      <c r="F2679" s="6" t="s">
        <v>95</v>
      </c>
      <c r="G2679" s="45" t="s">
        <v>2553</v>
      </c>
      <c r="H2679" s="47">
        <f t="shared" si="125"/>
        <v>2678</v>
      </c>
      <c r="I2679" s="325" t="s">
        <v>41</v>
      </c>
      <c r="J2679" s="255" t="str">
        <f>IF(ISBLANK(INDEX('Policy Characteristics'!D:D,MATCH($C2679,'Policy Characteristics'!$C:$C,0))),"",INDEX('Policy Characteristics'!D:D,MATCH($C2679,'Policy Characteristics'!$C:$C,0)))</f>
        <v>Fuel Taxes or Subsidies</v>
      </c>
      <c r="K2679" s="254" t="str">
        <f>IF(ISBLANK(INDEX('Policy Characteristics'!E:E,MATCH($C2679,'Policy Characteristics'!$C:$C,0))),"",INDEX('Policy Characteristics'!E:E,MATCH($C2679,'Policy Characteristics'!$C:$C,0)))</f>
        <v>cross fuel tax</v>
      </c>
      <c r="L2679" s="261">
        <f>IF(ISBLANK(INDEX('Policy Characteristics'!F:F,MATCH($C2679,'Policy Characteristics'!$C:$C,0))),"",INDEX('Policy Characteristics'!F:F,MATCH($C2679,'Policy Characteristics'!$C:$C,0)))</f>
        <v>-0.9</v>
      </c>
      <c r="M2679" s="261">
        <f>IF(ISBLANK(INDEX('Policy Characteristics'!G:G,MATCH($C2679,'Policy Characteristics'!$C:$C,0))),"",INDEX('Policy Characteristics'!G:G,MATCH($C2679,'Policy Characteristics'!$C:$C,0)))</f>
        <v>0.9</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of BAU price</v>
      </c>
      <c r="P2679" s="254" t="str">
        <f>IF(ISBLANK(INDEX('Policy Characteristics'!J:J,MATCH($C2679,'Policy Characteristics'!$C:$C,0))),"",INDEX('Policy Characteristics'!J:J,MATCH($C2679,'Policy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79" s="254" t="str">
        <f>IF(ISBLANK(INDEX('Policy Characteristics'!K:K,MATCH($C2679,'Policy Characteristics'!$C:$C,0))),"",INDEX('Policy Characteristics'!K:K,MATCH($C2679,'Policy Characteristics'!$C:$C,0)))</f>
        <v>fuels.html#fuel-taxes</v>
      </c>
      <c r="R2679" s="254" t="str">
        <f>IF(ISBLANK(INDEX('Policy Characteristics'!L:L,MATCH($C2679,'Policy Characteristics'!$C:$C,0))),"",INDEX('Policy Characteristics'!L:L,MATCH($C2679,'Policy Characteristics'!$C:$C,0)))</f>
        <v>fuel-taxes.html</v>
      </c>
    </row>
    <row r="2680" spans="1:18" x14ac:dyDescent="0.25">
      <c r="A2680" s="254" t="str">
        <f>IF(ISBLANK(INDEX('Policy Characteristics'!A:A,MATCH($C2680,'Policy Characteristics'!$C:$C,0))),"",INDEX('Policy Characteristics'!A:A,MATCH($C2680,'Policy Characteristics'!$C:$C,0)))</f>
        <v>Cross-Sector</v>
      </c>
      <c r="B2680" s="262" t="str">
        <f>IF(ISBLANK(INDEX('Policy Characteristics'!B:B,MATCH($C2680,'Policy Characteristics'!$C:$C,0))),"",INDEX('Policy Characteristics'!B:B,MATCH($C2680,'Policy Characteristics'!$C:$C,0)))</f>
        <v>Fuel Taxes or Subsidies</v>
      </c>
      <c r="C2680" s="320" t="str">
        <f t="shared" si="124"/>
        <v>Additional Fuel Tax or Subsidy Rate by Fuel</v>
      </c>
      <c r="D2680" s="6" t="s">
        <v>426</v>
      </c>
      <c r="E2680" s="45" t="s">
        <v>319</v>
      </c>
      <c r="F2680" s="6" t="s">
        <v>427</v>
      </c>
      <c r="G2680" s="45" t="s">
        <v>2553</v>
      </c>
      <c r="H2680" s="47">
        <f t="shared" si="125"/>
        <v>2679</v>
      </c>
      <c r="I2680" s="325" t="s">
        <v>41</v>
      </c>
      <c r="J2680" s="255" t="str">
        <f>IF(ISBLANK(INDEX('Policy Characteristics'!D:D,MATCH($C2680,'Policy Characteristics'!$C:$C,0))),"",INDEX('Policy Characteristics'!D:D,MATCH($C2680,'Policy Characteristics'!$C:$C,0)))</f>
        <v>Fuel Taxes or Subsidies</v>
      </c>
      <c r="K2680" s="254" t="str">
        <f>IF(ISBLANK(INDEX('Policy Characteristics'!E:E,MATCH($C2680,'Policy Characteristics'!$C:$C,0))),"",INDEX('Policy Characteristics'!E:E,MATCH($C2680,'Policy Characteristics'!$C:$C,0)))</f>
        <v>cross fuel tax</v>
      </c>
      <c r="L2680" s="261">
        <f>IF(ISBLANK(INDEX('Policy Characteristics'!F:F,MATCH($C2680,'Policy Characteristics'!$C:$C,0))),"",INDEX('Policy Characteristics'!F:F,MATCH($C2680,'Policy Characteristics'!$C:$C,0)))</f>
        <v>-0.9</v>
      </c>
      <c r="M2680" s="261">
        <f>IF(ISBLANK(INDEX('Policy Characteristics'!G:G,MATCH($C2680,'Policy Characteristics'!$C:$C,0))),"",INDEX('Policy Characteristics'!G:G,MATCH($C2680,'Policy Characteristics'!$C:$C,0)))</f>
        <v>0.9</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of BAU price</v>
      </c>
      <c r="P2680" s="254" t="str">
        <f>IF(ISBLANK(INDEX('Policy Characteristics'!J:J,MATCH($C2680,'Policy Characteristics'!$C:$C,0))),"",INDEX('Policy Characteristics'!J:J,MATCH($C2680,'Policy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0" s="254" t="str">
        <f>IF(ISBLANK(INDEX('Policy Characteristics'!K:K,MATCH($C2680,'Policy Characteristics'!$C:$C,0))),"",INDEX('Policy Characteristics'!K:K,MATCH($C2680,'Policy Characteristics'!$C:$C,0)))</f>
        <v>fuels.html#fuel-taxes</v>
      </c>
      <c r="R2680" s="254" t="str">
        <f>IF(ISBLANK(INDEX('Policy Characteristics'!L:L,MATCH($C2680,'Policy Characteristics'!$C:$C,0))),"",INDEX('Policy Characteristics'!L:L,MATCH($C2680,'Policy Characteristics'!$C:$C,0)))</f>
        <v>fuel-taxes.html</v>
      </c>
    </row>
    <row r="2681" spans="1:18" x14ac:dyDescent="0.25">
      <c r="A2681" s="254" t="str">
        <f>IF(ISBLANK(INDEX('Policy Characteristics'!A:A,MATCH($C2681,'Policy Characteristics'!$C:$C,0))),"",INDEX('Policy Characteristics'!A:A,MATCH($C2681,'Policy Characteristics'!$C:$C,0)))</f>
        <v>Cross-Sector</v>
      </c>
      <c r="B2681" s="262" t="str">
        <f>IF(ISBLANK(INDEX('Policy Characteristics'!B:B,MATCH($C2681,'Policy Characteristics'!$C:$C,0))),"",INDEX('Policy Characteristics'!B:B,MATCH($C2681,'Policy Characteristics'!$C:$C,0)))</f>
        <v>Fuel Taxes or Subsidies</v>
      </c>
      <c r="C2681" s="320" t="str">
        <f t="shared" si="124"/>
        <v>Additional Fuel Tax or Subsidy Rate by Fuel</v>
      </c>
      <c r="D2681" s="6" t="s">
        <v>2439</v>
      </c>
      <c r="E2681" s="45" t="s">
        <v>319</v>
      </c>
      <c r="F2681" s="6" t="s">
        <v>2443</v>
      </c>
      <c r="G2681" s="45" t="s">
        <v>2553</v>
      </c>
      <c r="H2681" s="47">
        <f t="shared" si="125"/>
        <v>2680</v>
      </c>
      <c r="I2681" s="325" t="s">
        <v>41</v>
      </c>
      <c r="J2681" s="255" t="str">
        <f>IF(ISBLANK(INDEX('Policy Characteristics'!D:D,MATCH($C2681,'Policy Characteristics'!$C:$C,0))),"",INDEX('Policy Characteristics'!D:D,MATCH($C2681,'Policy Characteristics'!$C:$C,0)))</f>
        <v>Fuel Taxes or Subsidies</v>
      </c>
      <c r="K2681" s="254" t="str">
        <f>IF(ISBLANK(INDEX('Policy Characteristics'!E:E,MATCH($C2681,'Policy Characteristics'!$C:$C,0))),"",INDEX('Policy Characteristics'!E:E,MATCH($C2681,'Policy Characteristics'!$C:$C,0)))</f>
        <v>cross fuel tax</v>
      </c>
      <c r="L2681" s="261">
        <f>IF(ISBLANK(INDEX('Policy Characteristics'!F:F,MATCH($C2681,'Policy Characteristics'!$C:$C,0))),"",INDEX('Policy Characteristics'!F:F,MATCH($C2681,'Policy Characteristics'!$C:$C,0)))</f>
        <v>-0.9</v>
      </c>
      <c r="M2681" s="261">
        <f>IF(ISBLANK(INDEX('Policy Characteristics'!G:G,MATCH($C2681,'Policy Characteristics'!$C:$C,0))),"",INDEX('Policy Characteristics'!G:G,MATCH($C2681,'Policy Characteristics'!$C:$C,0)))</f>
        <v>0.9</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of BAU price</v>
      </c>
      <c r="P2681" s="254" t="str">
        <f>IF(ISBLANK(INDEX('Policy Characteristics'!J:J,MATCH($C2681,'Policy Characteristics'!$C:$C,0))),"",INDEX('Policy Characteristics'!J:J,MATCH($C2681,'Policy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1" s="254" t="str">
        <f>IF(ISBLANK(INDEX('Policy Characteristics'!K:K,MATCH($C2681,'Policy Characteristics'!$C:$C,0))),"",INDEX('Policy Characteristics'!K:K,MATCH($C2681,'Policy Characteristics'!$C:$C,0)))</f>
        <v>fuels.html#fuel-taxes</v>
      </c>
      <c r="R2681" s="254" t="str">
        <f>IF(ISBLANK(INDEX('Policy Characteristics'!L:L,MATCH($C2681,'Policy Characteristics'!$C:$C,0))),"",INDEX('Policy Characteristics'!L:L,MATCH($C2681,'Policy Characteristics'!$C:$C,0)))</f>
        <v>fuel-taxes.html</v>
      </c>
    </row>
    <row r="2682" spans="1:18" x14ac:dyDescent="0.25">
      <c r="A2682" s="254" t="str">
        <f>IF(ISBLANK(INDEX('Policy Characteristics'!A:A,MATCH($C2682,'Policy Characteristics'!$C:$C,0))),"",INDEX('Policy Characteristics'!A:A,MATCH($C2682,'Policy Characteristics'!$C:$C,0)))</f>
        <v>Cross-Sector</v>
      </c>
      <c r="B2682" s="262" t="str">
        <f>IF(ISBLANK(INDEX('Policy Characteristics'!B:B,MATCH($C2682,'Policy Characteristics'!$C:$C,0))),"",INDEX('Policy Characteristics'!B:B,MATCH($C2682,'Policy Characteristics'!$C:$C,0)))</f>
        <v>Fuel Taxes or Subsidies</v>
      </c>
      <c r="C2682" s="320" t="str">
        <f t="shared" si="124"/>
        <v>Additional Fuel Tax or Subsidy Rate by Fuel</v>
      </c>
      <c r="D2682" s="6" t="s">
        <v>2449</v>
      </c>
      <c r="E2682" s="45" t="s">
        <v>319</v>
      </c>
      <c r="F2682" s="6" t="s">
        <v>2450</v>
      </c>
      <c r="G2682" s="45" t="s">
        <v>2553</v>
      </c>
      <c r="H2682" s="47">
        <f t="shared" si="125"/>
        <v>2681</v>
      </c>
      <c r="I2682" s="325" t="s">
        <v>41</v>
      </c>
      <c r="J2682" s="255" t="str">
        <f>IF(ISBLANK(INDEX('Policy Characteristics'!D:D,MATCH($C2682,'Policy Characteristics'!$C:$C,0))),"",INDEX('Policy Characteristics'!D:D,MATCH($C2682,'Policy Characteristics'!$C:$C,0)))</f>
        <v>Fuel Taxes or Subsidies</v>
      </c>
      <c r="K2682" s="254" t="str">
        <f>IF(ISBLANK(INDEX('Policy Characteristics'!E:E,MATCH($C2682,'Policy Characteristics'!$C:$C,0))),"",INDEX('Policy Characteristics'!E:E,MATCH($C2682,'Policy Characteristics'!$C:$C,0)))</f>
        <v>cross fuel tax</v>
      </c>
      <c r="L2682" s="261">
        <f>IF(ISBLANK(INDEX('Policy Characteristics'!F:F,MATCH($C2682,'Policy Characteristics'!$C:$C,0))),"",INDEX('Policy Characteristics'!F:F,MATCH($C2682,'Policy Characteristics'!$C:$C,0)))</f>
        <v>-0.9</v>
      </c>
      <c r="M2682" s="261">
        <f>IF(ISBLANK(INDEX('Policy Characteristics'!G:G,MATCH($C2682,'Policy Characteristics'!$C:$C,0))),"",INDEX('Policy Characteristics'!G:G,MATCH($C2682,'Policy Characteristics'!$C:$C,0)))</f>
        <v>0.9</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of BAU price</v>
      </c>
      <c r="P2682" s="254" t="str">
        <f>IF(ISBLANK(INDEX('Policy Characteristics'!J:J,MATCH($C2682,'Policy Characteristics'!$C:$C,0))),"",INDEX('Policy Characteristics'!J:J,MATCH($C2682,'Policy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2" s="254" t="str">
        <f>IF(ISBLANK(INDEX('Policy Characteristics'!K:K,MATCH($C2682,'Policy Characteristics'!$C:$C,0))),"",INDEX('Policy Characteristics'!K:K,MATCH($C2682,'Policy Characteristics'!$C:$C,0)))</f>
        <v>fuels.html#fuel-taxes</v>
      </c>
      <c r="R2682" s="254" t="str">
        <f>IF(ISBLANK(INDEX('Policy Characteristics'!L:L,MATCH($C2682,'Policy Characteristics'!$C:$C,0))),"",INDEX('Policy Characteristics'!L:L,MATCH($C2682,'Policy Characteristics'!$C:$C,0)))</f>
        <v>fuel-taxes.html</v>
      </c>
    </row>
    <row r="2683" spans="1:18" x14ac:dyDescent="0.25">
      <c r="A2683" s="254" t="str">
        <f>IF(ISBLANK(INDEX('Policy Characteristics'!A:A,MATCH($C2683,'Policy Characteristics'!$C:$C,0))),"",INDEX('Policy Characteristics'!A:A,MATCH($C2683,'Policy Characteristics'!$C:$C,0)))</f>
        <v>Cross-Sector</v>
      </c>
      <c r="B2683" s="262" t="str">
        <f>IF(ISBLANK(INDEX('Policy Characteristics'!B:B,MATCH($C2683,'Policy Characteristics'!$C:$C,0))),"",INDEX('Policy Characteristics'!B:B,MATCH($C2683,'Policy Characteristics'!$C:$C,0)))</f>
        <v>Fuel Taxes or Subsidies</v>
      </c>
      <c r="C2683" s="320" t="str">
        <f t="shared" ref="C2683:C2746" si="126">C$2618</f>
        <v>Additional Fuel Tax or Subsidy Rate by Fuel</v>
      </c>
      <c r="D2683" s="6" t="s">
        <v>2440</v>
      </c>
      <c r="E2683" s="45" t="s">
        <v>319</v>
      </c>
      <c r="F2683" s="6" t="s">
        <v>2444</v>
      </c>
      <c r="G2683" s="45" t="s">
        <v>2553</v>
      </c>
      <c r="H2683" s="47">
        <f t="shared" si="125"/>
        <v>2682</v>
      </c>
      <c r="I2683" s="325" t="s">
        <v>41</v>
      </c>
      <c r="J2683" s="255" t="str">
        <f>IF(ISBLANK(INDEX('Policy Characteristics'!D:D,MATCH($C2683,'Policy Characteristics'!$C:$C,0))),"",INDEX('Policy Characteristics'!D:D,MATCH($C2683,'Policy Characteristics'!$C:$C,0)))</f>
        <v>Fuel Taxes or Subsidies</v>
      </c>
      <c r="K2683" s="254" t="str">
        <f>IF(ISBLANK(INDEX('Policy Characteristics'!E:E,MATCH($C2683,'Policy Characteristics'!$C:$C,0))),"",INDEX('Policy Characteristics'!E:E,MATCH($C2683,'Policy Characteristics'!$C:$C,0)))</f>
        <v>cross fuel tax</v>
      </c>
      <c r="L2683" s="261">
        <f>IF(ISBLANK(INDEX('Policy Characteristics'!F:F,MATCH($C2683,'Policy Characteristics'!$C:$C,0))),"",INDEX('Policy Characteristics'!F:F,MATCH($C2683,'Policy Characteristics'!$C:$C,0)))</f>
        <v>-0.9</v>
      </c>
      <c r="M2683" s="261">
        <f>IF(ISBLANK(INDEX('Policy Characteristics'!G:G,MATCH($C2683,'Policy Characteristics'!$C:$C,0))),"",INDEX('Policy Characteristics'!G:G,MATCH($C2683,'Policy Characteristics'!$C:$C,0)))</f>
        <v>0.9</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of BAU price</v>
      </c>
      <c r="P2683" s="254" t="str">
        <f>IF(ISBLANK(INDEX('Policy Characteristics'!J:J,MATCH($C2683,'Policy Characteristics'!$C:$C,0))),"",INDEX('Policy Characteristics'!J:J,MATCH($C2683,'Policy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3" s="254" t="str">
        <f>IF(ISBLANK(INDEX('Policy Characteristics'!K:K,MATCH($C2683,'Policy Characteristics'!$C:$C,0))),"",INDEX('Policy Characteristics'!K:K,MATCH($C2683,'Policy Characteristics'!$C:$C,0)))</f>
        <v>fuels.html#fuel-taxes</v>
      </c>
      <c r="R2683" s="254" t="str">
        <f>IF(ISBLANK(INDEX('Policy Characteristics'!L:L,MATCH($C2683,'Policy Characteristics'!$C:$C,0))),"",INDEX('Policy Characteristics'!L:L,MATCH($C2683,'Policy Characteristics'!$C:$C,0)))</f>
        <v>fuel-taxes.html</v>
      </c>
    </row>
    <row r="2684" spans="1:18" x14ac:dyDescent="0.25">
      <c r="A2684" s="254" t="str">
        <f>IF(ISBLANK(INDEX('Policy Characteristics'!A:A,MATCH($C2684,'Policy Characteristics'!$C:$C,0))),"",INDEX('Policy Characteristics'!A:A,MATCH($C2684,'Policy Characteristics'!$C:$C,0)))</f>
        <v>Cross-Sector</v>
      </c>
      <c r="B2684" s="262" t="str">
        <f>IF(ISBLANK(INDEX('Policy Characteristics'!B:B,MATCH($C2684,'Policy Characteristics'!$C:$C,0))),"",INDEX('Policy Characteristics'!B:B,MATCH($C2684,'Policy Characteristics'!$C:$C,0)))</f>
        <v>Fuel Taxes or Subsidies</v>
      </c>
      <c r="C2684" s="320" t="str">
        <f t="shared" si="126"/>
        <v>Additional Fuel Tax or Subsidy Rate by Fuel</v>
      </c>
      <c r="D2684" s="6" t="s">
        <v>2441</v>
      </c>
      <c r="E2684" s="45" t="s">
        <v>319</v>
      </c>
      <c r="F2684" s="6" t="s">
        <v>2445</v>
      </c>
      <c r="G2684" s="45" t="s">
        <v>2553</v>
      </c>
      <c r="H2684" s="47">
        <f t="shared" si="125"/>
        <v>2683</v>
      </c>
      <c r="I2684" s="325" t="s">
        <v>41</v>
      </c>
      <c r="J2684" s="255" t="str">
        <f>IF(ISBLANK(INDEX('Policy Characteristics'!D:D,MATCH($C2684,'Policy Characteristics'!$C:$C,0))),"",INDEX('Policy Characteristics'!D:D,MATCH($C2684,'Policy Characteristics'!$C:$C,0)))</f>
        <v>Fuel Taxes or Subsidies</v>
      </c>
      <c r="K2684" s="254" t="str">
        <f>IF(ISBLANK(INDEX('Policy Characteristics'!E:E,MATCH($C2684,'Policy Characteristics'!$C:$C,0))),"",INDEX('Policy Characteristics'!E:E,MATCH($C2684,'Policy Characteristics'!$C:$C,0)))</f>
        <v>cross fuel tax</v>
      </c>
      <c r="L2684" s="261">
        <f>IF(ISBLANK(INDEX('Policy Characteristics'!F:F,MATCH($C2684,'Policy Characteristics'!$C:$C,0))),"",INDEX('Policy Characteristics'!F:F,MATCH($C2684,'Policy Characteristics'!$C:$C,0)))</f>
        <v>-0.9</v>
      </c>
      <c r="M2684" s="261">
        <f>IF(ISBLANK(INDEX('Policy Characteristics'!G:G,MATCH($C2684,'Policy Characteristics'!$C:$C,0))),"",INDEX('Policy Characteristics'!G:G,MATCH($C2684,'Policy Characteristics'!$C:$C,0)))</f>
        <v>0.9</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of BAU price</v>
      </c>
      <c r="P2684" s="254" t="str">
        <f>IF(ISBLANK(INDEX('Policy Characteristics'!J:J,MATCH($C2684,'Policy Characteristics'!$C:$C,0))),"",INDEX('Policy Characteristics'!J:J,MATCH($C2684,'Policy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4" s="254" t="str">
        <f>IF(ISBLANK(INDEX('Policy Characteristics'!K:K,MATCH($C2684,'Policy Characteristics'!$C:$C,0))),"",INDEX('Policy Characteristics'!K:K,MATCH($C2684,'Policy Characteristics'!$C:$C,0)))</f>
        <v>fuels.html#fuel-taxes</v>
      </c>
      <c r="R2684" s="254" t="str">
        <f>IF(ISBLANK(INDEX('Policy Characteristics'!L:L,MATCH($C2684,'Policy Characteristics'!$C:$C,0))),"",INDEX('Policy Characteristics'!L:L,MATCH($C2684,'Policy Characteristics'!$C:$C,0)))</f>
        <v>fuel-taxes.html</v>
      </c>
    </row>
    <row r="2685" spans="1:18" x14ac:dyDescent="0.25">
      <c r="A2685" s="254" t="str">
        <f>IF(ISBLANK(INDEX('Policy Characteristics'!A:A,MATCH($C2685,'Policy Characteristics'!$C:$C,0))),"",INDEX('Policy Characteristics'!A:A,MATCH($C2685,'Policy Characteristics'!$C:$C,0)))</f>
        <v>Cross-Sector</v>
      </c>
      <c r="B2685" s="262" t="str">
        <f>IF(ISBLANK(INDEX('Policy Characteristics'!B:B,MATCH($C2685,'Policy Characteristics'!$C:$C,0))),"",INDEX('Policy Characteristics'!B:B,MATCH($C2685,'Policy Characteristics'!$C:$C,0)))</f>
        <v>Fuel Taxes or Subsidies</v>
      </c>
      <c r="C2685" s="320" t="str">
        <f t="shared" si="126"/>
        <v>Additional Fuel Tax or Subsidy Rate by Fuel</v>
      </c>
      <c r="D2685" s="6" t="s">
        <v>2442</v>
      </c>
      <c r="E2685" s="45" t="s">
        <v>319</v>
      </c>
      <c r="F2685" s="6" t="s">
        <v>2446</v>
      </c>
      <c r="G2685" s="45" t="s">
        <v>2553</v>
      </c>
      <c r="H2685" s="47">
        <f t="shared" si="125"/>
        <v>2684</v>
      </c>
      <c r="I2685" s="325" t="s">
        <v>41</v>
      </c>
      <c r="J2685" s="255" t="str">
        <f>IF(ISBLANK(INDEX('Policy Characteristics'!D:D,MATCH($C2685,'Policy Characteristics'!$C:$C,0))),"",INDEX('Policy Characteristics'!D:D,MATCH($C2685,'Policy Characteristics'!$C:$C,0)))</f>
        <v>Fuel Taxes or Subsidies</v>
      </c>
      <c r="K2685" s="254" t="str">
        <f>IF(ISBLANK(INDEX('Policy Characteristics'!E:E,MATCH($C2685,'Policy Characteristics'!$C:$C,0))),"",INDEX('Policy Characteristics'!E:E,MATCH($C2685,'Policy Characteristics'!$C:$C,0)))</f>
        <v>cross fuel tax</v>
      </c>
      <c r="L2685" s="261">
        <f>IF(ISBLANK(INDEX('Policy Characteristics'!F:F,MATCH($C2685,'Policy Characteristics'!$C:$C,0))),"",INDEX('Policy Characteristics'!F:F,MATCH($C2685,'Policy Characteristics'!$C:$C,0)))</f>
        <v>-0.9</v>
      </c>
      <c r="M2685" s="261">
        <f>IF(ISBLANK(INDEX('Policy Characteristics'!G:G,MATCH($C2685,'Policy Characteristics'!$C:$C,0))),"",INDEX('Policy Characteristics'!G:G,MATCH($C2685,'Policy Characteristics'!$C:$C,0)))</f>
        <v>0.9</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of BAU price</v>
      </c>
      <c r="P2685" s="254" t="str">
        <f>IF(ISBLANK(INDEX('Policy Characteristics'!J:J,MATCH($C2685,'Policy Characteristics'!$C:$C,0))),"",INDEX('Policy Characteristics'!J:J,MATCH($C2685,'Policy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5" s="254" t="str">
        <f>IF(ISBLANK(INDEX('Policy Characteristics'!K:K,MATCH($C2685,'Policy Characteristics'!$C:$C,0))),"",INDEX('Policy Characteristics'!K:K,MATCH($C2685,'Policy Characteristics'!$C:$C,0)))</f>
        <v>fuels.html#fuel-taxes</v>
      </c>
      <c r="R2685" s="254" t="str">
        <f>IF(ISBLANK(INDEX('Policy Characteristics'!L:L,MATCH($C2685,'Policy Characteristics'!$C:$C,0))),"",INDEX('Policy Characteristics'!L:L,MATCH($C2685,'Policy Characteristics'!$C:$C,0)))</f>
        <v>fuel-taxes.html</v>
      </c>
    </row>
    <row r="2686" spans="1:18" s="4" customFormat="1" x14ac:dyDescent="0.25">
      <c r="A2686" s="254" t="str">
        <f>IF(ISBLANK(INDEX('Policy Characteristics'!A:A,MATCH($C2686,'Policy Characteristics'!$C:$C,0))),"",INDEX('Policy Characteristics'!A:A,MATCH($C2686,'Policy Characteristics'!$C:$C,0)))</f>
        <v>Cross-Sector</v>
      </c>
      <c r="B2686" s="262" t="str">
        <f>IF(ISBLANK(INDEX('Policy Characteristics'!B:B,MATCH($C2686,'Policy Characteristics'!$C:$C,0))),"",INDEX('Policy Characteristics'!B:B,MATCH($C2686,'Policy Characteristics'!$C:$C,0)))</f>
        <v>Fuel Taxes or Subsidies</v>
      </c>
      <c r="C2686" s="320" t="str">
        <f t="shared" si="126"/>
        <v>Additional Fuel Tax or Subsidy Rate by Fuel</v>
      </c>
      <c r="D2686" s="45" t="s">
        <v>49</v>
      </c>
      <c r="E2686" s="45" t="s">
        <v>317</v>
      </c>
      <c r="F2686" s="45" t="s">
        <v>89</v>
      </c>
      <c r="G2686" s="45" t="s">
        <v>9</v>
      </c>
      <c r="H2686" s="47">
        <f t="shared" si="125"/>
        <v>2685</v>
      </c>
      <c r="I2686" s="324" t="s">
        <v>40</v>
      </c>
      <c r="J2686" s="255" t="str">
        <f>IF(ISBLANK(INDEX('Policy Characteristics'!D:D,MATCH($C2686,'Policy Characteristics'!$C:$C,0))),"",INDEX('Policy Characteristics'!D:D,MATCH($C2686,'Policy Characteristics'!$C:$C,0)))</f>
        <v>Fuel Taxes or Subsidies</v>
      </c>
      <c r="K2686" s="254" t="str">
        <f>IF(ISBLANK(INDEX('Policy Characteristics'!E:E,MATCH($C2686,'Policy Characteristics'!$C:$C,0))),"",INDEX('Policy Characteristics'!E:E,MATCH($C2686,'Policy Characteristics'!$C:$C,0)))</f>
        <v>cross fuel tax</v>
      </c>
      <c r="L2686" s="261">
        <f>IF(ISBLANK(INDEX('Policy Characteristics'!F:F,MATCH($C2686,'Policy Characteristics'!$C:$C,0))),"",INDEX('Policy Characteristics'!F:F,MATCH($C2686,'Policy Characteristics'!$C:$C,0)))</f>
        <v>-0.9</v>
      </c>
      <c r="M2686" s="261">
        <f>IF(ISBLANK(INDEX('Policy Characteristics'!G:G,MATCH($C2686,'Policy Characteristics'!$C:$C,0))),"",INDEX('Policy Characteristics'!G:G,MATCH($C2686,'Policy Characteristics'!$C:$C,0)))</f>
        <v>0.9</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of BAU price</v>
      </c>
      <c r="P2686" s="254" t="str">
        <f>IF(ISBLANK(INDEX('Policy Characteristics'!J:J,MATCH($C2686,'Policy Characteristics'!$C:$C,0))),"",INDEX('Policy Characteristics'!J:J,MATCH($C2686,'Policy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6" s="254" t="str">
        <f>IF(ISBLANK(INDEX('Policy Characteristics'!K:K,MATCH($C2686,'Policy Characteristics'!$C:$C,0))),"",INDEX('Policy Characteristics'!K:K,MATCH($C2686,'Policy Characteristics'!$C:$C,0)))</f>
        <v>fuels.html#fuel-taxes</v>
      </c>
      <c r="R2686" s="254" t="str">
        <f>IF(ISBLANK(INDEX('Policy Characteristics'!L:L,MATCH($C2686,'Policy Characteristics'!$C:$C,0))),"",INDEX('Policy Characteristics'!L:L,MATCH($C2686,'Policy Characteristics'!$C:$C,0)))</f>
        <v>fuel-taxes.html</v>
      </c>
    </row>
    <row r="2687" spans="1:18" s="4" customFormat="1" x14ac:dyDescent="0.25">
      <c r="A2687" s="254" t="str">
        <f>IF(ISBLANK(INDEX('Policy Characteristics'!A:A,MATCH($C2687,'Policy Characteristics'!$C:$C,0))),"",INDEX('Policy Characteristics'!A:A,MATCH($C2687,'Policy Characteristics'!$C:$C,0)))</f>
        <v>Cross-Sector</v>
      </c>
      <c r="B2687" s="262" t="str">
        <f>IF(ISBLANK(INDEX('Policy Characteristics'!B:B,MATCH($C2687,'Policy Characteristics'!$C:$C,0))),"",INDEX('Policy Characteristics'!B:B,MATCH($C2687,'Policy Characteristics'!$C:$C,0)))</f>
        <v>Fuel Taxes or Subsidies</v>
      </c>
      <c r="C2687" s="320" t="str">
        <f t="shared" si="126"/>
        <v>Additional Fuel Tax or Subsidy Rate by Fuel</v>
      </c>
      <c r="D2687" s="6" t="s">
        <v>433</v>
      </c>
      <c r="E2687" s="45" t="s">
        <v>317</v>
      </c>
      <c r="F2687" s="6" t="s">
        <v>430</v>
      </c>
      <c r="G2687" s="45" t="s">
        <v>9</v>
      </c>
      <c r="H2687" s="47">
        <f t="shared" si="125"/>
        <v>2686</v>
      </c>
      <c r="I2687" s="325" t="s">
        <v>40</v>
      </c>
      <c r="J2687" s="255" t="str">
        <f>IF(ISBLANK(INDEX('Policy Characteristics'!D:D,MATCH($C2687,'Policy Characteristics'!$C:$C,0))),"",INDEX('Policy Characteristics'!D:D,MATCH($C2687,'Policy Characteristics'!$C:$C,0)))</f>
        <v>Fuel Taxes or Subsidies</v>
      </c>
      <c r="K2687" s="254" t="str">
        <f>IF(ISBLANK(INDEX('Policy Characteristics'!E:E,MATCH($C2687,'Policy Characteristics'!$C:$C,0))),"",INDEX('Policy Characteristics'!E:E,MATCH($C2687,'Policy Characteristics'!$C:$C,0)))</f>
        <v>cross fuel tax</v>
      </c>
      <c r="L2687" s="261">
        <f>IF(ISBLANK(INDEX('Policy Characteristics'!F:F,MATCH($C2687,'Policy Characteristics'!$C:$C,0))),"",INDEX('Policy Characteristics'!F:F,MATCH($C2687,'Policy Characteristics'!$C:$C,0)))</f>
        <v>-0.9</v>
      </c>
      <c r="M2687" s="261">
        <f>IF(ISBLANK(INDEX('Policy Characteristics'!G:G,MATCH($C2687,'Policy Characteristics'!$C:$C,0))),"",INDEX('Policy Characteristics'!G:G,MATCH($C2687,'Policy Characteristics'!$C:$C,0)))</f>
        <v>0.9</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of BAU price</v>
      </c>
      <c r="P2687" s="254" t="str">
        <f>IF(ISBLANK(INDEX('Policy Characteristics'!J:J,MATCH($C2687,'Policy Characteristics'!$C:$C,0))),"",INDEX('Policy Characteristics'!J:J,MATCH($C2687,'Policy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7" s="254" t="str">
        <f>IF(ISBLANK(INDEX('Policy Characteristics'!K:K,MATCH($C2687,'Policy Characteristics'!$C:$C,0))),"",INDEX('Policy Characteristics'!K:K,MATCH($C2687,'Policy Characteristics'!$C:$C,0)))</f>
        <v>fuels.html#fuel-taxes</v>
      </c>
      <c r="R2687" s="254" t="str">
        <f>IF(ISBLANK(INDEX('Policy Characteristics'!L:L,MATCH($C2687,'Policy Characteristics'!$C:$C,0))),"",INDEX('Policy Characteristics'!L:L,MATCH($C2687,'Policy Characteristics'!$C:$C,0)))</f>
        <v>fuel-taxes.html</v>
      </c>
    </row>
    <row r="2688" spans="1:18" s="4" customFormat="1" x14ac:dyDescent="0.25">
      <c r="A2688" s="254" t="str">
        <f>IF(ISBLANK(INDEX('Policy Characteristics'!A:A,MATCH($C2688,'Policy Characteristics'!$C:$C,0))),"",INDEX('Policy Characteristics'!A:A,MATCH($C2688,'Policy Characteristics'!$C:$C,0)))</f>
        <v>Cross-Sector</v>
      </c>
      <c r="B2688" s="262" t="str">
        <f>IF(ISBLANK(INDEX('Policy Characteristics'!B:B,MATCH($C2688,'Policy Characteristics'!$C:$C,0))),"",INDEX('Policy Characteristics'!B:B,MATCH($C2688,'Policy Characteristics'!$C:$C,0)))</f>
        <v>Fuel Taxes or Subsidies</v>
      </c>
      <c r="C2688" s="320" t="str">
        <f t="shared" si="126"/>
        <v>Additional Fuel Tax or Subsidy Rate by Fuel</v>
      </c>
      <c r="D2688" s="6" t="s">
        <v>43</v>
      </c>
      <c r="E2688" s="45" t="s">
        <v>317</v>
      </c>
      <c r="F2688" s="6" t="s">
        <v>83</v>
      </c>
      <c r="G2688" s="45" t="s">
        <v>9</v>
      </c>
      <c r="H2688" s="47">
        <f t="shared" si="125"/>
        <v>2687</v>
      </c>
      <c r="I2688" s="325" t="s">
        <v>40</v>
      </c>
      <c r="J2688" s="255" t="str">
        <f>IF(ISBLANK(INDEX('Policy Characteristics'!D:D,MATCH($C2688,'Policy Characteristics'!$C:$C,0))),"",INDEX('Policy Characteristics'!D:D,MATCH($C2688,'Policy Characteristics'!$C:$C,0)))</f>
        <v>Fuel Taxes or Subsidies</v>
      </c>
      <c r="K2688" s="254" t="str">
        <f>IF(ISBLANK(INDEX('Policy Characteristics'!E:E,MATCH($C2688,'Policy Characteristics'!$C:$C,0))),"",INDEX('Policy Characteristics'!E:E,MATCH($C2688,'Policy Characteristics'!$C:$C,0)))</f>
        <v>cross fuel tax</v>
      </c>
      <c r="L2688" s="261">
        <f>IF(ISBLANK(INDEX('Policy Characteristics'!F:F,MATCH($C2688,'Policy Characteristics'!$C:$C,0))),"",INDEX('Policy Characteristics'!F:F,MATCH($C2688,'Policy Characteristics'!$C:$C,0)))</f>
        <v>-0.9</v>
      </c>
      <c r="M2688" s="261">
        <f>IF(ISBLANK(INDEX('Policy Characteristics'!G:G,MATCH($C2688,'Policy Characteristics'!$C:$C,0))),"",INDEX('Policy Characteristics'!G:G,MATCH($C2688,'Policy Characteristics'!$C:$C,0)))</f>
        <v>0.9</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of BAU price</v>
      </c>
      <c r="P2688" s="254" t="str">
        <f>IF(ISBLANK(INDEX('Policy Characteristics'!J:J,MATCH($C2688,'Policy Characteristics'!$C:$C,0))),"",INDEX('Policy Characteristics'!J:J,MATCH($C2688,'Policy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8" s="254" t="str">
        <f>IF(ISBLANK(INDEX('Policy Characteristics'!K:K,MATCH($C2688,'Policy Characteristics'!$C:$C,0))),"",INDEX('Policy Characteristics'!K:K,MATCH($C2688,'Policy Characteristics'!$C:$C,0)))</f>
        <v>fuels.html#fuel-taxes</v>
      </c>
      <c r="R2688" s="254" t="str">
        <f>IF(ISBLANK(INDEX('Policy Characteristics'!L:L,MATCH($C2688,'Policy Characteristics'!$C:$C,0))),"",INDEX('Policy Characteristics'!L:L,MATCH($C2688,'Policy Characteristics'!$C:$C,0)))</f>
        <v>fuel-taxes.html</v>
      </c>
    </row>
    <row r="2689" spans="1:18" s="4" customFormat="1" x14ac:dyDescent="0.25">
      <c r="A2689" s="254" t="str">
        <f>IF(ISBLANK(INDEX('Policy Characteristics'!A:A,MATCH($C2689,'Policy Characteristics'!$C:$C,0))),"",INDEX('Policy Characteristics'!A:A,MATCH($C2689,'Policy Characteristics'!$C:$C,0)))</f>
        <v>Cross-Sector</v>
      </c>
      <c r="B2689" s="262" t="str">
        <f>IF(ISBLANK(INDEX('Policy Characteristics'!B:B,MATCH($C2689,'Policy Characteristics'!$C:$C,0))),"",INDEX('Policy Characteristics'!B:B,MATCH($C2689,'Policy Characteristics'!$C:$C,0)))</f>
        <v>Fuel Taxes or Subsidies</v>
      </c>
      <c r="C2689" s="320" t="str">
        <f t="shared" si="126"/>
        <v>Additional Fuel Tax or Subsidy Rate by Fuel</v>
      </c>
      <c r="D2689" s="6" t="s">
        <v>44</v>
      </c>
      <c r="E2689" s="45" t="s">
        <v>317</v>
      </c>
      <c r="F2689" s="6" t="s">
        <v>84</v>
      </c>
      <c r="G2689" s="45" t="s">
        <v>9</v>
      </c>
      <c r="H2689" s="47">
        <f t="shared" si="125"/>
        <v>2688</v>
      </c>
      <c r="I2689" s="325" t="s">
        <v>41</v>
      </c>
      <c r="J2689" s="255" t="str">
        <f>IF(ISBLANK(INDEX('Policy Characteristics'!D:D,MATCH($C2689,'Policy Characteristics'!$C:$C,0))),"",INDEX('Policy Characteristics'!D:D,MATCH($C2689,'Policy Characteristics'!$C:$C,0)))</f>
        <v>Fuel Taxes or Subsidies</v>
      </c>
      <c r="K2689" s="254" t="str">
        <f>IF(ISBLANK(INDEX('Policy Characteristics'!E:E,MATCH($C2689,'Policy Characteristics'!$C:$C,0))),"",INDEX('Policy Characteristics'!E:E,MATCH($C2689,'Policy Characteristics'!$C:$C,0)))</f>
        <v>cross fuel tax</v>
      </c>
      <c r="L2689" s="261">
        <f>IF(ISBLANK(INDEX('Policy Characteristics'!F:F,MATCH($C2689,'Policy Characteristics'!$C:$C,0))),"",INDEX('Policy Characteristics'!F:F,MATCH($C2689,'Policy Characteristics'!$C:$C,0)))</f>
        <v>-0.9</v>
      </c>
      <c r="M2689" s="261">
        <f>IF(ISBLANK(INDEX('Policy Characteristics'!G:G,MATCH($C2689,'Policy Characteristics'!$C:$C,0))),"",INDEX('Policy Characteristics'!G:G,MATCH($C2689,'Policy Characteristics'!$C:$C,0)))</f>
        <v>0.9</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of BAU price</v>
      </c>
      <c r="P2689" s="254" t="str">
        <f>IF(ISBLANK(INDEX('Policy Characteristics'!J:J,MATCH($C2689,'Policy Characteristics'!$C:$C,0))),"",INDEX('Policy Characteristics'!J:J,MATCH($C2689,'Policy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89" s="254" t="str">
        <f>IF(ISBLANK(INDEX('Policy Characteristics'!K:K,MATCH($C2689,'Policy Characteristics'!$C:$C,0))),"",INDEX('Policy Characteristics'!K:K,MATCH($C2689,'Policy Characteristics'!$C:$C,0)))</f>
        <v>fuels.html#fuel-taxes</v>
      </c>
      <c r="R2689" s="254" t="str">
        <f>IF(ISBLANK(INDEX('Policy Characteristics'!L:L,MATCH($C2689,'Policy Characteristics'!$C:$C,0))),"",INDEX('Policy Characteristics'!L:L,MATCH($C2689,'Policy Characteristics'!$C:$C,0)))</f>
        <v>fuel-taxes.html</v>
      </c>
    </row>
    <row r="2690" spans="1:18" s="4" customFormat="1" x14ac:dyDescent="0.25">
      <c r="A2690" s="254" t="str">
        <f>IF(ISBLANK(INDEX('Policy Characteristics'!A:A,MATCH($C2690,'Policy Characteristics'!$C:$C,0))),"",INDEX('Policy Characteristics'!A:A,MATCH($C2690,'Policy Characteristics'!$C:$C,0)))</f>
        <v>Cross-Sector</v>
      </c>
      <c r="B2690" s="262" t="str">
        <f>IF(ISBLANK(INDEX('Policy Characteristics'!B:B,MATCH($C2690,'Policy Characteristics'!$C:$C,0))),"",INDEX('Policy Characteristics'!B:B,MATCH($C2690,'Policy Characteristics'!$C:$C,0)))</f>
        <v>Fuel Taxes or Subsidies</v>
      </c>
      <c r="C2690" s="320" t="str">
        <f t="shared" si="126"/>
        <v>Additional Fuel Tax or Subsidy Rate by Fuel</v>
      </c>
      <c r="D2690" s="6" t="s">
        <v>48</v>
      </c>
      <c r="E2690" s="45" t="s">
        <v>317</v>
      </c>
      <c r="F2690" s="6" t="s">
        <v>88</v>
      </c>
      <c r="G2690" s="45" t="s">
        <v>9</v>
      </c>
      <c r="H2690" s="47">
        <f t="shared" si="125"/>
        <v>2689</v>
      </c>
      <c r="I2690" s="325" t="s">
        <v>41</v>
      </c>
      <c r="J2690" s="255" t="str">
        <f>IF(ISBLANK(INDEX('Policy Characteristics'!D:D,MATCH($C2690,'Policy Characteristics'!$C:$C,0))),"",INDEX('Policy Characteristics'!D:D,MATCH($C2690,'Policy Characteristics'!$C:$C,0)))</f>
        <v>Fuel Taxes or Subsidies</v>
      </c>
      <c r="K2690" s="254" t="str">
        <f>IF(ISBLANK(INDEX('Policy Characteristics'!E:E,MATCH($C2690,'Policy Characteristics'!$C:$C,0))),"",INDEX('Policy Characteristics'!E:E,MATCH($C2690,'Policy Characteristics'!$C:$C,0)))</f>
        <v>cross fuel tax</v>
      </c>
      <c r="L2690" s="261">
        <f>IF(ISBLANK(INDEX('Policy Characteristics'!F:F,MATCH($C2690,'Policy Characteristics'!$C:$C,0))),"",INDEX('Policy Characteristics'!F:F,MATCH($C2690,'Policy Characteristics'!$C:$C,0)))</f>
        <v>-0.9</v>
      </c>
      <c r="M2690" s="261">
        <f>IF(ISBLANK(INDEX('Policy Characteristics'!G:G,MATCH($C2690,'Policy Characteristics'!$C:$C,0))),"",INDEX('Policy Characteristics'!G:G,MATCH($C2690,'Policy Characteristics'!$C:$C,0)))</f>
        <v>0.9</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of BAU price</v>
      </c>
      <c r="P2690" s="254" t="str">
        <f>IF(ISBLANK(INDEX('Policy Characteristics'!J:J,MATCH($C2690,'Policy Characteristics'!$C:$C,0))),"",INDEX('Policy Characteristics'!J:J,MATCH($C2690,'Policy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0" s="254" t="str">
        <f>IF(ISBLANK(INDEX('Policy Characteristics'!K:K,MATCH($C2690,'Policy Characteristics'!$C:$C,0))),"",INDEX('Policy Characteristics'!K:K,MATCH($C2690,'Policy Characteristics'!$C:$C,0)))</f>
        <v>fuels.html#fuel-taxes</v>
      </c>
      <c r="R2690" s="254" t="str">
        <f>IF(ISBLANK(INDEX('Policy Characteristics'!L:L,MATCH($C2690,'Policy Characteristics'!$C:$C,0))),"",INDEX('Policy Characteristics'!L:L,MATCH($C2690,'Policy Characteristics'!$C:$C,0)))</f>
        <v>fuel-taxes.html</v>
      </c>
    </row>
    <row r="2691" spans="1:18" s="4" customFormat="1" x14ac:dyDescent="0.25">
      <c r="A2691" s="254" t="str">
        <f>IF(ISBLANK(INDEX('Policy Characteristics'!A:A,MATCH($C2691,'Policy Characteristics'!$C:$C,0))),"",INDEX('Policy Characteristics'!A:A,MATCH($C2691,'Policy Characteristics'!$C:$C,0)))</f>
        <v>Cross-Sector</v>
      </c>
      <c r="B2691" s="262" t="str">
        <f>IF(ISBLANK(INDEX('Policy Characteristics'!B:B,MATCH($C2691,'Policy Characteristics'!$C:$C,0))),"",INDEX('Policy Characteristics'!B:B,MATCH($C2691,'Policy Characteristics'!$C:$C,0)))</f>
        <v>Fuel Taxes or Subsidies</v>
      </c>
      <c r="C2691" s="320" t="str">
        <f t="shared" si="126"/>
        <v>Additional Fuel Tax or Subsidy Rate by Fuel</v>
      </c>
      <c r="D2691" s="6" t="s">
        <v>50</v>
      </c>
      <c r="E2691" s="45" t="s">
        <v>317</v>
      </c>
      <c r="F2691" s="6" t="s">
        <v>91</v>
      </c>
      <c r="G2691" s="45" t="s">
        <v>9</v>
      </c>
      <c r="H2691" s="47">
        <f t="shared" si="125"/>
        <v>2690</v>
      </c>
      <c r="I2691" s="325" t="s">
        <v>41</v>
      </c>
      <c r="J2691" s="255" t="str">
        <f>IF(ISBLANK(INDEX('Policy Characteristics'!D:D,MATCH($C2691,'Policy Characteristics'!$C:$C,0))),"",INDEX('Policy Characteristics'!D:D,MATCH($C2691,'Policy Characteristics'!$C:$C,0)))</f>
        <v>Fuel Taxes or Subsidies</v>
      </c>
      <c r="K2691" s="254" t="str">
        <f>IF(ISBLANK(INDEX('Policy Characteristics'!E:E,MATCH($C2691,'Policy Characteristics'!$C:$C,0))),"",INDEX('Policy Characteristics'!E:E,MATCH($C2691,'Policy Characteristics'!$C:$C,0)))</f>
        <v>cross fuel tax</v>
      </c>
      <c r="L2691" s="261">
        <f>IF(ISBLANK(INDEX('Policy Characteristics'!F:F,MATCH($C2691,'Policy Characteristics'!$C:$C,0))),"",INDEX('Policy Characteristics'!F:F,MATCH($C2691,'Policy Characteristics'!$C:$C,0)))</f>
        <v>-0.9</v>
      </c>
      <c r="M2691" s="261">
        <f>IF(ISBLANK(INDEX('Policy Characteristics'!G:G,MATCH($C2691,'Policy Characteristics'!$C:$C,0))),"",INDEX('Policy Characteristics'!G:G,MATCH($C2691,'Policy Characteristics'!$C:$C,0)))</f>
        <v>0.9</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of BAU price</v>
      </c>
      <c r="P2691" s="254" t="str">
        <f>IF(ISBLANK(INDEX('Policy Characteristics'!J:J,MATCH($C2691,'Policy Characteristics'!$C:$C,0))),"",INDEX('Policy Characteristics'!J:J,MATCH($C2691,'Policy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1" s="254" t="str">
        <f>IF(ISBLANK(INDEX('Policy Characteristics'!K:K,MATCH($C2691,'Policy Characteristics'!$C:$C,0))),"",INDEX('Policy Characteristics'!K:K,MATCH($C2691,'Policy Characteristics'!$C:$C,0)))</f>
        <v>fuels.html#fuel-taxes</v>
      </c>
      <c r="R2691" s="254" t="str">
        <f>IF(ISBLANK(INDEX('Policy Characteristics'!L:L,MATCH($C2691,'Policy Characteristics'!$C:$C,0))),"",INDEX('Policy Characteristics'!L:L,MATCH($C2691,'Policy Characteristics'!$C:$C,0)))</f>
        <v>fuel-taxes.html</v>
      </c>
    </row>
    <row r="2692" spans="1:18" s="4" customFormat="1" x14ac:dyDescent="0.25">
      <c r="A2692" s="254" t="str">
        <f>IF(ISBLANK(INDEX('Policy Characteristics'!A:A,MATCH($C2692,'Policy Characteristics'!$C:$C,0))),"",INDEX('Policy Characteristics'!A:A,MATCH($C2692,'Policy Characteristics'!$C:$C,0)))</f>
        <v>Cross-Sector</v>
      </c>
      <c r="B2692" s="262" t="str">
        <f>IF(ISBLANK(INDEX('Policy Characteristics'!B:B,MATCH($C2692,'Policy Characteristics'!$C:$C,0))),"",INDEX('Policy Characteristics'!B:B,MATCH($C2692,'Policy Characteristics'!$C:$C,0)))</f>
        <v>Fuel Taxes or Subsidies</v>
      </c>
      <c r="C2692" s="320" t="str">
        <f t="shared" si="126"/>
        <v>Additional Fuel Tax or Subsidy Rate by Fuel</v>
      </c>
      <c r="D2692" s="6" t="s">
        <v>51</v>
      </c>
      <c r="E2692" s="45" t="s">
        <v>317</v>
      </c>
      <c r="F2692" s="6" t="s">
        <v>92</v>
      </c>
      <c r="G2692" s="45" t="s">
        <v>9</v>
      </c>
      <c r="H2692" s="47">
        <f t="shared" si="125"/>
        <v>2691</v>
      </c>
      <c r="I2692" s="325" t="s">
        <v>40</v>
      </c>
      <c r="J2692" s="255" t="str">
        <f>IF(ISBLANK(INDEX('Policy Characteristics'!D:D,MATCH($C2692,'Policy Characteristics'!$C:$C,0))),"",INDEX('Policy Characteristics'!D:D,MATCH($C2692,'Policy Characteristics'!$C:$C,0)))</f>
        <v>Fuel Taxes or Subsidies</v>
      </c>
      <c r="K2692" s="254" t="str">
        <f>IF(ISBLANK(INDEX('Policy Characteristics'!E:E,MATCH($C2692,'Policy Characteristics'!$C:$C,0))),"",INDEX('Policy Characteristics'!E:E,MATCH($C2692,'Policy Characteristics'!$C:$C,0)))</f>
        <v>cross fuel tax</v>
      </c>
      <c r="L2692" s="261">
        <f>IF(ISBLANK(INDEX('Policy Characteristics'!F:F,MATCH($C2692,'Policy Characteristics'!$C:$C,0))),"",INDEX('Policy Characteristics'!F:F,MATCH($C2692,'Policy Characteristics'!$C:$C,0)))</f>
        <v>-0.9</v>
      </c>
      <c r="M2692" s="261">
        <f>IF(ISBLANK(INDEX('Policy Characteristics'!G:G,MATCH($C2692,'Policy Characteristics'!$C:$C,0))),"",INDEX('Policy Characteristics'!G:G,MATCH($C2692,'Policy Characteristics'!$C:$C,0)))</f>
        <v>0.9</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of BAU price</v>
      </c>
      <c r="P2692" s="254" t="str">
        <f>IF(ISBLANK(INDEX('Policy Characteristics'!J:J,MATCH($C2692,'Policy Characteristics'!$C:$C,0))),"",INDEX('Policy Characteristics'!J:J,MATCH($C2692,'Policy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2" s="254" t="str">
        <f>IF(ISBLANK(INDEX('Policy Characteristics'!K:K,MATCH($C2692,'Policy Characteristics'!$C:$C,0))),"",INDEX('Policy Characteristics'!K:K,MATCH($C2692,'Policy Characteristics'!$C:$C,0)))</f>
        <v>fuels.html#fuel-taxes</v>
      </c>
      <c r="R2692" s="254" t="str">
        <f>IF(ISBLANK(INDEX('Policy Characteristics'!L:L,MATCH($C2692,'Policy Characteristics'!$C:$C,0))),"",INDEX('Policy Characteristics'!L:L,MATCH($C2692,'Policy Characteristics'!$C:$C,0)))</f>
        <v>fuel-taxes.html</v>
      </c>
    </row>
    <row r="2693" spans="1:18" s="4" customFormat="1" x14ac:dyDescent="0.25">
      <c r="A2693" s="254" t="str">
        <f>IF(ISBLANK(INDEX('Policy Characteristics'!A:A,MATCH($C2693,'Policy Characteristics'!$C:$C,0))),"",INDEX('Policy Characteristics'!A:A,MATCH($C2693,'Policy Characteristics'!$C:$C,0)))</f>
        <v>Cross-Sector</v>
      </c>
      <c r="B2693" s="262" t="str">
        <f>IF(ISBLANK(INDEX('Policy Characteristics'!B:B,MATCH($C2693,'Policy Characteristics'!$C:$C,0))),"",INDEX('Policy Characteristics'!B:B,MATCH($C2693,'Policy Characteristics'!$C:$C,0)))</f>
        <v>Fuel Taxes or Subsidies</v>
      </c>
      <c r="C2693" s="320" t="str">
        <f t="shared" si="126"/>
        <v>Additional Fuel Tax or Subsidy Rate by Fuel</v>
      </c>
      <c r="D2693" s="6" t="s">
        <v>52</v>
      </c>
      <c r="E2693" s="45" t="s">
        <v>317</v>
      </c>
      <c r="F2693" s="6" t="s">
        <v>93</v>
      </c>
      <c r="G2693" s="45" t="s">
        <v>9</v>
      </c>
      <c r="H2693" s="47">
        <f t="shared" si="125"/>
        <v>2692</v>
      </c>
      <c r="I2693" s="325" t="s">
        <v>41</v>
      </c>
      <c r="J2693" s="255" t="str">
        <f>IF(ISBLANK(INDEX('Policy Characteristics'!D:D,MATCH($C2693,'Policy Characteristics'!$C:$C,0))),"",INDEX('Policy Characteristics'!D:D,MATCH($C2693,'Policy Characteristics'!$C:$C,0)))</f>
        <v>Fuel Taxes or Subsidies</v>
      </c>
      <c r="K2693" s="254" t="str">
        <f>IF(ISBLANK(INDEX('Policy Characteristics'!E:E,MATCH($C2693,'Policy Characteristics'!$C:$C,0))),"",INDEX('Policy Characteristics'!E:E,MATCH($C2693,'Policy Characteristics'!$C:$C,0)))</f>
        <v>cross fuel tax</v>
      </c>
      <c r="L2693" s="261">
        <f>IF(ISBLANK(INDEX('Policy Characteristics'!F:F,MATCH($C2693,'Policy Characteristics'!$C:$C,0))),"",INDEX('Policy Characteristics'!F:F,MATCH($C2693,'Policy Characteristics'!$C:$C,0)))</f>
        <v>-0.9</v>
      </c>
      <c r="M2693" s="261">
        <f>IF(ISBLANK(INDEX('Policy Characteristics'!G:G,MATCH($C2693,'Policy Characteristics'!$C:$C,0))),"",INDEX('Policy Characteristics'!G:G,MATCH($C2693,'Policy Characteristics'!$C:$C,0)))</f>
        <v>0.9</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of BAU price</v>
      </c>
      <c r="P2693" s="254" t="str">
        <f>IF(ISBLANK(INDEX('Policy Characteristics'!J:J,MATCH($C2693,'Policy Characteristics'!$C:$C,0))),"",INDEX('Policy Characteristics'!J:J,MATCH($C2693,'Policy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3" s="254" t="str">
        <f>IF(ISBLANK(INDEX('Policy Characteristics'!K:K,MATCH($C2693,'Policy Characteristics'!$C:$C,0))),"",INDEX('Policy Characteristics'!K:K,MATCH($C2693,'Policy Characteristics'!$C:$C,0)))</f>
        <v>fuels.html#fuel-taxes</v>
      </c>
      <c r="R2693" s="254" t="str">
        <f>IF(ISBLANK(INDEX('Policy Characteristics'!L:L,MATCH($C2693,'Policy Characteristics'!$C:$C,0))),"",INDEX('Policy Characteristics'!L:L,MATCH($C2693,'Policy Characteristics'!$C:$C,0)))</f>
        <v>fuel-taxes.html</v>
      </c>
    </row>
    <row r="2694" spans="1:18" s="4" customFormat="1" x14ac:dyDescent="0.25">
      <c r="A2694" s="254" t="str">
        <f>IF(ISBLANK(INDEX('Policy Characteristics'!A:A,MATCH($C2694,'Policy Characteristics'!$C:$C,0))),"",INDEX('Policy Characteristics'!A:A,MATCH($C2694,'Policy Characteristics'!$C:$C,0)))</f>
        <v>Cross-Sector</v>
      </c>
      <c r="B2694" s="262" t="str">
        <f>IF(ISBLANK(INDEX('Policy Characteristics'!B:B,MATCH($C2694,'Policy Characteristics'!$C:$C,0))),"",INDEX('Policy Characteristics'!B:B,MATCH($C2694,'Policy Characteristics'!$C:$C,0)))</f>
        <v>Fuel Taxes or Subsidies</v>
      </c>
      <c r="C2694" s="320" t="str">
        <f t="shared" si="126"/>
        <v>Additional Fuel Tax or Subsidy Rate by Fuel</v>
      </c>
      <c r="D2694" s="6" t="s">
        <v>53</v>
      </c>
      <c r="E2694" s="45" t="s">
        <v>317</v>
      </c>
      <c r="F2694" s="6" t="s">
        <v>94</v>
      </c>
      <c r="G2694" s="45" t="s">
        <v>9</v>
      </c>
      <c r="H2694" s="47">
        <f t="shared" si="125"/>
        <v>2693</v>
      </c>
      <c r="I2694" s="325" t="s">
        <v>41</v>
      </c>
      <c r="J2694" s="255" t="str">
        <f>IF(ISBLANK(INDEX('Policy Characteristics'!D:D,MATCH($C2694,'Policy Characteristics'!$C:$C,0))),"",INDEX('Policy Characteristics'!D:D,MATCH($C2694,'Policy Characteristics'!$C:$C,0)))</f>
        <v>Fuel Taxes or Subsidies</v>
      </c>
      <c r="K2694" s="254" t="str">
        <f>IF(ISBLANK(INDEX('Policy Characteristics'!E:E,MATCH($C2694,'Policy Characteristics'!$C:$C,0))),"",INDEX('Policy Characteristics'!E:E,MATCH($C2694,'Policy Characteristics'!$C:$C,0)))</f>
        <v>cross fuel tax</v>
      </c>
      <c r="L2694" s="261">
        <f>IF(ISBLANK(INDEX('Policy Characteristics'!F:F,MATCH($C2694,'Policy Characteristics'!$C:$C,0))),"",INDEX('Policy Characteristics'!F:F,MATCH($C2694,'Policy Characteristics'!$C:$C,0)))</f>
        <v>-0.9</v>
      </c>
      <c r="M2694" s="261">
        <f>IF(ISBLANK(INDEX('Policy Characteristics'!G:G,MATCH($C2694,'Policy Characteristics'!$C:$C,0))),"",INDEX('Policy Characteristics'!G:G,MATCH($C2694,'Policy Characteristics'!$C:$C,0)))</f>
        <v>0.9</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of BAU price</v>
      </c>
      <c r="P2694" s="254" t="str">
        <f>IF(ISBLANK(INDEX('Policy Characteristics'!J:J,MATCH($C2694,'Policy Characteristics'!$C:$C,0))),"",INDEX('Policy Characteristics'!J:J,MATCH($C2694,'Policy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4" s="254" t="str">
        <f>IF(ISBLANK(INDEX('Policy Characteristics'!K:K,MATCH($C2694,'Policy Characteristics'!$C:$C,0))),"",INDEX('Policy Characteristics'!K:K,MATCH($C2694,'Policy Characteristics'!$C:$C,0)))</f>
        <v>fuels.html#fuel-taxes</v>
      </c>
      <c r="R2694" s="254" t="str">
        <f>IF(ISBLANK(INDEX('Policy Characteristics'!L:L,MATCH($C2694,'Policy Characteristics'!$C:$C,0))),"",INDEX('Policy Characteristics'!L:L,MATCH($C2694,'Policy Characteristics'!$C:$C,0)))</f>
        <v>fuel-taxes.html</v>
      </c>
    </row>
    <row r="2695" spans="1:18" x14ac:dyDescent="0.25">
      <c r="A2695" s="254" t="str">
        <f>IF(ISBLANK(INDEX('Policy Characteristics'!A:A,MATCH($C2695,'Policy Characteristics'!$C:$C,0))),"",INDEX('Policy Characteristics'!A:A,MATCH($C2695,'Policy Characteristics'!$C:$C,0)))</f>
        <v>Cross-Sector</v>
      </c>
      <c r="B2695" s="262" t="str">
        <f>IF(ISBLANK(INDEX('Policy Characteristics'!B:B,MATCH($C2695,'Policy Characteristics'!$C:$C,0))),"",INDEX('Policy Characteristics'!B:B,MATCH($C2695,'Policy Characteristics'!$C:$C,0)))</f>
        <v>Fuel Taxes or Subsidies</v>
      </c>
      <c r="C2695" s="320" t="str">
        <f t="shared" si="126"/>
        <v>Additional Fuel Tax or Subsidy Rate by Fuel</v>
      </c>
      <c r="D2695" s="6" t="s">
        <v>2447</v>
      </c>
      <c r="E2695" s="45" t="s">
        <v>317</v>
      </c>
      <c r="F2695" s="6" t="s">
        <v>2448</v>
      </c>
      <c r="G2695" s="45" t="s">
        <v>9</v>
      </c>
      <c r="H2695" s="47">
        <f t="shared" si="125"/>
        <v>2694</v>
      </c>
      <c r="I2695" s="325" t="s">
        <v>40</v>
      </c>
      <c r="J2695" s="255" t="str">
        <f>IF(ISBLANK(INDEX('Policy Characteristics'!D:D,MATCH($C2695,'Policy Characteristics'!$C:$C,0))),"",INDEX('Policy Characteristics'!D:D,MATCH($C2695,'Policy Characteristics'!$C:$C,0)))</f>
        <v>Fuel Taxes or Subsidies</v>
      </c>
      <c r="K2695" s="254" t="str">
        <f>IF(ISBLANK(INDEX('Policy Characteristics'!E:E,MATCH($C2695,'Policy Characteristics'!$C:$C,0))),"",INDEX('Policy Characteristics'!E:E,MATCH($C2695,'Policy Characteristics'!$C:$C,0)))</f>
        <v>cross fuel tax</v>
      </c>
      <c r="L2695" s="261">
        <f>IF(ISBLANK(INDEX('Policy Characteristics'!F:F,MATCH($C2695,'Policy Characteristics'!$C:$C,0))),"",INDEX('Policy Characteristics'!F:F,MATCH($C2695,'Policy Characteristics'!$C:$C,0)))</f>
        <v>-0.9</v>
      </c>
      <c r="M2695" s="261">
        <f>IF(ISBLANK(INDEX('Policy Characteristics'!G:G,MATCH($C2695,'Policy Characteristics'!$C:$C,0))),"",INDEX('Policy Characteristics'!G:G,MATCH($C2695,'Policy Characteristics'!$C:$C,0)))</f>
        <v>0.9</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of BAU price</v>
      </c>
      <c r="P2695" s="254" t="str">
        <f>IF(ISBLANK(INDEX('Policy Characteristics'!J:J,MATCH($C2695,'Policy Characteristics'!$C:$C,0))),"",INDEX('Policy Characteristics'!J:J,MATCH($C2695,'Policy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5" s="254" t="str">
        <f>IF(ISBLANK(INDEX('Policy Characteristics'!K:K,MATCH($C2695,'Policy Characteristics'!$C:$C,0))),"",INDEX('Policy Characteristics'!K:K,MATCH($C2695,'Policy Characteristics'!$C:$C,0)))</f>
        <v>fuels.html#fuel-taxes</v>
      </c>
      <c r="R2695" s="254" t="str">
        <f>IF(ISBLANK(INDEX('Policy Characteristics'!L:L,MATCH($C2695,'Policy Characteristics'!$C:$C,0))),"",INDEX('Policy Characteristics'!L:L,MATCH($C2695,'Policy Characteristics'!$C:$C,0)))</f>
        <v>fuel-taxes.html</v>
      </c>
    </row>
    <row r="2696" spans="1:18" x14ac:dyDescent="0.25">
      <c r="A2696" s="254" t="str">
        <f>IF(ISBLANK(INDEX('Policy Characteristics'!A:A,MATCH($C2696,'Policy Characteristics'!$C:$C,0))),"",INDEX('Policy Characteristics'!A:A,MATCH($C2696,'Policy Characteristics'!$C:$C,0)))</f>
        <v>Cross-Sector</v>
      </c>
      <c r="B2696" s="262" t="str">
        <f>IF(ISBLANK(INDEX('Policy Characteristics'!B:B,MATCH($C2696,'Policy Characteristics'!$C:$C,0))),"",INDEX('Policy Characteristics'!B:B,MATCH($C2696,'Policy Characteristics'!$C:$C,0)))</f>
        <v>Fuel Taxes or Subsidies</v>
      </c>
      <c r="C2696" s="320" t="str">
        <f t="shared" si="126"/>
        <v>Additional Fuel Tax or Subsidy Rate by Fuel</v>
      </c>
      <c r="D2696" s="6" t="s">
        <v>71</v>
      </c>
      <c r="E2696" s="45" t="s">
        <v>317</v>
      </c>
      <c r="F2696" s="6" t="s">
        <v>95</v>
      </c>
      <c r="G2696" s="45" t="s">
        <v>9</v>
      </c>
      <c r="H2696" s="47">
        <f t="shared" si="125"/>
        <v>2695</v>
      </c>
      <c r="I2696" s="325" t="s">
        <v>41</v>
      </c>
      <c r="J2696" s="255" t="str">
        <f>IF(ISBLANK(INDEX('Policy Characteristics'!D:D,MATCH($C2696,'Policy Characteristics'!$C:$C,0))),"",INDEX('Policy Characteristics'!D:D,MATCH($C2696,'Policy Characteristics'!$C:$C,0)))</f>
        <v>Fuel Taxes or Subsidies</v>
      </c>
      <c r="K2696" s="254" t="str">
        <f>IF(ISBLANK(INDEX('Policy Characteristics'!E:E,MATCH($C2696,'Policy Characteristics'!$C:$C,0))),"",INDEX('Policy Characteristics'!E:E,MATCH($C2696,'Policy Characteristics'!$C:$C,0)))</f>
        <v>cross fuel tax</v>
      </c>
      <c r="L2696" s="261">
        <f>IF(ISBLANK(INDEX('Policy Characteristics'!F:F,MATCH($C2696,'Policy Characteristics'!$C:$C,0))),"",INDEX('Policy Characteristics'!F:F,MATCH($C2696,'Policy Characteristics'!$C:$C,0)))</f>
        <v>-0.9</v>
      </c>
      <c r="M2696" s="261">
        <f>IF(ISBLANK(INDEX('Policy Characteristics'!G:G,MATCH($C2696,'Policy Characteristics'!$C:$C,0))),"",INDEX('Policy Characteristics'!G:G,MATCH($C2696,'Policy Characteristics'!$C:$C,0)))</f>
        <v>0.9</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of BAU price</v>
      </c>
      <c r="P2696" s="254" t="str">
        <f>IF(ISBLANK(INDEX('Policy Characteristics'!J:J,MATCH($C2696,'Policy Characteristics'!$C:$C,0))),"",INDEX('Policy Characteristics'!J:J,MATCH($C2696,'Policy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6" s="254" t="str">
        <f>IF(ISBLANK(INDEX('Policy Characteristics'!K:K,MATCH($C2696,'Policy Characteristics'!$C:$C,0))),"",INDEX('Policy Characteristics'!K:K,MATCH($C2696,'Policy Characteristics'!$C:$C,0)))</f>
        <v>fuels.html#fuel-taxes</v>
      </c>
      <c r="R2696" s="254" t="str">
        <f>IF(ISBLANK(INDEX('Policy Characteristics'!L:L,MATCH($C2696,'Policy Characteristics'!$C:$C,0))),"",INDEX('Policy Characteristics'!L:L,MATCH($C2696,'Policy Characteristics'!$C:$C,0)))</f>
        <v>fuel-taxes.html</v>
      </c>
    </row>
    <row r="2697" spans="1:18" x14ac:dyDescent="0.25">
      <c r="A2697" s="254" t="str">
        <f>IF(ISBLANK(INDEX('Policy Characteristics'!A:A,MATCH($C2697,'Policy Characteristics'!$C:$C,0))),"",INDEX('Policy Characteristics'!A:A,MATCH($C2697,'Policy Characteristics'!$C:$C,0)))</f>
        <v>Cross-Sector</v>
      </c>
      <c r="B2697" s="262" t="str">
        <f>IF(ISBLANK(INDEX('Policy Characteristics'!B:B,MATCH($C2697,'Policy Characteristics'!$C:$C,0))),"",INDEX('Policy Characteristics'!B:B,MATCH($C2697,'Policy Characteristics'!$C:$C,0)))</f>
        <v>Fuel Taxes or Subsidies</v>
      </c>
      <c r="C2697" s="320" t="str">
        <f t="shared" si="126"/>
        <v>Additional Fuel Tax or Subsidy Rate by Fuel</v>
      </c>
      <c r="D2697" s="6" t="s">
        <v>426</v>
      </c>
      <c r="E2697" s="45" t="s">
        <v>317</v>
      </c>
      <c r="F2697" s="6" t="s">
        <v>427</v>
      </c>
      <c r="G2697" s="45" t="s">
        <v>9</v>
      </c>
      <c r="H2697" s="47">
        <f t="shared" si="125"/>
        <v>2696</v>
      </c>
      <c r="I2697" s="325" t="s">
        <v>41</v>
      </c>
      <c r="J2697" s="255" t="str">
        <f>IF(ISBLANK(INDEX('Policy Characteristics'!D:D,MATCH($C2697,'Policy Characteristics'!$C:$C,0))),"",INDEX('Policy Characteristics'!D:D,MATCH($C2697,'Policy Characteristics'!$C:$C,0)))</f>
        <v>Fuel Taxes or Subsidies</v>
      </c>
      <c r="K2697" s="254" t="str">
        <f>IF(ISBLANK(INDEX('Policy Characteristics'!E:E,MATCH($C2697,'Policy Characteristics'!$C:$C,0))),"",INDEX('Policy Characteristics'!E:E,MATCH($C2697,'Policy Characteristics'!$C:$C,0)))</f>
        <v>cross fuel tax</v>
      </c>
      <c r="L2697" s="261">
        <f>IF(ISBLANK(INDEX('Policy Characteristics'!F:F,MATCH($C2697,'Policy Characteristics'!$C:$C,0))),"",INDEX('Policy Characteristics'!F:F,MATCH($C2697,'Policy Characteristics'!$C:$C,0)))</f>
        <v>-0.9</v>
      </c>
      <c r="M2697" s="261">
        <f>IF(ISBLANK(INDEX('Policy Characteristics'!G:G,MATCH($C2697,'Policy Characteristics'!$C:$C,0))),"",INDEX('Policy Characteristics'!G:G,MATCH($C2697,'Policy Characteristics'!$C:$C,0)))</f>
        <v>0.9</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of BAU price</v>
      </c>
      <c r="P2697" s="254" t="str">
        <f>IF(ISBLANK(INDEX('Policy Characteristics'!J:J,MATCH($C2697,'Policy Characteristics'!$C:$C,0))),"",INDEX('Policy Characteristics'!J:J,MATCH($C2697,'Policy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7" s="254" t="str">
        <f>IF(ISBLANK(INDEX('Policy Characteristics'!K:K,MATCH($C2697,'Policy Characteristics'!$C:$C,0))),"",INDEX('Policy Characteristics'!K:K,MATCH($C2697,'Policy Characteristics'!$C:$C,0)))</f>
        <v>fuels.html#fuel-taxes</v>
      </c>
      <c r="R2697" s="254" t="str">
        <f>IF(ISBLANK(INDEX('Policy Characteristics'!L:L,MATCH($C2697,'Policy Characteristics'!$C:$C,0))),"",INDEX('Policy Characteristics'!L:L,MATCH($C2697,'Policy Characteristics'!$C:$C,0)))</f>
        <v>fuel-taxes.html</v>
      </c>
    </row>
    <row r="2698" spans="1:18" x14ac:dyDescent="0.25">
      <c r="A2698" s="254" t="str">
        <f>IF(ISBLANK(INDEX('Policy Characteristics'!A:A,MATCH($C2698,'Policy Characteristics'!$C:$C,0))),"",INDEX('Policy Characteristics'!A:A,MATCH($C2698,'Policy Characteristics'!$C:$C,0)))</f>
        <v>Cross-Sector</v>
      </c>
      <c r="B2698" s="262" t="str">
        <f>IF(ISBLANK(INDEX('Policy Characteristics'!B:B,MATCH($C2698,'Policy Characteristics'!$C:$C,0))),"",INDEX('Policy Characteristics'!B:B,MATCH($C2698,'Policy Characteristics'!$C:$C,0)))</f>
        <v>Fuel Taxes or Subsidies</v>
      </c>
      <c r="C2698" s="320" t="str">
        <f t="shared" si="126"/>
        <v>Additional Fuel Tax or Subsidy Rate by Fuel</v>
      </c>
      <c r="D2698" s="6" t="s">
        <v>2439</v>
      </c>
      <c r="E2698" s="45" t="s">
        <v>317</v>
      </c>
      <c r="F2698" s="6" t="s">
        <v>2443</v>
      </c>
      <c r="G2698" s="45" t="s">
        <v>9</v>
      </c>
      <c r="H2698" s="47">
        <f t="shared" si="125"/>
        <v>2697</v>
      </c>
      <c r="I2698" s="325" t="s">
        <v>41</v>
      </c>
      <c r="J2698" s="255" t="str">
        <f>IF(ISBLANK(INDEX('Policy Characteristics'!D:D,MATCH($C2698,'Policy Characteristics'!$C:$C,0))),"",INDEX('Policy Characteristics'!D:D,MATCH($C2698,'Policy Characteristics'!$C:$C,0)))</f>
        <v>Fuel Taxes or Subsidies</v>
      </c>
      <c r="K2698" s="254" t="str">
        <f>IF(ISBLANK(INDEX('Policy Characteristics'!E:E,MATCH($C2698,'Policy Characteristics'!$C:$C,0))),"",INDEX('Policy Characteristics'!E:E,MATCH($C2698,'Policy Characteristics'!$C:$C,0)))</f>
        <v>cross fuel tax</v>
      </c>
      <c r="L2698" s="261">
        <f>IF(ISBLANK(INDEX('Policy Characteristics'!F:F,MATCH($C2698,'Policy Characteristics'!$C:$C,0))),"",INDEX('Policy Characteristics'!F:F,MATCH($C2698,'Policy Characteristics'!$C:$C,0)))</f>
        <v>-0.9</v>
      </c>
      <c r="M2698" s="261">
        <f>IF(ISBLANK(INDEX('Policy Characteristics'!G:G,MATCH($C2698,'Policy Characteristics'!$C:$C,0))),"",INDEX('Policy Characteristics'!G:G,MATCH($C2698,'Policy Characteristics'!$C:$C,0)))</f>
        <v>0.9</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of BAU price</v>
      </c>
      <c r="P2698" s="254" t="str">
        <f>IF(ISBLANK(INDEX('Policy Characteristics'!J:J,MATCH($C2698,'Policy Characteristics'!$C:$C,0))),"",INDEX('Policy Characteristics'!J:J,MATCH($C2698,'Policy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8" s="254" t="str">
        <f>IF(ISBLANK(INDEX('Policy Characteristics'!K:K,MATCH($C2698,'Policy Characteristics'!$C:$C,0))),"",INDEX('Policy Characteristics'!K:K,MATCH($C2698,'Policy Characteristics'!$C:$C,0)))</f>
        <v>fuels.html#fuel-taxes</v>
      </c>
      <c r="R2698" s="254" t="str">
        <f>IF(ISBLANK(INDEX('Policy Characteristics'!L:L,MATCH($C2698,'Policy Characteristics'!$C:$C,0))),"",INDEX('Policy Characteristics'!L:L,MATCH($C2698,'Policy Characteristics'!$C:$C,0)))</f>
        <v>fuel-taxes.html</v>
      </c>
    </row>
    <row r="2699" spans="1:18" x14ac:dyDescent="0.25">
      <c r="A2699" s="254" t="str">
        <f>IF(ISBLANK(INDEX('Policy Characteristics'!A:A,MATCH($C2699,'Policy Characteristics'!$C:$C,0))),"",INDEX('Policy Characteristics'!A:A,MATCH($C2699,'Policy Characteristics'!$C:$C,0)))</f>
        <v>Cross-Sector</v>
      </c>
      <c r="B2699" s="262" t="str">
        <f>IF(ISBLANK(INDEX('Policy Characteristics'!B:B,MATCH($C2699,'Policy Characteristics'!$C:$C,0))),"",INDEX('Policy Characteristics'!B:B,MATCH($C2699,'Policy Characteristics'!$C:$C,0)))</f>
        <v>Fuel Taxes or Subsidies</v>
      </c>
      <c r="C2699" s="320" t="str">
        <f t="shared" si="126"/>
        <v>Additional Fuel Tax or Subsidy Rate by Fuel</v>
      </c>
      <c r="D2699" s="6" t="s">
        <v>2449</v>
      </c>
      <c r="E2699" s="45" t="s">
        <v>317</v>
      </c>
      <c r="F2699" s="6" t="s">
        <v>2450</v>
      </c>
      <c r="G2699" s="45" t="s">
        <v>9</v>
      </c>
      <c r="H2699" s="47">
        <f t="shared" ref="H2699:H2762" si="127">H2698+1</f>
        <v>2698</v>
      </c>
      <c r="I2699" s="325" t="s">
        <v>40</v>
      </c>
      <c r="J2699" s="255" t="str">
        <f>IF(ISBLANK(INDEX('Policy Characteristics'!D:D,MATCH($C2699,'Policy Characteristics'!$C:$C,0))),"",INDEX('Policy Characteristics'!D:D,MATCH($C2699,'Policy Characteristics'!$C:$C,0)))</f>
        <v>Fuel Taxes or Subsidies</v>
      </c>
      <c r="K2699" s="254" t="str">
        <f>IF(ISBLANK(INDEX('Policy Characteristics'!E:E,MATCH($C2699,'Policy Characteristics'!$C:$C,0))),"",INDEX('Policy Characteristics'!E:E,MATCH($C2699,'Policy Characteristics'!$C:$C,0)))</f>
        <v>cross fuel tax</v>
      </c>
      <c r="L2699" s="261">
        <f>IF(ISBLANK(INDEX('Policy Characteristics'!F:F,MATCH($C2699,'Policy Characteristics'!$C:$C,0))),"",INDEX('Policy Characteristics'!F:F,MATCH($C2699,'Policy Characteristics'!$C:$C,0)))</f>
        <v>-0.9</v>
      </c>
      <c r="M2699" s="261">
        <f>IF(ISBLANK(INDEX('Policy Characteristics'!G:G,MATCH($C2699,'Policy Characteristics'!$C:$C,0))),"",INDEX('Policy Characteristics'!G:G,MATCH($C2699,'Policy Characteristics'!$C:$C,0)))</f>
        <v>0.9</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of BAU price</v>
      </c>
      <c r="P2699" s="254" t="str">
        <f>IF(ISBLANK(INDEX('Policy Characteristics'!J:J,MATCH($C2699,'Policy Characteristics'!$C:$C,0))),"",INDEX('Policy Characteristics'!J:J,MATCH($C2699,'Policy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699" s="254" t="str">
        <f>IF(ISBLANK(INDEX('Policy Characteristics'!K:K,MATCH($C2699,'Policy Characteristics'!$C:$C,0))),"",INDEX('Policy Characteristics'!K:K,MATCH($C2699,'Policy Characteristics'!$C:$C,0)))</f>
        <v>fuels.html#fuel-taxes</v>
      </c>
      <c r="R2699" s="254" t="str">
        <f>IF(ISBLANK(INDEX('Policy Characteristics'!L:L,MATCH($C2699,'Policy Characteristics'!$C:$C,0))),"",INDEX('Policy Characteristics'!L:L,MATCH($C2699,'Policy Characteristics'!$C:$C,0)))</f>
        <v>fuel-taxes.html</v>
      </c>
    </row>
    <row r="2700" spans="1:18" x14ac:dyDescent="0.25">
      <c r="A2700" s="254" t="str">
        <f>IF(ISBLANK(INDEX('Policy Characteristics'!A:A,MATCH($C2700,'Policy Characteristics'!$C:$C,0))),"",INDEX('Policy Characteristics'!A:A,MATCH($C2700,'Policy Characteristics'!$C:$C,0)))</f>
        <v>Cross-Sector</v>
      </c>
      <c r="B2700" s="262" t="str">
        <f>IF(ISBLANK(INDEX('Policy Characteristics'!B:B,MATCH($C2700,'Policy Characteristics'!$C:$C,0))),"",INDEX('Policy Characteristics'!B:B,MATCH($C2700,'Policy Characteristics'!$C:$C,0)))</f>
        <v>Fuel Taxes or Subsidies</v>
      </c>
      <c r="C2700" s="320" t="str">
        <f t="shared" si="126"/>
        <v>Additional Fuel Tax or Subsidy Rate by Fuel</v>
      </c>
      <c r="D2700" s="6" t="s">
        <v>2440</v>
      </c>
      <c r="E2700" s="45" t="s">
        <v>317</v>
      </c>
      <c r="F2700" s="6" t="s">
        <v>2444</v>
      </c>
      <c r="G2700" s="45" t="s">
        <v>9</v>
      </c>
      <c r="H2700" s="47">
        <f t="shared" si="127"/>
        <v>2699</v>
      </c>
      <c r="I2700" s="325" t="s">
        <v>40</v>
      </c>
      <c r="J2700" s="255" t="str">
        <f>IF(ISBLANK(INDEX('Policy Characteristics'!D:D,MATCH($C2700,'Policy Characteristics'!$C:$C,0))),"",INDEX('Policy Characteristics'!D:D,MATCH($C2700,'Policy Characteristics'!$C:$C,0)))</f>
        <v>Fuel Taxes or Subsidies</v>
      </c>
      <c r="K2700" s="254" t="str">
        <f>IF(ISBLANK(INDEX('Policy Characteristics'!E:E,MATCH($C2700,'Policy Characteristics'!$C:$C,0))),"",INDEX('Policy Characteristics'!E:E,MATCH($C2700,'Policy Characteristics'!$C:$C,0)))</f>
        <v>cross fuel tax</v>
      </c>
      <c r="L2700" s="261">
        <f>IF(ISBLANK(INDEX('Policy Characteristics'!F:F,MATCH($C2700,'Policy Characteristics'!$C:$C,0))),"",INDEX('Policy Characteristics'!F:F,MATCH($C2700,'Policy Characteristics'!$C:$C,0)))</f>
        <v>-0.9</v>
      </c>
      <c r="M2700" s="261">
        <f>IF(ISBLANK(INDEX('Policy Characteristics'!G:G,MATCH($C2700,'Policy Characteristics'!$C:$C,0))),"",INDEX('Policy Characteristics'!G:G,MATCH($C2700,'Policy Characteristics'!$C:$C,0)))</f>
        <v>0.9</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of BAU price</v>
      </c>
      <c r="P2700" s="254" t="str">
        <f>IF(ISBLANK(INDEX('Policy Characteristics'!J:J,MATCH($C2700,'Policy Characteristics'!$C:$C,0))),"",INDEX('Policy Characteristics'!J:J,MATCH($C2700,'Policy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0" s="254" t="str">
        <f>IF(ISBLANK(INDEX('Policy Characteristics'!K:K,MATCH($C2700,'Policy Characteristics'!$C:$C,0))),"",INDEX('Policy Characteristics'!K:K,MATCH($C2700,'Policy Characteristics'!$C:$C,0)))</f>
        <v>fuels.html#fuel-taxes</v>
      </c>
      <c r="R2700" s="254" t="str">
        <f>IF(ISBLANK(INDEX('Policy Characteristics'!L:L,MATCH($C2700,'Policy Characteristics'!$C:$C,0))),"",INDEX('Policy Characteristics'!L:L,MATCH($C2700,'Policy Characteristics'!$C:$C,0)))</f>
        <v>fuel-taxes.html</v>
      </c>
    </row>
    <row r="2701" spans="1:18" x14ac:dyDescent="0.25">
      <c r="A2701" s="254" t="str">
        <f>IF(ISBLANK(INDEX('Policy Characteristics'!A:A,MATCH($C2701,'Policy Characteristics'!$C:$C,0))),"",INDEX('Policy Characteristics'!A:A,MATCH($C2701,'Policy Characteristics'!$C:$C,0)))</f>
        <v>Cross-Sector</v>
      </c>
      <c r="B2701" s="262" t="str">
        <f>IF(ISBLANK(INDEX('Policy Characteristics'!B:B,MATCH($C2701,'Policy Characteristics'!$C:$C,0))),"",INDEX('Policy Characteristics'!B:B,MATCH($C2701,'Policy Characteristics'!$C:$C,0)))</f>
        <v>Fuel Taxes or Subsidies</v>
      </c>
      <c r="C2701" s="320" t="str">
        <f t="shared" si="126"/>
        <v>Additional Fuel Tax or Subsidy Rate by Fuel</v>
      </c>
      <c r="D2701" s="6" t="s">
        <v>2441</v>
      </c>
      <c r="E2701" s="45" t="s">
        <v>317</v>
      </c>
      <c r="F2701" s="6" t="s">
        <v>2445</v>
      </c>
      <c r="G2701" s="45" t="s">
        <v>9</v>
      </c>
      <c r="H2701" s="47">
        <f t="shared" si="127"/>
        <v>2700</v>
      </c>
      <c r="I2701" s="325" t="s">
        <v>41</v>
      </c>
      <c r="J2701" s="255" t="str">
        <f>IF(ISBLANK(INDEX('Policy Characteristics'!D:D,MATCH($C2701,'Policy Characteristics'!$C:$C,0))),"",INDEX('Policy Characteristics'!D:D,MATCH($C2701,'Policy Characteristics'!$C:$C,0)))</f>
        <v>Fuel Taxes or Subsidies</v>
      </c>
      <c r="K2701" s="254" t="str">
        <f>IF(ISBLANK(INDEX('Policy Characteristics'!E:E,MATCH($C2701,'Policy Characteristics'!$C:$C,0))),"",INDEX('Policy Characteristics'!E:E,MATCH($C2701,'Policy Characteristics'!$C:$C,0)))</f>
        <v>cross fuel tax</v>
      </c>
      <c r="L2701" s="261">
        <f>IF(ISBLANK(INDEX('Policy Characteristics'!F:F,MATCH($C2701,'Policy Characteristics'!$C:$C,0))),"",INDEX('Policy Characteristics'!F:F,MATCH($C2701,'Policy Characteristics'!$C:$C,0)))</f>
        <v>-0.9</v>
      </c>
      <c r="M2701" s="261">
        <f>IF(ISBLANK(INDEX('Policy Characteristics'!G:G,MATCH($C2701,'Policy Characteristics'!$C:$C,0))),"",INDEX('Policy Characteristics'!G:G,MATCH($C2701,'Policy Characteristics'!$C:$C,0)))</f>
        <v>0.9</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of BAU price</v>
      </c>
      <c r="P2701" s="254" t="str">
        <f>IF(ISBLANK(INDEX('Policy Characteristics'!J:J,MATCH($C2701,'Policy Characteristics'!$C:$C,0))),"",INDEX('Policy Characteristics'!J:J,MATCH($C2701,'Policy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1" s="254" t="str">
        <f>IF(ISBLANK(INDEX('Policy Characteristics'!K:K,MATCH($C2701,'Policy Characteristics'!$C:$C,0))),"",INDEX('Policy Characteristics'!K:K,MATCH($C2701,'Policy Characteristics'!$C:$C,0)))</f>
        <v>fuels.html#fuel-taxes</v>
      </c>
      <c r="R2701" s="254" t="str">
        <f>IF(ISBLANK(INDEX('Policy Characteristics'!L:L,MATCH($C2701,'Policy Characteristics'!$C:$C,0))),"",INDEX('Policy Characteristics'!L:L,MATCH($C2701,'Policy Characteristics'!$C:$C,0)))</f>
        <v>fuel-taxes.html</v>
      </c>
    </row>
    <row r="2702" spans="1:18" x14ac:dyDescent="0.25">
      <c r="A2702" s="254" t="str">
        <f>IF(ISBLANK(INDEX('Policy Characteristics'!A:A,MATCH($C2702,'Policy Characteristics'!$C:$C,0))),"",INDEX('Policy Characteristics'!A:A,MATCH($C2702,'Policy Characteristics'!$C:$C,0)))</f>
        <v>Cross-Sector</v>
      </c>
      <c r="B2702" s="262" t="str">
        <f>IF(ISBLANK(INDEX('Policy Characteristics'!B:B,MATCH($C2702,'Policy Characteristics'!$C:$C,0))),"",INDEX('Policy Characteristics'!B:B,MATCH($C2702,'Policy Characteristics'!$C:$C,0)))</f>
        <v>Fuel Taxes or Subsidies</v>
      </c>
      <c r="C2702" s="320" t="str">
        <f t="shared" si="126"/>
        <v>Additional Fuel Tax or Subsidy Rate by Fuel</v>
      </c>
      <c r="D2702" s="6" t="s">
        <v>2442</v>
      </c>
      <c r="E2702" s="45" t="s">
        <v>317</v>
      </c>
      <c r="F2702" s="6" t="s">
        <v>2446</v>
      </c>
      <c r="G2702" s="45" t="s">
        <v>9</v>
      </c>
      <c r="H2702" s="47">
        <f t="shared" si="127"/>
        <v>2701</v>
      </c>
      <c r="I2702" s="325" t="s">
        <v>40</v>
      </c>
      <c r="J2702" s="255" t="str">
        <f>IF(ISBLANK(INDEX('Policy Characteristics'!D:D,MATCH($C2702,'Policy Characteristics'!$C:$C,0))),"",INDEX('Policy Characteristics'!D:D,MATCH($C2702,'Policy Characteristics'!$C:$C,0)))</f>
        <v>Fuel Taxes or Subsidies</v>
      </c>
      <c r="K2702" s="254" t="str">
        <f>IF(ISBLANK(INDEX('Policy Characteristics'!E:E,MATCH($C2702,'Policy Characteristics'!$C:$C,0))),"",INDEX('Policy Characteristics'!E:E,MATCH($C2702,'Policy Characteristics'!$C:$C,0)))</f>
        <v>cross fuel tax</v>
      </c>
      <c r="L2702" s="261">
        <f>IF(ISBLANK(INDEX('Policy Characteristics'!F:F,MATCH($C2702,'Policy Characteristics'!$C:$C,0))),"",INDEX('Policy Characteristics'!F:F,MATCH($C2702,'Policy Characteristics'!$C:$C,0)))</f>
        <v>-0.9</v>
      </c>
      <c r="M2702" s="261">
        <f>IF(ISBLANK(INDEX('Policy Characteristics'!G:G,MATCH($C2702,'Policy Characteristics'!$C:$C,0))),"",INDEX('Policy Characteristics'!G:G,MATCH($C2702,'Policy Characteristics'!$C:$C,0)))</f>
        <v>0.9</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BAU price</v>
      </c>
      <c r="P2702" s="254" t="str">
        <f>IF(ISBLANK(INDEX('Policy Characteristics'!J:J,MATCH($C2702,'Policy Characteristics'!$C:$C,0))),"",INDEX('Policy Characteristics'!J:J,MATCH($C2702,'Policy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2" s="254" t="str">
        <f>IF(ISBLANK(INDEX('Policy Characteristics'!K:K,MATCH($C2702,'Policy Characteristics'!$C:$C,0))),"",INDEX('Policy Characteristics'!K:K,MATCH($C2702,'Policy Characteristics'!$C:$C,0)))</f>
        <v>fuels.html#fuel-taxes</v>
      </c>
      <c r="R2702" s="254" t="str">
        <f>IF(ISBLANK(INDEX('Policy Characteristics'!L:L,MATCH($C2702,'Policy Characteristics'!$C:$C,0))),"",INDEX('Policy Characteristics'!L:L,MATCH($C2702,'Policy Characteristics'!$C:$C,0)))</f>
        <v>fuel-taxes.html</v>
      </c>
    </row>
    <row r="2703" spans="1:18" s="4" customFormat="1" x14ac:dyDescent="0.25">
      <c r="A2703" s="254" t="str">
        <f>IF(ISBLANK(INDEX('Policy Characteristics'!A:A,MATCH($C2703,'Policy Characteristics'!$C:$C,0))),"",INDEX('Policy Characteristics'!A:A,MATCH($C2703,'Policy Characteristics'!$C:$C,0)))</f>
        <v>Cross-Sector</v>
      </c>
      <c r="B2703" s="262" t="str">
        <f>IF(ISBLANK(INDEX('Policy Characteristics'!B:B,MATCH($C2703,'Policy Characteristics'!$C:$C,0))),"",INDEX('Policy Characteristics'!B:B,MATCH($C2703,'Policy Characteristics'!$C:$C,0)))</f>
        <v>Fuel Taxes or Subsidies</v>
      </c>
      <c r="C2703" s="320" t="str">
        <f t="shared" si="126"/>
        <v>Additional Fuel Tax or Subsidy Rate by Fuel</v>
      </c>
      <c r="D2703" s="45" t="s">
        <v>49</v>
      </c>
      <c r="E2703" s="45" t="s">
        <v>2463</v>
      </c>
      <c r="F2703" s="45" t="s">
        <v>89</v>
      </c>
      <c r="G2703" s="45" t="s">
        <v>2456</v>
      </c>
      <c r="H2703" s="47">
        <f t="shared" si="127"/>
        <v>2702</v>
      </c>
      <c r="I2703" s="324" t="s">
        <v>40</v>
      </c>
      <c r="J2703" s="255" t="str">
        <f>IF(ISBLANK(INDEX('Policy Characteristics'!D:D,MATCH($C2703,'Policy Characteristics'!$C:$C,0))),"",INDEX('Policy Characteristics'!D:D,MATCH($C2703,'Policy Characteristics'!$C:$C,0)))</f>
        <v>Fuel Taxes or Subsidies</v>
      </c>
      <c r="K2703" s="254" t="str">
        <f>IF(ISBLANK(INDEX('Policy Characteristics'!E:E,MATCH($C2703,'Policy Characteristics'!$C:$C,0))),"",INDEX('Policy Characteristics'!E:E,MATCH($C2703,'Policy Characteristics'!$C:$C,0)))</f>
        <v>cross fuel tax</v>
      </c>
      <c r="L2703" s="261">
        <f>IF(ISBLANK(INDEX('Policy Characteristics'!F:F,MATCH($C2703,'Policy Characteristics'!$C:$C,0))),"",INDEX('Policy Characteristics'!F:F,MATCH($C2703,'Policy Characteristics'!$C:$C,0)))</f>
        <v>-0.9</v>
      </c>
      <c r="M2703" s="261">
        <f>IF(ISBLANK(INDEX('Policy Characteristics'!G:G,MATCH($C2703,'Policy Characteristics'!$C:$C,0))),"",INDEX('Policy Characteristics'!G:G,MATCH($C2703,'Policy Characteristics'!$C:$C,0)))</f>
        <v>0.9</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BAU price</v>
      </c>
      <c r="P2703" s="254" t="str">
        <f>IF(ISBLANK(INDEX('Policy Characteristics'!J:J,MATCH($C2703,'Policy Characteristics'!$C:$C,0))),"",INDEX('Policy Characteristics'!J:J,MATCH($C2703,'Policy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3" s="254" t="str">
        <f>IF(ISBLANK(INDEX('Policy Characteristics'!K:K,MATCH($C2703,'Policy Characteristics'!$C:$C,0))),"",INDEX('Policy Characteristics'!K:K,MATCH($C2703,'Policy Characteristics'!$C:$C,0)))</f>
        <v>fuels.html#fuel-taxes</v>
      </c>
      <c r="R2703" s="254" t="str">
        <f>IF(ISBLANK(INDEX('Policy Characteristics'!L:L,MATCH($C2703,'Policy Characteristics'!$C:$C,0))),"",INDEX('Policy Characteristics'!L:L,MATCH($C2703,'Policy Characteristics'!$C:$C,0)))</f>
        <v>fuel-taxes.html</v>
      </c>
    </row>
    <row r="2704" spans="1:18" s="4" customFormat="1" x14ac:dyDescent="0.25">
      <c r="A2704" s="254" t="str">
        <f>IF(ISBLANK(INDEX('Policy Characteristics'!A:A,MATCH($C2704,'Policy Characteristics'!$C:$C,0))),"",INDEX('Policy Characteristics'!A:A,MATCH($C2704,'Policy Characteristics'!$C:$C,0)))</f>
        <v>Cross-Sector</v>
      </c>
      <c r="B2704" s="262" t="str">
        <f>IF(ISBLANK(INDEX('Policy Characteristics'!B:B,MATCH($C2704,'Policy Characteristics'!$C:$C,0))),"",INDEX('Policy Characteristics'!B:B,MATCH($C2704,'Policy Characteristics'!$C:$C,0)))</f>
        <v>Fuel Taxes or Subsidies</v>
      </c>
      <c r="C2704" s="320" t="str">
        <f t="shared" si="126"/>
        <v>Additional Fuel Tax or Subsidy Rate by Fuel</v>
      </c>
      <c r="D2704" s="6" t="s">
        <v>433</v>
      </c>
      <c r="E2704" s="45" t="s">
        <v>2463</v>
      </c>
      <c r="F2704" s="6" t="s">
        <v>430</v>
      </c>
      <c r="G2704" s="45" t="s">
        <v>2456</v>
      </c>
      <c r="H2704" s="47">
        <f t="shared" si="127"/>
        <v>2703</v>
      </c>
      <c r="I2704" s="325" t="s">
        <v>41</v>
      </c>
      <c r="J2704" s="255" t="str">
        <f>IF(ISBLANK(INDEX('Policy Characteristics'!D:D,MATCH($C2704,'Policy Characteristics'!$C:$C,0))),"",INDEX('Policy Characteristics'!D:D,MATCH($C2704,'Policy Characteristics'!$C:$C,0)))</f>
        <v>Fuel Taxes or Subsidies</v>
      </c>
      <c r="K2704" s="254" t="str">
        <f>IF(ISBLANK(INDEX('Policy Characteristics'!E:E,MATCH($C2704,'Policy Characteristics'!$C:$C,0))),"",INDEX('Policy Characteristics'!E:E,MATCH($C2704,'Policy Characteristics'!$C:$C,0)))</f>
        <v>cross fuel tax</v>
      </c>
      <c r="L2704" s="261">
        <f>IF(ISBLANK(INDEX('Policy Characteristics'!F:F,MATCH($C2704,'Policy Characteristics'!$C:$C,0))),"",INDEX('Policy Characteristics'!F:F,MATCH($C2704,'Policy Characteristics'!$C:$C,0)))</f>
        <v>-0.9</v>
      </c>
      <c r="M2704" s="261">
        <f>IF(ISBLANK(INDEX('Policy Characteristics'!G:G,MATCH($C2704,'Policy Characteristics'!$C:$C,0))),"",INDEX('Policy Characteristics'!G:G,MATCH($C2704,'Policy Characteristics'!$C:$C,0)))</f>
        <v>0.9</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BAU price</v>
      </c>
      <c r="P2704" s="254" t="str">
        <f>IF(ISBLANK(INDEX('Policy Characteristics'!J:J,MATCH($C2704,'Policy Characteristics'!$C:$C,0))),"",INDEX('Policy Characteristics'!J:J,MATCH($C2704,'Policy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4" s="254" t="str">
        <f>IF(ISBLANK(INDEX('Policy Characteristics'!K:K,MATCH($C2704,'Policy Characteristics'!$C:$C,0))),"",INDEX('Policy Characteristics'!K:K,MATCH($C2704,'Policy Characteristics'!$C:$C,0)))</f>
        <v>fuels.html#fuel-taxes</v>
      </c>
      <c r="R2704" s="254" t="str">
        <f>IF(ISBLANK(INDEX('Policy Characteristics'!L:L,MATCH($C2704,'Policy Characteristics'!$C:$C,0))),"",INDEX('Policy Characteristics'!L:L,MATCH($C2704,'Policy Characteristics'!$C:$C,0)))</f>
        <v>fuel-taxes.html</v>
      </c>
    </row>
    <row r="2705" spans="1:18" s="4" customFormat="1" x14ac:dyDescent="0.25">
      <c r="A2705" s="254" t="str">
        <f>IF(ISBLANK(INDEX('Policy Characteristics'!A:A,MATCH($C2705,'Policy Characteristics'!$C:$C,0))),"",INDEX('Policy Characteristics'!A:A,MATCH($C2705,'Policy Characteristics'!$C:$C,0)))</f>
        <v>Cross-Sector</v>
      </c>
      <c r="B2705" s="262" t="str">
        <f>IF(ISBLANK(INDEX('Policy Characteristics'!B:B,MATCH($C2705,'Policy Characteristics'!$C:$C,0))),"",INDEX('Policy Characteristics'!B:B,MATCH($C2705,'Policy Characteristics'!$C:$C,0)))</f>
        <v>Fuel Taxes or Subsidies</v>
      </c>
      <c r="C2705" s="320" t="str">
        <f t="shared" si="126"/>
        <v>Additional Fuel Tax or Subsidy Rate by Fuel</v>
      </c>
      <c r="D2705" s="6" t="s">
        <v>43</v>
      </c>
      <c r="E2705" s="45" t="s">
        <v>2463</v>
      </c>
      <c r="F2705" s="6" t="s">
        <v>83</v>
      </c>
      <c r="G2705" s="45" t="s">
        <v>2456</v>
      </c>
      <c r="H2705" s="47">
        <f t="shared" si="127"/>
        <v>2704</v>
      </c>
      <c r="I2705" s="325" t="s">
        <v>40</v>
      </c>
      <c r="J2705" s="255" t="str">
        <f>IF(ISBLANK(INDEX('Policy Characteristics'!D:D,MATCH($C2705,'Policy Characteristics'!$C:$C,0))),"",INDEX('Policy Characteristics'!D:D,MATCH($C2705,'Policy Characteristics'!$C:$C,0)))</f>
        <v>Fuel Taxes or Subsidies</v>
      </c>
      <c r="K2705" s="254" t="str">
        <f>IF(ISBLANK(INDEX('Policy Characteristics'!E:E,MATCH($C2705,'Policy Characteristics'!$C:$C,0))),"",INDEX('Policy Characteristics'!E:E,MATCH($C2705,'Policy Characteristics'!$C:$C,0)))</f>
        <v>cross fuel tax</v>
      </c>
      <c r="L2705" s="261">
        <f>IF(ISBLANK(INDEX('Policy Characteristics'!F:F,MATCH($C2705,'Policy Characteristics'!$C:$C,0))),"",INDEX('Policy Characteristics'!F:F,MATCH($C2705,'Policy Characteristics'!$C:$C,0)))</f>
        <v>-0.9</v>
      </c>
      <c r="M2705" s="261">
        <f>IF(ISBLANK(INDEX('Policy Characteristics'!G:G,MATCH($C2705,'Policy Characteristics'!$C:$C,0))),"",INDEX('Policy Characteristics'!G:G,MATCH($C2705,'Policy Characteristics'!$C:$C,0)))</f>
        <v>0.9</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BAU price</v>
      </c>
      <c r="P2705" s="254" t="str">
        <f>IF(ISBLANK(INDEX('Policy Characteristics'!J:J,MATCH($C2705,'Policy Characteristics'!$C:$C,0))),"",INDEX('Policy Characteristics'!J:J,MATCH($C2705,'Policy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5" s="254" t="str">
        <f>IF(ISBLANK(INDEX('Policy Characteristics'!K:K,MATCH($C2705,'Policy Characteristics'!$C:$C,0))),"",INDEX('Policy Characteristics'!K:K,MATCH($C2705,'Policy Characteristics'!$C:$C,0)))</f>
        <v>fuels.html#fuel-taxes</v>
      </c>
      <c r="R2705" s="254" t="str">
        <f>IF(ISBLANK(INDEX('Policy Characteristics'!L:L,MATCH($C2705,'Policy Characteristics'!$C:$C,0))),"",INDEX('Policy Characteristics'!L:L,MATCH($C2705,'Policy Characteristics'!$C:$C,0)))</f>
        <v>fuel-taxes.html</v>
      </c>
    </row>
    <row r="2706" spans="1:18" s="4" customFormat="1" x14ac:dyDescent="0.25">
      <c r="A2706" s="254" t="str">
        <f>IF(ISBLANK(INDEX('Policy Characteristics'!A:A,MATCH($C2706,'Policy Characteristics'!$C:$C,0))),"",INDEX('Policy Characteristics'!A:A,MATCH($C2706,'Policy Characteristics'!$C:$C,0)))</f>
        <v>Cross-Sector</v>
      </c>
      <c r="B2706" s="262" t="str">
        <f>IF(ISBLANK(INDEX('Policy Characteristics'!B:B,MATCH($C2706,'Policy Characteristics'!$C:$C,0))),"",INDEX('Policy Characteristics'!B:B,MATCH($C2706,'Policy Characteristics'!$C:$C,0)))</f>
        <v>Fuel Taxes or Subsidies</v>
      </c>
      <c r="C2706" s="320" t="str">
        <f t="shared" si="126"/>
        <v>Additional Fuel Tax or Subsidy Rate by Fuel</v>
      </c>
      <c r="D2706" s="6" t="s">
        <v>44</v>
      </c>
      <c r="E2706" s="45" t="s">
        <v>2463</v>
      </c>
      <c r="F2706" s="6" t="s">
        <v>84</v>
      </c>
      <c r="G2706" s="45" t="s">
        <v>2456</v>
      </c>
      <c r="H2706" s="47">
        <f t="shared" si="127"/>
        <v>2705</v>
      </c>
      <c r="I2706" s="325" t="s">
        <v>41</v>
      </c>
      <c r="J2706" s="255" t="str">
        <f>IF(ISBLANK(INDEX('Policy Characteristics'!D:D,MATCH($C2706,'Policy Characteristics'!$C:$C,0))),"",INDEX('Policy Characteristics'!D:D,MATCH($C2706,'Policy Characteristics'!$C:$C,0)))</f>
        <v>Fuel Taxes or Subsidies</v>
      </c>
      <c r="K2706" s="254" t="str">
        <f>IF(ISBLANK(INDEX('Policy Characteristics'!E:E,MATCH($C2706,'Policy Characteristics'!$C:$C,0))),"",INDEX('Policy Characteristics'!E:E,MATCH($C2706,'Policy Characteristics'!$C:$C,0)))</f>
        <v>cross fuel tax</v>
      </c>
      <c r="L2706" s="261">
        <f>IF(ISBLANK(INDEX('Policy Characteristics'!F:F,MATCH($C2706,'Policy Characteristics'!$C:$C,0))),"",INDEX('Policy Characteristics'!F:F,MATCH($C2706,'Policy Characteristics'!$C:$C,0)))</f>
        <v>-0.9</v>
      </c>
      <c r="M2706" s="261">
        <f>IF(ISBLANK(INDEX('Policy Characteristics'!G:G,MATCH($C2706,'Policy Characteristics'!$C:$C,0))),"",INDEX('Policy Characteristics'!G:G,MATCH($C2706,'Policy Characteristics'!$C:$C,0)))</f>
        <v>0.9</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BAU price</v>
      </c>
      <c r="P2706" s="254" t="str">
        <f>IF(ISBLANK(INDEX('Policy Characteristics'!J:J,MATCH($C2706,'Policy Characteristics'!$C:$C,0))),"",INDEX('Policy Characteristics'!J:J,MATCH($C2706,'Policy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6" s="254" t="str">
        <f>IF(ISBLANK(INDEX('Policy Characteristics'!K:K,MATCH($C2706,'Policy Characteristics'!$C:$C,0))),"",INDEX('Policy Characteristics'!K:K,MATCH($C2706,'Policy Characteristics'!$C:$C,0)))</f>
        <v>fuels.html#fuel-taxes</v>
      </c>
      <c r="R2706" s="254" t="str">
        <f>IF(ISBLANK(INDEX('Policy Characteristics'!L:L,MATCH($C2706,'Policy Characteristics'!$C:$C,0))),"",INDEX('Policy Characteristics'!L:L,MATCH($C2706,'Policy Characteristics'!$C:$C,0)))</f>
        <v>fuel-taxes.html</v>
      </c>
    </row>
    <row r="2707" spans="1:18" s="4" customFormat="1" x14ac:dyDescent="0.25">
      <c r="A2707" s="254" t="str">
        <f>IF(ISBLANK(INDEX('Policy Characteristics'!A:A,MATCH($C2707,'Policy Characteristics'!$C:$C,0))),"",INDEX('Policy Characteristics'!A:A,MATCH($C2707,'Policy Characteristics'!$C:$C,0)))</f>
        <v>Cross-Sector</v>
      </c>
      <c r="B2707" s="262" t="str">
        <f>IF(ISBLANK(INDEX('Policy Characteristics'!B:B,MATCH($C2707,'Policy Characteristics'!$C:$C,0))),"",INDEX('Policy Characteristics'!B:B,MATCH($C2707,'Policy Characteristics'!$C:$C,0)))</f>
        <v>Fuel Taxes or Subsidies</v>
      </c>
      <c r="C2707" s="320" t="str">
        <f t="shared" si="126"/>
        <v>Additional Fuel Tax or Subsidy Rate by Fuel</v>
      </c>
      <c r="D2707" s="6" t="s">
        <v>48</v>
      </c>
      <c r="E2707" s="45" t="s">
        <v>2463</v>
      </c>
      <c r="F2707" s="6" t="s">
        <v>88</v>
      </c>
      <c r="G2707" s="45" t="s">
        <v>2456</v>
      </c>
      <c r="H2707" s="47">
        <f t="shared" si="127"/>
        <v>2706</v>
      </c>
      <c r="I2707" s="325" t="s">
        <v>41</v>
      </c>
      <c r="J2707" s="255" t="str">
        <f>IF(ISBLANK(INDEX('Policy Characteristics'!D:D,MATCH($C2707,'Policy Characteristics'!$C:$C,0))),"",INDEX('Policy Characteristics'!D:D,MATCH($C2707,'Policy Characteristics'!$C:$C,0)))</f>
        <v>Fuel Taxes or Subsidies</v>
      </c>
      <c r="K2707" s="254" t="str">
        <f>IF(ISBLANK(INDEX('Policy Characteristics'!E:E,MATCH($C2707,'Policy Characteristics'!$C:$C,0))),"",INDEX('Policy Characteristics'!E:E,MATCH($C2707,'Policy Characteristics'!$C:$C,0)))</f>
        <v>cross fuel tax</v>
      </c>
      <c r="L2707" s="261">
        <f>IF(ISBLANK(INDEX('Policy Characteristics'!F:F,MATCH($C2707,'Policy Characteristics'!$C:$C,0))),"",INDEX('Policy Characteristics'!F:F,MATCH($C2707,'Policy Characteristics'!$C:$C,0)))</f>
        <v>-0.9</v>
      </c>
      <c r="M2707" s="261">
        <f>IF(ISBLANK(INDEX('Policy Characteristics'!G:G,MATCH($C2707,'Policy Characteristics'!$C:$C,0))),"",INDEX('Policy Characteristics'!G:G,MATCH($C2707,'Policy Characteristics'!$C:$C,0)))</f>
        <v>0.9</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BAU price</v>
      </c>
      <c r="P2707" s="254" t="str">
        <f>IF(ISBLANK(INDEX('Policy Characteristics'!J:J,MATCH($C2707,'Policy Characteristics'!$C:$C,0))),"",INDEX('Policy Characteristics'!J:J,MATCH($C2707,'Policy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7" s="254" t="str">
        <f>IF(ISBLANK(INDEX('Policy Characteristics'!K:K,MATCH($C2707,'Policy Characteristics'!$C:$C,0))),"",INDEX('Policy Characteristics'!K:K,MATCH($C2707,'Policy Characteristics'!$C:$C,0)))</f>
        <v>fuels.html#fuel-taxes</v>
      </c>
      <c r="R2707" s="254" t="str">
        <f>IF(ISBLANK(INDEX('Policy Characteristics'!L:L,MATCH($C2707,'Policy Characteristics'!$C:$C,0))),"",INDEX('Policy Characteristics'!L:L,MATCH($C2707,'Policy Characteristics'!$C:$C,0)))</f>
        <v>fuel-taxes.html</v>
      </c>
    </row>
    <row r="2708" spans="1:18" s="4" customFormat="1" x14ac:dyDescent="0.25">
      <c r="A2708" s="254" t="str">
        <f>IF(ISBLANK(INDEX('Policy Characteristics'!A:A,MATCH($C2708,'Policy Characteristics'!$C:$C,0))),"",INDEX('Policy Characteristics'!A:A,MATCH($C2708,'Policy Characteristics'!$C:$C,0)))</f>
        <v>Cross-Sector</v>
      </c>
      <c r="B2708" s="262" t="str">
        <f>IF(ISBLANK(INDEX('Policy Characteristics'!B:B,MATCH($C2708,'Policy Characteristics'!$C:$C,0))),"",INDEX('Policy Characteristics'!B:B,MATCH($C2708,'Policy Characteristics'!$C:$C,0)))</f>
        <v>Fuel Taxes or Subsidies</v>
      </c>
      <c r="C2708" s="320" t="str">
        <f t="shared" si="126"/>
        <v>Additional Fuel Tax or Subsidy Rate by Fuel</v>
      </c>
      <c r="D2708" s="6" t="s">
        <v>50</v>
      </c>
      <c r="E2708" s="45" t="s">
        <v>2463</v>
      </c>
      <c r="F2708" s="6" t="s">
        <v>91</v>
      </c>
      <c r="G2708" s="45" t="s">
        <v>2456</v>
      </c>
      <c r="H2708" s="47">
        <f t="shared" si="127"/>
        <v>2707</v>
      </c>
      <c r="I2708" s="325" t="s">
        <v>41</v>
      </c>
      <c r="J2708" s="255" t="str">
        <f>IF(ISBLANK(INDEX('Policy Characteristics'!D:D,MATCH($C2708,'Policy Characteristics'!$C:$C,0))),"",INDEX('Policy Characteristics'!D:D,MATCH($C2708,'Policy Characteristics'!$C:$C,0)))</f>
        <v>Fuel Taxes or Subsidies</v>
      </c>
      <c r="K2708" s="254" t="str">
        <f>IF(ISBLANK(INDEX('Policy Characteristics'!E:E,MATCH($C2708,'Policy Characteristics'!$C:$C,0))),"",INDEX('Policy Characteristics'!E:E,MATCH($C2708,'Policy Characteristics'!$C:$C,0)))</f>
        <v>cross fuel tax</v>
      </c>
      <c r="L2708" s="261">
        <f>IF(ISBLANK(INDEX('Policy Characteristics'!F:F,MATCH($C2708,'Policy Characteristics'!$C:$C,0))),"",INDEX('Policy Characteristics'!F:F,MATCH($C2708,'Policy Characteristics'!$C:$C,0)))</f>
        <v>-0.9</v>
      </c>
      <c r="M2708" s="261">
        <f>IF(ISBLANK(INDEX('Policy Characteristics'!G:G,MATCH($C2708,'Policy Characteristics'!$C:$C,0))),"",INDEX('Policy Characteristics'!G:G,MATCH($C2708,'Policy Characteristics'!$C:$C,0)))</f>
        <v>0.9</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BAU price</v>
      </c>
      <c r="P2708" s="254" t="str">
        <f>IF(ISBLANK(INDEX('Policy Characteristics'!J:J,MATCH($C2708,'Policy Characteristics'!$C:$C,0))),"",INDEX('Policy Characteristics'!J:J,MATCH($C2708,'Policy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8" s="254" t="str">
        <f>IF(ISBLANK(INDEX('Policy Characteristics'!K:K,MATCH($C2708,'Policy Characteristics'!$C:$C,0))),"",INDEX('Policy Characteristics'!K:K,MATCH($C2708,'Policy Characteristics'!$C:$C,0)))</f>
        <v>fuels.html#fuel-taxes</v>
      </c>
      <c r="R2708" s="254" t="str">
        <f>IF(ISBLANK(INDEX('Policy Characteristics'!L:L,MATCH($C2708,'Policy Characteristics'!$C:$C,0))),"",INDEX('Policy Characteristics'!L:L,MATCH($C2708,'Policy Characteristics'!$C:$C,0)))</f>
        <v>fuel-taxes.html</v>
      </c>
    </row>
    <row r="2709" spans="1:18" s="4" customFormat="1" x14ac:dyDescent="0.25">
      <c r="A2709" s="254" t="str">
        <f>IF(ISBLANK(INDEX('Policy Characteristics'!A:A,MATCH($C2709,'Policy Characteristics'!$C:$C,0))),"",INDEX('Policy Characteristics'!A:A,MATCH($C2709,'Policy Characteristics'!$C:$C,0)))</f>
        <v>Cross-Sector</v>
      </c>
      <c r="B2709" s="262" t="str">
        <f>IF(ISBLANK(INDEX('Policy Characteristics'!B:B,MATCH($C2709,'Policy Characteristics'!$C:$C,0))),"",INDEX('Policy Characteristics'!B:B,MATCH($C2709,'Policy Characteristics'!$C:$C,0)))</f>
        <v>Fuel Taxes or Subsidies</v>
      </c>
      <c r="C2709" s="320" t="str">
        <f t="shared" si="126"/>
        <v>Additional Fuel Tax or Subsidy Rate by Fuel</v>
      </c>
      <c r="D2709" s="6" t="s">
        <v>51</v>
      </c>
      <c r="E2709" s="45" t="s">
        <v>2463</v>
      </c>
      <c r="F2709" s="6" t="s">
        <v>92</v>
      </c>
      <c r="G2709" s="45" t="s">
        <v>2456</v>
      </c>
      <c r="H2709" s="47">
        <f t="shared" si="127"/>
        <v>2708</v>
      </c>
      <c r="I2709" s="325" t="s">
        <v>41</v>
      </c>
      <c r="J2709" s="255" t="str">
        <f>IF(ISBLANK(INDEX('Policy Characteristics'!D:D,MATCH($C2709,'Policy Characteristics'!$C:$C,0))),"",INDEX('Policy Characteristics'!D:D,MATCH($C2709,'Policy Characteristics'!$C:$C,0)))</f>
        <v>Fuel Taxes or Subsidies</v>
      </c>
      <c r="K2709" s="254" t="str">
        <f>IF(ISBLANK(INDEX('Policy Characteristics'!E:E,MATCH($C2709,'Policy Characteristics'!$C:$C,0))),"",INDEX('Policy Characteristics'!E:E,MATCH($C2709,'Policy Characteristics'!$C:$C,0)))</f>
        <v>cross fuel tax</v>
      </c>
      <c r="L2709" s="261">
        <f>IF(ISBLANK(INDEX('Policy Characteristics'!F:F,MATCH($C2709,'Policy Characteristics'!$C:$C,0))),"",INDEX('Policy Characteristics'!F:F,MATCH($C2709,'Policy Characteristics'!$C:$C,0)))</f>
        <v>-0.9</v>
      </c>
      <c r="M2709" s="261">
        <f>IF(ISBLANK(INDEX('Policy Characteristics'!G:G,MATCH($C2709,'Policy Characteristics'!$C:$C,0))),"",INDEX('Policy Characteristics'!G:G,MATCH($C2709,'Policy Characteristics'!$C:$C,0)))</f>
        <v>0.9</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BAU price</v>
      </c>
      <c r="P2709" s="254" t="str">
        <f>IF(ISBLANK(INDEX('Policy Characteristics'!J:J,MATCH($C2709,'Policy Characteristics'!$C:$C,0))),"",INDEX('Policy Characteristics'!J:J,MATCH($C2709,'Policy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09" s="254" t="str">
        <f>IF(ISBLANK(INDEX('Policy Characteristics'!K:K,MATCH($C2709,'Policy Characteristics'!$C:$C,0))),"",INDEX('Policy Characteristics'!K:K,MATCH($C2709,'Policy Characteristics'!$C:$C,0)))</f>
        <v>fuels.html#fuel-taxes</v>
      </c>
      <c r="R2709" s="254" t="str">
        <f>IF(ISBLANK(INDEX('Policy Characteristics'!L:L,MATCH($C2709,'Policy Characteristics'!$C:$C,0))),"",INDEX('Policy Characteristics'!L:L,MATCH($C2709,'Policy Characteristics'!$C:$C,0)))</f>
        <v>fuel-taxes.html</v>
      </c>
    </row>
    <row r="2710" spans="1:18" s="4" customFormat="1" x14ac:dyDescent="0.25">
      <c r="A2710" s="254" t="str">
        <f>IF(ISBLANK(INDEX('Policy Characteristics'!A:A,MATCH($C2710,'Policy Characteristics'!$C:$C,0))),"",INDEX('Policy Characteristics'!A:A,MATCH($C2710,'Policy Characteristics'!$C:$C,0)))</f>
        <v>Cross-Sector</v>
      </c>
      <c r="B2710" s="262" t="str">
        <f>IF(ISBLANK(INDEX('Policy Characteristics'!B:B,MATCH($C2710,'Policy Characteristics'!$C:$C,0))),"",INDEX('Policy Characteristics'!B:B,MATCH($C2710,'Policy Characteristics'!$C:$C,0)))</f>
        <v>Fuel Taxes or Subsidies</v>
      </c>
      <c r="C2710" s="320" t="str">
        <f t="shared" si="126"/>
        <v>Additional Fuel Tax or Subsidy Rate by Fuel</v>
      </c>
      <c r="D2710" s="6" t="s">
        <v>52</v>
      </c>
      <c r="E2710" s="45" t="s">
        <v>2463</v>
      </c>
      <c r="F2710" s="6" t="s">
        <v>93</v>
      </c>
      <c r="G2710" s="45" t="s">
        <v>2456</v>
      </c>
      <c r="H2710" s="47">
        <f t="shared" si="127"/>
        <v>2709</v>
      </c>
      <c r="I2710" s="325" t="s">
        <v>41</v>
      </c>
      <c r="J2710" s="255" t="str">
        <f>IF(ISBLANK(INDEX('Policy Characteristics'!D:D,MATCH($C2710,'Policy Characteristics'!$C:$C,0))),"",INDEX('Policy Characteristics'!D:D,MATCH($C2710,'Policy Characteristics'!$C:$C,0)))</f>
        <v>Fuel Taxes or Subsidies</v>
      </c>
      <c r="K2710" s="254" t="str">
        <f>IF(ISBLANK(INDEX('Policy Characteristics'!E:E,MATCH($C2710,'Policy Characteristics'!$C:$C,0))),"",INDEX('Policy Characteristics'!E:E,MATCH($C2710,'Policy Characteristics'!$C:$C,0)))</f>
        <v>cross fuel tax</v>
      </c>
      <c r="L2710" s="261">
        <f>IF(ISBLANK(INDEX('Policy Characteristics'!F:F,MATCH($C2710,'Policy Characteristics'!$C:$C,0))),"",INDEX('Policy Characteristics'!F:F,MATCH($C2710,'Policy Characteristics'!$C:$C,0)))</f>
        <v>-0.9</v>
      </c>
      <c r="M2710" s="261">
        <f>IF(ISBLANK(INDEX('Policy Characteristics'!G:G,MATCH($C2710,'Policy Characteristics'!$C:$C,0))),"",INDEX('Policy Characteristics'!G:G,MATCH($C2710,'Policy Characteristics'!$C:$C,0)))</f>
        <v>0.9</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BAU price</v>
      </c>
      <c r="P2710" s="254" t="str">
        <f>IF(ISBLANK(INDEX('Policy Characteristics'!J:J,MATCH($C2710,'Policy Characteristics'!$C:$C,0))),"",INDEX('Policy Characteristics'!J:J,MATCH($C2710,'Policy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0" s="254" t="str">
        <f>IF(ISBLANK(INDEX('Policy Characteristics'!K:K,MATCH($C2710,'Policy Characteristics'!$C:$C,0))),"",INDEX('Policy Characteristics'!K:K,MATCH($C2710,'Policy Characteristics'!$C:$C,0)))</f>
        <v>fuels.html#fuel-taxes</v>
      </c>
      <c r="R2710" s="254" t="str">
        <f>IF(ISBLANK(INDEX('Policy Characteristics'!L:L,MATCH($C2710,'Policy Characteristics'!$C:$C,0))),"",INDEX('Policy Characteristics'!L:L,MATCH($C2710,'Policy Characteristics'!$C:$C,0)))</f>
        <v>fuel-taxes.html</v>
      </c>
    </row>
    <row r="2711" spans="1:18" s="4" customFormat="1" x14ac:dyDescent="0.25">
      <c r="A2711" s="254" t="str">
        <f>IF(ISBLANK(INDEX('Policy Characteristics'!A:A,MATCH($C2711,'Policy Characteristics'!$C:$C,0))),"",INDEX('Policy Characteristics'!A:A,MATCH($C2711,'Policy Characteristics'!$C:$C,0)))</f>
        <v>Cross-Sector</v>
      </c>
      <c r="B2711" s="262" t="str">
        <f>IF(ISBLANK(INDEX('Policy Characteristics'!B:B,MATCH($C2711,'Policy Characteristics'!$C:$C,0))),"",INDEX('Policy Characteristics'!B:B,MATCH($C2711,'Policy Characteristics'!$C:$C,0)))</f>
        <v>Fuel Taxes or Subsidies</v>
      </c>
      <c r="C2711" s="320" t="str">
        <f t="shared" si="126"/>
        <v>Additional Fuel Tax or Subsidy Rate by Fuel</v>
      </c>
      <c r="D2711" s="6" t="s">
        <v>53</v>
      </c>
      <c r="E2711" s="45" t="s">
        <v>2463</v>
      </c>
      <c r="F2711" s="6" t="s">
        <v>94</v>
      </c>
      <c r="G2711" s="45" t="s">
        <v>2456</v>
      </c>
      <c r="H2711" s="47">
        <f t="shared" si="127"/>
        <v>2710</v>
      </c>
      <c r="I2711" s="325" t="s">
        <v>41</v>
      </c>
      <c r="J2711" s="255" t="str">
        <f>IF(ISBLANK(INDEX('Policy Characteristics'!D:D,MATCH($C2711,'Policy Characteristics'!$C:$C,0))),"",INDEX('Policy Characteristics'!D:D,MATCH($C2711,'Policy Characteristics'!$C:$C,0)))</f>
        <v>Fuel Taxes or Subsidies</v>
      </c>
      <c r="K2711" s="254" t="str">
        <f>IF(ISBLANK(INDEX('Policy Characteristics'!E:E,MATCH($C2711,'Policy Characteristics'!$C:$C,0))),"",INDEX('Policy Characteristics'!E:E,MATCH($C2711,'Policy Characteristics'!$C:$C,0)))</f>
        <v>cross fuel tax</v>
      </c>
      <c r="L2711" s="261">
        <f>IF(ISBLANK(INDEX('Policy Characteristics'!F:F,MATCH($C2711,'Policy Characteristics'!$C:$C,0))),"",INDEX('Policy Characteristics'!F:F,MATCH($C2711,'Policy Characteristics'!$C:$C,0)))</f>
        <v>-0.9</v>
      </c>
      <c r="M2711" s="261">
        <f>IF(ISBLANK(INDEX('Policy Characteristics'!G:G,MATCH($C2711,'Policy Characteristics'!$C:$C,0))),"",INDEX('Policy Characteristics'!G:G,MATCH($C2711,'Policy Characteristics'!$C:$C,0)))</f>
        <v>0.9</v>
      </c>
      <c r="N2711" s="261">
        <f>IF(ISBLANK(INDEX('Policy Characteristics'!H:H,MATCH($C2711,'Policy Characteristics'!$C:$C,0))),"",INDEX('Policy Characteristics'!H:H,MATCH($C2711,'Policy Characteristics'!$C:$C,0)))</f>
        <v>0.01</v>
      </c>
      <c r="O2711" s="254" t="str">
        <f>IF(ISBLANK(INDEX('Policy Characteristics'!I:I,MATCH($C2711,'Policy Characteristics'!$C:$C,0))),"",INDEX('Policy Characteristics'!I:I,MATCH($C2711,'Policy Characteristics'!$C:$C,0)))</f>
        <v>% of BAU price</v>
      </c>
      <c r="P2711" s="254" t="str">
        <f>IF(ISBLANK(INDEX('Policy Characteristics'!J:J,MATCH($C2711,'Policy Characteristics'!$C:$C,0))),"",INDEX('Policy Characteristics'!J:J,MATCH($C2711,'Policy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1" s="254" t="str">
        <f>IF(ISBLANK(INDEX('Policy Characteristics'!K:K,MATCH($C2711,'Policy Characteristics'!$C:$C,0))),"",INDEX('Policy Characteristics'!K:K,MATCH($C2711,'Policy Characteristics'!$C:$C,0)))</f>
        <v>fuels.html#fuel-taxes</v>
      </c>
      <c r="R2711" s="254" t="str">
        <f>IF(ISBLANK(INDEX('Policy Characteristics'!L:L,MATCH($C2711,'Policy Characteristics'!$C:$C,0))),"",INDEX('Policy Characteristics'!L:L,MATCH($C2711,'Policy Characteristics'!$C:$C,0)))</f>
        <v>fuel-taxes.html</v>
      </c>
    </row>
    <row r="2712" spans="1:18" x14ac:dyDescent="0.25">
      <c r="A2712" s="254" t="str">
        <f>IF(ISBLANK(INDEX('Policy Characteristics'!A:A,MATCH($C2712,'Policy Characteristics'!$C:$C,0))),"",INDEX('Policy Characteristics'!A:A,MATCH($C2712,'Policy Characteristics'!$C:$C,0)))</f>
        <v>Cross-Sector</v>
      </c>
      <c r="B2712" s="262" t="str">
        <f>IF(ISBLANK(INDEX('Policy Characteristics'!B:B,MATCH($C2712,'Policy Characteristics'!$C:$C,0))),"",INDEX('Policy Characteristics'!B:B,MATCH($C2712,'Policy Characteristics'!$C:$C,0)))</f>
        <v>Fuel Taxes or Subsidies</v>
      </c>
      <c r="C2712" s="320" t="str">
        <f t="shared" si="126"/>
        <v>Additional Fuel Tax or Subsidy Rate by Fuel</v>
      </c>
      <c r="D2712" s="6" t="s">
        <v>2447</v>
      </c>
      <c r="E2712" s="45" t="s">
        <v>2463</v>
      </c>
      <c r="F2712" s="6" t="s">
        <v>2448</v>
      </c>
      <c r="G2712" s="45" t="s">
        <v>2456</v>
      </c>
      <c r="H2712" s="47">
        <f t="shared" si="127"/>
        <v>2711</v>
      </c>
      <c r="I2712" s="325" t="s">
        <v>41</v>
      </c>
      <c r="J2712" s="255" t="str">
        <f>IF(ISBLANK(INDEX('Policy Characteristics'!D:D,MATCH($C2712,'Policy Characteristics'!$C:$C,0))),"",INDEX('Policy Characteristics'!D:D,MATCH($C2712,'Policy Characteristics'!$C:$C,0)))</f>
        <v>Fuel Taxes or Subsidies</v>
      </c>
      <c r="K2712" s="254" t="str">
        <f>IF(ISBLANK(INDEX('Policy Characteristics'!E:E,MATCH($C2712,'Policy Characteristics'!$C:$C,0))),"",INDEX('Policy Characteristics'!E:E,MATCH($C2712,'Policy Characteristics'!$C:$C,0)))</f>
        <v>cross fuel tax</v>
      </c>
      <c r="L2712" s="261">
        <f>IF(ISBLANK(INDEX('Policy Characteristics'!F:F,MATCH($C2712,'Policy Characteristics'!$C:$C,0))),"",INDEX('Policy Characteristics'!F:F,MATCH($C2712,'Policy Characteristics'!$C:$C,0)))</f>
        <v>-0.9</v>
      </c>
      <c r="M2712" s="261">
        <f>IF(ISBLANK(INDEX('Policy Characteristics'!G:G,MATCH($C2712,'Policy Characteristics'!$C:$C,0))),"",INDEX('Policy Characteristics'!G:G,MATCH($C2712,'Policy Characteristics'!$C:$C,0)))</f>
        <v>0.9</v>
      </c>
      <c r="N2712" s="261">
        <f>IF(ISBLANK(INDEX('Policy Characteristics'!H:H,MATCH($C2712,'Policy Characteristics'!$C:$C,0))),"",INDEX('Policy Characteristics'!H:H,MATCH($C2712,'Policy Characteristics'!$C:$C,0)))</f>
        <v>0.01</v>
      </c>
      <c r="O2712" s="254" t="str">
        <f>IF(ISBLANK(INDEX('Policy Characteristics'!I:I,MATCH($C2712,'Policy Characteristics'!$C:$C,0))),"",INDEX('Policy Characteristics'!I:I,MATCH($C2712,'Policy Characteristics'!$C:$C,0)))</f>
        <v>% of BAU price</v>
      </c>
      <c r="P2712" s="254" t="str">
        <f>IF(ISBLANK(INDEX('Policy Characteristics'!J:J,MATCH($C2712,'Policy Characteristics'!$C:$C,0))),"",INDEX('Policy Characteristics'!J:J,MATCH($C2712,'Policy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2" s="254" t="str">
        <f>IF(ISBLANK(INDEX('Policy Characteristics'!K:K,MATCH($C2712,'Policy Characteristics'!$C:$C,0))),"",INDEX('Policy Characteristics'!K:K,MATCH($C2712,'Policy Characteristics'!$C:$C,0)))</f>
        <v>fuels.html#fuel-taxes</v>
      </c>
      <c r="R2712" s="254" t="str">
        <f>IF(ISBLANK(INDEX('Policy Characteristics'!L:L,MATCH($C2712,'Policy Characteristics'!$C:$C,0))),"",INDEX('Policy Characteristics'!L:L,MATCH($C2712,'Policy Characteristics'!$C:$C,0)))</f>
        <v>fuel-taxes.html</v>
      </c>
    </row>
    <row r="2713" spans="1:18" x14ac:dyDescent="0.25">
      <c r="A2713" s="254" t="str">
        <f>IF(ISBLANK(INDEX('Policy Characteristics'!A:A,MATCH($C2713,'Policy Characteristics'!$C:$C,0))),"",INDEX('Policy Characteristics'!A:A,MATCH($C2713,'Policy Characteristics'!$C:$C,0)))</f>
        <v>Cross-Sector</v>
      </c>
      <c r="B2713" s="262" t="str">
        <f>IF(ISBLANK(INDEX('Policy Characteristics'!B:B,MATCH($C2713,'Policy Characteristics'!$C:$C,0))),"",INDEX('Policy Characteristics'!B:B,MATCH($C2713,'Policy Characteristics'!$C:$C,0)))</f>
        <v>Fuel Taxes or Subsidies</v>
      </c>
      <c r="C2713" s="320" t="str">
        <f t="shared" si="126"/>
        <v>Additional Fuel Tax or Subsidy Rate by Fuel</v>
      </c>
      <c r="D2713" s="6" t="s">
        <v>71</v>
      </c>
      <c r="E2713" s="45" t="s">
        <v>2463</v>
      </c>
      <c r="F2713" s="6" t="s">
        <v>95</v>
      </c>
      <c r="G2713" s="45" t="s">
        <v>2456</v>
      </c>
      <c r="H2713" s="47">
        <f t="shared" si="127"/>
        <v>2712</v>
      </c>
      <c r="I2713" s="325" t="s">
        <v>41</v>
      </c>
      <c r="J2713" s="255" t="str">
        <f>IF(ISBLANK(INDEX('Policy Characteristics'!D:D,MATCH($C2713,'Policy Characteristics'!$C:$C,0))),"",INDEX('Policy Characteristics'!D:D,MATCH($C2713,'Policy Characteristics'!$C:$C,0)))</f>
        <v>Fuel Taxes or Subsidies</v>
      </c>
      <c r="K2713" s="254" t="str">
        <f>IF(ISBLANK(INDEX('Policy Characteristics'!E:E,MATCH($C2713,'Policy Characteristics'!$C:$C,0))),"",INDEX('Policy Characteristics'!E:E,MATCH($C2713,'Policy Characteristics'!$C:$C,0)))</f>
        <v>cross fuel tax</v>
      </c>
      <c r="L2713" s="261">
        <f>IF(ISBLANK(INDEX('Policy Characteristics'!F:F,MATCH($C2713,'Policy Characteristics'!$C:$C,0))),"",INDEX('Policy Characteristics'!F:F,MATCH($C2713,'Policy Characteristics'!$C:$C,0)))</f>
        <v>-0.9</v>
      </c>
      <c r="M2713" s="261">
        <f>IF(ISBLANK(INDEX('Policy Characteristics'!G:G,MATCH($C2713,'Policy Characteristics'!$C:$C,0))),"",INDEX('Policy Characteristics'!G:G,MATCH($C2713,'Policy Characteristics'!$C:$C,0)))</f>
        <v>0.9</v>
      </c>
      <c r="N2713" s="261">
        <f>IF(ISBLANK(INDEX('Policy Characteristics'!H:H,MATCH($C2713,'Policy Characteristics'!$C:$C,0))),"",INDEX('Policy Characteristics'!H:H,MATCH($C2713,'Policy Characteristics'!$C:$C,0)))</f>
        <v>0.01</v>
      </c>
      <c r="O2713" s="254" t="str">
        <f>IF(ISBLANK(INDEX('Policy Characteristics'!I:I,MATCH($C2713,'Policy Characteristics'!$C:$C,0))),"",INDEX('Policy Characteristics'!I:I,MATCH($C2713,'Policy Characteristics'!$C:$C,0)))</f>
        <v>% of BAU price</v>
      </c>
      <c r="P2713" s="254" t="str">
        <f>IF(ISBLANK(INDEX('Policy Characteristics'!J:J,MATCH($C2713,'Policy Characteristics'!$C:$C,0))),"",INDEX('Policy Characteristics'!J:J,MATCH($C2713,'Policy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3" s="254" t="str">
        <f>IF(ISBLANK(INDEX('Policy Characteristics'!K:K,MATCH($C2713,'Policy Characteristics'!$C:$C,0))),"",INDEX('Policy Characteristics'!K:K,MATCH($C2713,'Policy Characteristics'!$C:$C,0)))</f>
        <v>fuels.html#fuel-taxes</v>
      </c>
      <c r="R2713" s="254" t="str">
        <f>IF(ISBLANK(INDEX('Policy Characteristics'!L:L,MATCH($C2713,'Policy Characteristics'!$C:$C,0))),"",INDEX('Policy Characteristics'!L:L,MATCH($C2713,'Policy Characteristics'!$C:$C,0)))</f>
        <v>fuel-taxes.html</v>
      </c>
    </row>
    <row r="2714" spans="1:18" x14ac:dyDescent="0.25">
      <c r="A2714" s="254" t="str">
        <f>IF(ISBLANK(INDEX('Policy Characteristics'!A:A,MATCH($C2714,'Policy Characteristics'!$C:$C,0))),"",INDEX('Policy Characteristics'!A:A,MATCH($C2714,'Policy Characteristics'!$C:$C,0)))</f>
        <v>Cross-Sector</v>
      </c>
      <c r="B2714" s="262" t="str">
        <f>IF(ISBLANK(INDEX('Policy Characteristics'!B:B,MATCH($C2714,'Policy Characteristics'!$C:$C,0))),"",INDEX('Policy Characteristics'!B:B,MATCH($C2714,'Policy Characteristics'!$C:$C,0)))</f>
        <v>Fuel Taxes or Subsidies</v>
      </c>
      <c r="C2714" s="320" t="str">
        <f t="shared" si="126"/>
        <v>Additional Fuel Tax or Subsidy Rate by Fuel</v>
      </c>
      <c r="D2714" s="6" t="s">
        <v>426</v>
      </c>
      <c r="E2714" s="45" t="s">
        <v>2463</v>
      </c>
      <c r="F2714" s="6" t="s">
        <v>427</v>
      </c>
      <c r="G2714" s="45" t="s">
        <v>2456</v>
      </c>
      <c r="H2714" s="47">
        <f t="shared" si="127"/>
        <v>2713</v>
      </c>
      <c r="I2714" s="325" t="s">
        <v>41</v>
      </c>
      <c r="J2714" s="255" t="str">
        <f>IF(ISBLANK(INDEX('Policy Characteristics'!D:D,MATCH($C2714,'Policy Characteristics'!$C:$C,0))),"",INDEX('Policy Characteristics'!D:D,MATCH($C2714,'Policy Characteristics'!$C:$C,0)))</f>
        <v>Fuel Taxes or Subsidies</v>
      </c>
      <c r="K2714" s="254" t="str">
        <f>IF(ISBLANK(INDEX('Policy Characteristics'!E:E,MATCH($C2714,'Policy Characteristics'!$C:$C,0))),"",INDEX('Policy Characteristics'!E:E,MATCH($C2714,'Policy Characteristics'!$C:$C,0)))</f>
        <v>cross fuel tax</v>
      </c>
      <c r="L2714" s="261">
        <f>IF(ISBLANK(INDEX('Policy Characteristics'!F:F,MATCH($C2714,'Policy Characteristics'!$C:$C,0))),"",INDEX('Policy Characteristics'!F:F,MATCH($C2714,'Policy Characteristics'!$C:$C,0)))</f>
        <v>-0.9</v>
      </c>
      <c r="M2714" s="261">
        <f>IF(ISBLANK(INDEX('Policy Characteristics'!G:G,MATCH($C2714,'Policy Characteristics'!$C:$C,0))),"",INDEX('Policy Characteristics'!G:G,MATCH($C2714,'Policy Characteristics'!$C:$C,0)))</f>
        <v>0.9</v>
      </c>
      <c r="N2714" s="261">
        <f>IF(ISBLANK(INDEX('Policy Characteristics'!H:H,MATCH($C2714,'Policy Characteristics'!$C:$C,0))),"",INDEX('Policy Characteristics'!H:H,MATCH($C2714,'Policy Characteristics'!$C:$C,0)))</f>
        <v>0.01</v>
      </c>
      <c r="O2714" s="254" t="str">
        <f>IF(ISBLANK(INDEX('Policy Characteristics'!I:I,MATCH($C2714,'Policy Characteristics'!$C:$C,0))),"",INDEX('Policy Characteristics'!I:I,MATCH($C2714,'Policy Characteristics'!$C:$C,0)))</f>
        <v>% of BAU price</v>
      </c>
      <c r="P2714" s="254" t="str">
        <f>IF(ISBLANK(INDEX('Policy Characteristics'!J:J,MATCH($C2714,'Policy Characteristics'!$C:$C,0))),"",INDEX('Policy Characteristics'!J:J,MATCH($C2714,'Policy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4" s="254" t="str">
        <f>IF(ISBLANK(INDEX('Policy Characteristics'!K:K,MATCH($C2714,'Policy Characteristics'!$C:$C,0))),"",INDEX('Policy Characteristics'!K:K,MATCH($C2714,'Policy Characteristics'!$C:$C,0)))</f>
        <v>fuels.html#fuel-taxes</v>
      </c>
      <c r="R2714" s="254" t="str">
        <f>IF(ISBLANK(INDEX('Policy Characteristics'!L:L,MATCH($C2714,'Policy Characteristics'!$C:$C,0))),"",INDEX('Policy Characteristics'!L:L,MATCH($C2714,'Policy Characteristics'!$C:$C,0)))</f>
        <v>fuel-taxes.html</v>
      </c>
    </row>
    <row r="2715" spans="1:18" x14ac:dyDescent="0.25">
      <c r="A2715" s="254" t="str">
        <f>IF(ISBLANK(INDEX('Policy Characteristics'!A:A,MATCH($C2715,'Policy Characteristics'!$C:$C,0))),"",INDEX('Policy Characteristics'!A:A,MATCH($C2715,'Policy Characteristics'!$C:$C,0)))</f>
        <v>Cross-Sector</v>
      </c>
      <c r="B2715" s="262" t="str">
        <f>IF(ISBLANK(INDEX('Policy Characteristics'!B:B,MATCH($C2715,'Policy Characteristics'!$C:$C,0))),"",INDEX('Policy Characteristics'!B:B,MATCH($C2715,'Policy Characteristics'!$C:$C,0)))</f>
        <v>Fuel Taxes or Subsidies</v>
      </c>
      <c r="C2715" s="320" t="str">
        <f t="shared" si="126"/>
        <v>Additional Fuel Tax or Subsidy Rate by Fuel</v>
      </c>
      <c r="D2715" s="6" t="s">
        <v>2439</v>
      </c>
      <c r="E2715" s="45" t="s">
        <v>2463</v>
      </c>
      <c r="F2715" s="6" t="s">
        <v>2443</v>
      </c>
      <c r="G2715" s="45" t="s">
        <v>2456</v>
      </c>
      <c r="H2715" s="47">
        <f t="shared" si="127"/>
        <v>2714</v>
      </c>
      <c r="I2715" s="325" t="s">
        <v>41</v>
      </c>
      <c r="J2715" s="255" t="str">
        <f>IF(ISBLANK(INDEX('Policy Characteristics'!D:D,MATCH($C2715,'Policy Characteristics'!$C:$C,0))),"",INDEX('Policy Characteristics'!D:D,MATCH($C2715,'Policy Characteristics'!$C:$C,0)))</f>
        <v>Fuel Taxes or Subsidies</v>
      </c>
      <c r="K2715" s="254" t="str">
        <f>IF(ISBLANK(INDEX('Policy Characteristics'!E:E,MATCH($C2715,'Policy Characteristics'!$C:$C,0))),"",INDEX('Policy Characteristics'!E:E,MATCH($C2715,'Policy Characteristics'!$C:$C,0)))</f>
        <v>cross fuel tax</v>
      </c>
      <c r="L2715" s="261">
        <f>IF(ISBLANK(INDEX('Policy Characteristics'!F:F,MATCH($C2715,'Policy Characteristics'!$C:$C,0))),"",INDEX('Policy Characteristics'!F:F,MATCH($C2715,'Policy Characteristics'!$C:$C,0)))</f>
        <v>-0.9</v>
      </c>
      <c r="M2715" s="261">
        <f>IF(ISBLANK(INDEX('Policy Characteristics'!G:G,MATCH($C2715,'Policy Characteristics'!$C:$C,0))),"",INDEX('Policy Characteristics'!G:G,MATCH($C2715,'Policy Characteristics'!$C:$C,0)))</f>
        <v>0.9</v>
      </c>
      <c r="N2715" s="261">
        <f>IF(ISBLANK(INDEX('Policy Characteristics'!H:H,MATCH($C2715,'Policy Characteristics'!$C:$C,0))),"",INDEX('Policy Characteristics'!H:H,MATCH($C2715,'Policy Characteristics'!$C:$C,0)))</f>
        <v>0.01</v>
      </c>
      <c r="O2715" s="254" t="str">
        <f>IF(ISBLANK(INDEX('Policy Characteristics'!I:I,MATCH($C2715,'Policy Characteristics'!$C:$C,0))),"",INDEX('Policy Characteristics'!I:I,MATCH($C2715,'Policy Characteristics'!$C:$C,0)))</f>
        <v>% of BAU price</v>
      </c>
      <c r="P2715" s="254" t="str">
        <f>IF(ISBLANK(INDEX('Policy Characteristics'!J:J,MATCH($C2715,'Policy Characteristics'!$C:$C,0))),"",INDEX('Policy Characteristics'!J:J,MATCH($C2715,'Policy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5" s="254" t="str">
        <f>IF(ISBLANK(INDEX('Policy Characteristics'!K:K,MATCH($C2715,'Policy Characteristics'!$C:$C,0))),"",INDEX('Policy Characteristics'!K:K,MATCH($C2715,'Policy Characteristics'!$C:$C,0)))</f>
        <v>fuels.html#fuel-taxes</v>
      </c>
      <c r="R2715" s="254" t="str">
        <f>IF(ISBLANK(INDEX('Policy Characteristics'!L:L,MATCH($C2715,'Policy Characteristics'!$C:$C,0))),"",INDEX('Policy Characteristics'!L:L,MATCH($C2715,'Policy Characteristics'!$C:$C,0)))</f>
        <v>fuel-taxes.html</v>
      </c>
    </row>
    <row r="2716" spans="1:18" x14ac:dyDescent="0.25">
      <c r="A2716" s="254" t="str">
        <f>IF(ISBLANK(INDEX('Policy Characteristics'!A:A,MATCH($C2716,'Policy Characteristics'!$C:$C,0))),"",INDEX('Policy Characteristics'!A:A,MATCH($C2716,'Policy Characteristics'!$C:$C,0)))</f>
        <v>Cross-Sector</v>
      </c>
      <c r="B2716" s="262" t="str">
        <f>IF(ISBLANK(INDEX('Policy Characteristics'!B:B,MATCH($C2716,'Policy Characteristics'!$C:$C,0))),"",INDEX('Policy Characteristics'!B:B,MATCH($C2716,'Policy Characteristics'!$C:$C,0)))</f>
        <v>Fuel Taxes or Subsidies</v>
      </c>
      <c r="C2716" s="320" t="str">
        <f t="shared" si="126"/>
        <v>Additional Fuel Tax or Subsidy Rate by Fuel</v>
      </c>
      <c r="D2716" s="6" t="s">
        <v>2449</v>
      </c>
      <c r="E2716" s="45" t="s">
        <v>2463</v>
      </c>
      <c r="F2716" s="6" t="s">
        <v>2450</v>
      </c>
      <c r="G2716" s="45" t="s">
        <v>2456</v>
      </c>
      <c r="H2716" s="47">
        <f t="shared" si="127"/>
        <v>2715</v>
      </c>
      <c r="I2716" s="325" t="s">
        <v>41</v>
      </c>
      <c r="J2716" s="255" t="str">
        <f>IF(ISBLANK(INDEX('Policy Characteristics'!D:D,MATCH($C2716,'Policy Characteristics'!$C:$C,0))),"",INDEX('Policy Characteristics'!D:D,MATCH($C2716,'Policy Characteristics'!$C:$C,0)))</f>
        <v>Fuel Taxes or Subsidies</v>
      </c>
      <c r="K2716" s="254" t="str">
        <f>IF(ISBLANK(INDEX('Policy Characteristics'!E:E,MATCH($C2716,'Policy Characteristics'!$C:$C,0))),"",INDEX('Policy Characteristics'!E:E,MATCH($C2716,'Policy Characteristics'!$C:$C,0)))</f>
        <v>cross fuel tax</v>
      </c>
      <c r="L2716" s="261">
        <f>IF(ISBLANK(INDEX('Policy Characteristics'!F:F,MATCH($C2716,'Policy Characteristics'!$C:$C,0))),"",INDEX('Policy Characteristics'!F:F,MATCH($C2716,'Policy Characteristics'!$C:$C,0)))</f>
        <v>-0.9</v>
      </c>
      <c r="M2716" s="261">
        <f>IF(ISBLANK(INDEX('Policy Characteristics'!G:G,MATCH($C2716,'Policy Characteristics'!$C:$C,0))),"",INDEX('Policy Characteristics'!G:G,MATCH($C2716,'Policy Characteristics'!$C:$C,0)))</f>
        <v>0.9</v>
      </c>
      <c r="N2716" s="261">
        <f>IF(ISBLANK(INDEX('Policy Characteristics'!H:H,MATCH($C2716,'Policy Characteristics'!$C:$C,0))),"",INDEX('Policy Characteristics'!H:H,MATCH($C2716,'Policy Characteristics'!$C:$C,0)))</f>
        <v>0.01</v>
      </c>
      <c r="O2716" s="254" t="str">
        <f>IF(ISBLANK(INDEX('Policy Characteristics'!I:I,MATCH($C2716,'Policy Characteristics'!$C:$C,0))),"",INDEX('Policy Characteristics'!I:I,MATCH($C2716,'Policy Characteristics'!$C:$C,0)))</f>
        <v>% of BAU price</v>
      </c>
      <c r="P2716" s="254" t="str">
        <f>IF(ISBLANK(INDEX('Policy Characteristics'!J:J,MATCH($C2716,'Policy Characteristics'!$C:$C,0))),"",INDEX('Policy Characteristics'!J:J,MATCH($C2716,'Policy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6" s="254" t="str">
        <f>IF(ISBLANK(INDEX('Policy Characteristics'!K:K,MATCH($C2716,'Policy Characteristics'!$C:$C,0))),"",INDEX('Policy Characteristics'!K:K,MATCH($C2716,'Policy Characteristics'!$C:$C,0)))</f>
        <v>fuels.html#fuel-taxes</v>
      </c>
      <c r="R2716" s="254" t="str">
        <f>IF(ISBLANK(INDEX('Policy Characteristics'!L:L,MATCH($C2716,'Policy Characteristics'!$C:$C,0))),"",INDEX('Policy Characteristics'!L:L,MATCH($C2716,'Policy Characteristics'!$C:$C,0)))</f>
        <v>fuel-taxes.html</v>
      </c>
    </row>
    <row r="2717" spans="1:18" x14ac:dyDescent="0.25">
      <c r="A2717" s="254" t="str">
        <f>IF(ISBLANK(INDEX('Policy Characteristics'!A:A,MATCH($C2717,'Policy Characteristics'!$C:$C,0))),"",INDEX('Policy Characteristics'!A:A,MATCH($C2717,'Policy Characteristics'!$C:$C,0)))</f>
        <v>Cross-Sector</v>
      </c>
      <c r="B2717" s="262" t="str">
        <f>IF(ISBLANK(INDEX('Policy Characteristics'!B:B,MATCH($C2717,'Policy Characteristics'!$C:$C,0))),"",INDEX('Policy Characteristics'!B:B,MATCH($C2717,'Policy Characteristics'!$C:$C,0)))</f>
        <v>Fuel Taxes or Subsidies</v>
      </c>
      <c r="C2717" s="320" t="str">
        <f t="shared" si="126"/>
        <v>Additional Fuel Tax or Subsidy Rate by Fuel</v>
      </c>
      <c r="D2717" s="6" t="s">
        <v>2440</v>
      </c>
      <c r="E2717" s="45" t="s">
        <v>2463</v>
      </c>
      <c r="F2717" s="6" t="s">
        <v>2444</v>
      </c>
      <c r="G2717" s="45" t="s">
        <v>2456</v>
      </c>
      <c r="H2717" s="47">
        <f t="shared" si="127"/>
        <v>2716</v>
      </c>
      <c r="I2717" s="325" t="s">
        <v>41</v>
      </c>
      <c r="J2717" s="255" t="str">
        <f>IF(ISBLANK(INDEX('Policy Characteristics'!D:D,MATCH($C2717,'Policy Characteristics'!$C:$C,0))),"",INDEX('Policy Characteristics'!D:D,MATCH($C2717,'Policy Characteristics'!$C:$C,0)))</f>
        <v>Fuel Taxes or Subsidies</v>
      </c>
      <c r="K2717" s="254" t="str">
        <f>IF(ISBLANK(INDEX('Policy Characteristics'!E:E,MATCH($C2717,'Policy Characteristics'!$C:$C,0))),"",INDEX('Policy Characteristics'!E:E,MATCH($C2717,'Policy Characteristics'!$C:$C,0)))</f>
        <v>cross fuel tax</v>
      </c>
      <c r="L2717" s="261">
        <f>IF(ISBLANK(INDEX('Policy Characteristics'!F:F,MATCH($C2717,'Policy Characteristics'!$C:$C,0))),"",INDEX('Policy Characteristics'!F:F,MATCH($C2717,'Policy Characteristics'!$C:$C,0)))</f>
        <v>-0.9</v>
      </c>
      <c r="M2717" s="261">
        <f>IF(ISBLANK(INDEX('Policy Characteristics'!G:G,MATCH($C2717,'Policy Characteristics'!$C:$C,0))),"",INDEX('Policy Characteristics'!G:G,MATCH($C2717,'Policy Characteristics'!$C:$C,0)))</f>
        <v>0.9</v>
      </c>
      <c r="N2717" s="261">
        <f>IF(ISBLANK(INDEX('Policy Characteristics'!H:H,MATCH($C2717,'Policy Characteristics'!$C:$C,0))),"",INDEX('Policy Characteristics'!H:H,MATCH($C2717,'Policy Characteristics'!$C:$C,0)))</f>
        <v>0.01</v>
      </c>
      <c r="O2717" s="254" t="str">
        <f>IF(ISBLANK(INDEX('Policy Characteristics'!I:I,MATCH($C2717,'Policy Characteristics'!$C:$C,0))),"",INDEX('Policy Characteristics'!I:I,MATCH($C2717,'Policy Characteristics'!$C:$C,0)))</f>
        <v>% of BAU price</v>
      </c>
      <c r="P2717" s="254" t="str">
        <f>IF(ISBLANK(INDEX('Policy Characteristics'!J:J,MATCH($C2717,'Policy Characteristics'!$C:$C,0))),"",INDEX('Policy Characteristics'!J:J,MATCH($C2717,'Policy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7" s="254" t="str">
        <f>IF(ISBLANK(INDEX('Policy Characteristics'!K:K,MATCH($C2717,'Policy Characteristics'!$C:$C,0))),"",INDEX('Policy Characteristics'!K:K,MATCH($C2717,'Policy Characteristics'!$C:$C,0)))</f>
        <v>fuels.html#fuel-taxes</v>
      </c>
      <c r="R2717" s="254" t="str">
        <f>IF(ISBLANK(INDEX('Policy Characteristics'!L:L,MATCH($C2717,'Policy Characteristics'!$C:$C,0))),"",INDEX('Policy Characteristics'!L:L,MATCH($C2717,'Policy Characteristics'!$C:$C,0)))</f>
        <v>fuel-taxes.html</v>
      </c>
    </row>
    <row r="2718" spans="1:18" x14ac:dyDescent="0.25">
      <c r="A2718" s="254" t="str">
        <f>IF(ISBLANK(INDEX('Policy Characteristics'!A:A,MATCH($C2718,'Policy Characteristics'!$C:$C,0))),"",INDEX('Policy Characteristics'!A:A,MATCH($C2718,'Policy Characteristics'!$C:$C,0)))</f>
        <v>Cross-Sector</v>
      </c>
      <c r="B2718" s="262" t="str">
        <f>IF(ISBLANK(INDEX('Policy Characteristics'!B:B,MATCH($C2718,'Policy Characteristics'!$C:$C,0))),"",INDEX('Policy Characteristics'!B:B,MATCH($C2718,'Policy Characteristics'!$C:$C,0)))</f>
        <v>Fuel Taxes or Subsidies</v>
      </c>
      <c r="C2718" s="320" t="str">
        <f t="shared" si="126"/>
        <v>Additional Fuel Tax or Subsidy Rate by Fuel</v>
      </c>
      <c r="D2718" s="6" t="s">
        <v>2441</v>
      </c>
      <c r="E2718" s="45" t="s">
        <v>2463</v>
      </c>
      <c r="F2718" s="6" t="s">
        <v>2445</v>
      </c>
      <c r="G2718" s="45" t="s">
        <v>2456</v>
      </c>
      <c r="H2718" s="47">
        <f t="shared" si="127"/>
        <v>2717</v>
      </c>
      <c r="I2718" s="325" t="s">
        <v>41</v>
      </c>
      <c r="J2718" s="255" t="str">
        <f>IF(ISBLANK(INDEX('Policy Characteristics'!D:D,MATCH($C2718,'Policy Characteristics'!$C:$C,0))),"",INDEX('Policy Characteristics'!D:D,MATCH($C2718,'Policy Characteristics'!$C:$C,0)))</f>
        <v>Fuel Taxes or Subsidies</v>
      </c>
      <c r="K2718" s="254" t="str">
        <f>IF(ISBLANK(INDEX('Policy Characteristics'!E:E,MATCH($C2718,'Policy Characteristics'!$C:$C,0))),"",INDEX('Policy Characteristics'!E:E,MATCH($C2718,'Policy Characteristics'!$C:$C,0)))</f>
        <v>cross fuel tax</v>
      </c>
      <c r="L2718" s="261">
        <f>IF(ISBLANK(INDEX('Policy Characteristics'!F:F,MATCH($C2718,'Policy Characteristics'!$C:$C,0))),"",INDEX('Policy Characteristics'!F:F,MATCH($C2718,'Policy Characteristics'!$C:$C,0)))</f>
        <v>-0.9</v>
      </c>
      <c r="M2718" s="261">
        <f>IF(ISBLANK(INDEX('Policy Characteristics'!G:G,MATCH($C2718,'Policy Characteristics'!$C:$C,0))),"",INDEX('Policy Characteristics'!G:G,MATCH($C2718,'Policy Characteristics'!$C:$C,0)))</f>
        <v>0.9</v>
      </c>
      <c r="N2718" s="261">
        <f>IF(ISBLANK(INDEX('Policy Characteristics'!H:H,MATCH($C2718,'Policy Characteristics'!$C:$C,0))),"",INDEX('Policy Characteristics'!H:H,MATCH($C2718,'Policy Characteristics'!$C:$C,0)))</f>
        <v>0.01</v>
      </c>
      <c r="O2718" s="254" t="str">
        <f>IF(ISBLANK(INDEX('Policy Characteristics'!I:I,MATCH($C2718,'Policy Characteristics'!$C:$C,0))),"",INDEX('Policy Characteristics'!I:I,MATCH($C2718,'Policy Characteristics'!$C:$C,0)))</f>
        <v>% of BAU price</v>
      </c>
      <c r="P2718" s="254" t="str">
        <f>IF(ISBLANK(INDEX('Policy Characteristics'!J:J,MATCH($C2718,'Policy Characteristics'!$C:$C,0))),"",INDEX('Policy Characteristics'!J:J,MATCH($C2718,'Policy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8" s="254" t="str">
        <f>IF(ISBLANK(INDEX('Policy Characteristics'!K:K,MATCH($C2718,'Policy Characteristics'!$C:$C,0))),"",INDEX('Policy Characteristics'!K:K,MATCH($C2718,'Policy Characteristics'!$C:$C,0)))</f>
        <v>fuels.html#fuel-taxes</v>
      </c>
      <c r="R2718" s="254" t="str">
        <f>IF(ISBLANK(INDEX('Policy Characteristics'!L:L,MATCH($C2718,'Policy Characteristics'!$C:$C,0))),"",INDEX('Policy Characteristics'!L:L,MATCH($C2718,'Policy Characteristics'!$C:$C,0)))</f>
        <v>fuel-taxes.html</v>
      </c>
    </row>
    <row r="2719" spans="1:18" x14ac:dyDescent="0.25">
      <c r="A2719" s="254" t="str">
        <f>IF(ISBLANK(INDEX('Policy Characteristics'!A:A,MATCH($C2719,'Policy Characteristics'!$C:$C,0))),"",INDEX('Policy Characteristics'!A:A,MATCH($C2719,'Policy Characteristics'!$C:$C,0)))</f>
        <v>Cross-Sector</v>
      </c>
      <c r="B2719" s="262" t="str">
        <f>IF(ISBLANK(INDEX('Policy Characteristics'!B:B,MATCH($C2719,'Policy Characteristics'!$C:$C,0))),"",INDEX('Policy Characteristics'!B:B,MATCH($C2719,'Policy Characteristics'!$C:$C,0)))</f>
        <v>Fuel Taxes or Subsidies</v>
      </c>
      <c r="C2719" s="320" t="str">
        <f t="shared" si="126"/>
        <v>Additional Fuel Tax or Subsidy Rate by Fuel</v>
      </c>
      <c r="D2719" s="6" t="s">
        <v>2442</v>
      </c>
      <c r="E2719" s="45" t="s">
        <v>2463</v>
      </c>
      <c r="F2719" s="6" t="s">
        <v>2446</v>
      </c>
      <c r="G2719" s="45" t="s">
        <v>2456</v>
      </c>
      <c r="H2719" s="47">
        <f t="shared" si="127"/>
        <v>2718</v>
      </c>
      <c r="I2719" s="325" t="s">
        <v>41</v>
      </c>
      <c r="J2719" s="255" t="str">
        <f>IF(ISBLANK(INDEX('Policy Characteristics'!D:D,MATCH($C2719,'Policy Characteristics'!$C:$C,0))),"",INDEX('Policy Characteristics'!D:D,MATCH($C2719,'Policy Characteristics'!$C:$C,0)))</f>
        <v>Fuel Taxes or Subsidies</v>
      </c>
      <c r="K2719" s="254" t="str">
        <f>IF(ISBLANK(INDEX('Policy Characteristics'!E:E,MATCH($C2719,'Policy Characteristics'!$C:$C,0))),"",INDEX('Policy Characteristics'!E:E,MATCH($C2719,'Policy Characteristics'!$C:$C,0)))</f>
        <v>cross fuel tax</v>
      </c>
      <c r="L2719" s="261">
        <f>IF(ISBLANK(INDEX('Policy Characteristics'!F:F,MATCH($C2719,'Policy Characteristics'!$C:$C,0))),"",INDEX('Policy Characteristics'!F:F,MATCH($C2719,'Policy Characteristics'!$C:$C,0)))</f>
        <v>-0.9</v>
      </c>
      <c r="M2719" s="261">
        <f>IF(ISBLANK(INDEX('Policy Characteristics'!G:G,MATCH($C2719,'Policy Characteristics'!$C:$C,0))),"",INDEX('Policy Characteristics'!G:G,MATCH($C2719,'Policy Characteristics'!$C:$C,0)))</f>
        <v>0.9</v>
      </c>
      <c r="N2719" s="261">
        <f>IF(ISBLANK(INDEX('Policy Characteristics'!H:H,MATCH($C2719,'Policy Characteristics'!$C:$C,0))),"",INDEX('Policy Characteristics'!H:H,MATCH($C2719,'Policy Characteristics'!$C:$C,0)))</f>
        <v>0.01</v>
      </c>
      <c r="O2719" s="254" t="str">
        <f>IF(ISBLANK(INDEX('Policy Characteristics'!I:I,MATCH($C2719,'Policy Characteristics'!$C:$C,0))),"",INDEX('Policy Characteristics'!I:I,MATCH($C2719,'Policy Characteristics'!$C:$C,0)))</f>
        <v>% of BAU price</v>
      </c>
      <c r="P2719" s="254" t="str">
        <f>IF(ISBLANK(INDEX('Policy Characteristics'!J:J,MATCH($C2719,'Policy Characteristics'!$C:$C,0))),"",INDEX('Policy Characteristics'!J:J,MATCH($C2719,'Policy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19" s="254" t="str">
        <f>IF(ISBLANK(INDEX('Policy Characteristics'!K:K,MATCH($C2719,'Policy Characteristics'!$C:$C,0))),"",INDEX('Policy Characteristics'!K:K,MATCH($C2719,'Policy Characteristics'!$C:$C,0)))</f>
        <v>fuels.html#fuel-taxes</v>
      </c>
      <c r="R2719" s="254" t="str">
        <f>IF(ISBLANK(INDEX('Policy Characteristics'!L:L,MATCH($C2719,'Policy Characteristics'!$C:$C,0))),"",INDEX('Policy Characteristics'!L:L,MATCH($C2719,'Policy Characteristics'!$C:$C,0)))</f>
        <v>fuel-taxes.html</v>
      </c>
    </row>
    <row r="2720" spans="1:18" s="4" customFormat="1" x14ac:dyDescent="0.25">
      <c r="A2720" s="254" t="str">
        <f>IF(ISBLANK(INDEX('Policy Characteristics'!A:A,MATCH($C2720,'Policy Characteristics'!$C:$C,0))),"",INDEX('Policy Characteristics'!A:A,MATCH($C2720,'Policy Characteristics'!$C:$C,0)))</f>
        <v>Cross-Sector</v>
      </c>
      <c r="B2720" s="262" t="str">
        <f>IF(ISBLANK(INDEX('Policy Characteristics'!B:B,MATCH($C2720,'Policy Characteristics'!$C:$C,0))),"",INDEX('Policy Characteristics'!B:B,MATCH($C2720,'Policy Characteristics'!$C:$C,0)))</f>
        <v>Fuel Taxes or Subsidies</v>
      </c>
      <c r="C2720" s="320" t="str">
        <f t="shared" si="126"/>
        <v>Additional Fuel Tax or Subsidy Rate by Fuel</v>
      </c>
      <c r="D2720" s="45" t="s">
        <v>49</v>
      </c>
      <c r="E2720" s="45" t="s">
        <v>3639</v>
      </c>
      <c r="F2720" s="45" t="s">
        <v>89</v>
      </c>
      <c r="G2720" s="45" t="s">
        <v>2404</v>
      </c>
      <c r="H2720" s="47">
        <f t="shared" si="127"/>
        <v>2719</v>
      </c>
      <c r="I2720" s="324" t="s">
        <v>41</v>
      </c>
      <c r="J2720" s="255" t="str">
        <f>IF(ISBLANK(INDEX('Policy Characteristics'!D:D,MATCH($C2720,'Policy Characteristics'!$C:$C,0))),"",INDEX('Policy Characteristics'!D:D,MATCH($C2720,'Policy Characteristics'!$C:$C,0)))</f>
        <v>Fuel Taxes or Subsidies</v>
      </c>
      <c r="K2720" s="254" t="str">
        <f>IF(ISBLANK(INDEX('Policy Characteristics'!E:E,MATCH($C2720,'Policy Characteristics'!$C:$C,0))),"",INDEX('Policy Characteristics'!E:E,MATCH($C2720,'Policy Characteristics'!$C:$C,0)))</f>
        <v>cross fuel tax</v>
      </c>
      <c r="L2720" s="261">
        <f>IF(ISBLANK(INDEX('Policy Characteristics'!F:F,MATCH($C2720,'Policy Characteristics'!$C:$C,0))),"",INDEX('Policy Characteristics'!F:F,MATCH($C2720,'Policy Characteristics'!$C:$C,0)))</f>
        <v>-0.9</v>
      </c>
      <c r="M2720" s="261">
        <f>IF(ISBLANK(INDEX('Policy Characteristics'!G:G,MATCH($C2720,'Policy Characteristics'!$C:$C,0))),"",INDEX('Policy Characteristics'!G:G,MATCH($C2720,'Policy Characteristics'!$C:$C,0)))</f>
        <v>0.9</v>
      </c>
      <c r="N2720" s="261">
        <f>IF(ISBLANK(INDEX('Policy Characteristics'!H:H,MATCH($C2720,'Policy Characteristics'!$C:$C,0))),"",INDEX('Policy Characteristics'!H:H,MATCH($C2720,'Policy Characteristics'!$C:$C,0)))</f>
        <v>0.01</v>
      </c>
      <c r="O2720" s="254" t="str">
        <f>IF(ISBLANK(INDEX('Policy Characteristics'!I:I,MATCH($C2720,'Policy Characteristics'!$C:$C,0))),"",INDEX('Policy Characteristics'!I:I,MATCH($C2720,'Policy Characteristics'!$C:$C,0)))</f>
        <v>% of BAU price</v>
      </c>
      <c r="P2720" s="254" t="str">
        <f>IF(ISBLANK(INDEX('Policy Characteristics'!J:J,MATCH($C2720,'Policy Characteristics'!$C:$C,0))),"",INDEX('Policy Characteristics'!J:J,MATCH($C2720,'Policy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0" s="254" t="str">
        <f>IF(ISBLANK(INDEX('Policy Characteristics'!K:K,MATCH($C2720,'Policy Characteristics'!$C:$C,0))),"",INDEX('Policy Characteristics'!K:K,MATCH($C2720,'Policy Characteristics'!$C:$C,0)))</f>
        <v>fuels.html#fuel-taxes</v>
      </c>
      <c r="R2720" s="254" t="str">
        <f>IF(ISBLANK(INDEX('Policy Characteristics'!L:L,MATCH($C2720,'Policy Characteristics'!$C:$C,0))),"",INDEX('Policy Characteristics'!L:L,MATCH($C2720,'Policy Characteristics'!$C:$C,0)))</f>
        <v>fuel-taxes.html</v>
      </c>
    </row>
    <row r="2721" spans="1:18" s="4" customFormat="1" x14ac:dyDescent="0.25">
      <c r="A2721" s="254" t="str">
        <f>IF(ISBLANK(INDEX('Policy Characteristics'!A:A,MATCH($C2721,'Policy Characteristics'!$C:$C,0))),"",INDEX('Policy Characteristics'!A:A,MATCH($C2721,'Policy Characteristics'!$C:$C,0)))</f>
        <v>Cross-Sector</v>
      </c>
      <c r="B2721" s="262" t="str">
        <f>IF(ISBLANK(INDEX('Policy Characteristics'!B:B,MATCH($C2721,'Policy Characteristics'!$C:$C,0))),"",INDEX('Policy Characteristics'!B:B,MATCH($C2721,'Policy Characteristics'!$C:$C,0)))</f>
        <v>Fuel Taxes or Subsidies</v>
      </c>
      <c r="C2721" s="320" t="str">
        <f t="shared" si="126"/>
        <v>Additional Fuel Tax or Subsidy Rate by Fuel</v>
      </c>
      <c r="D2721" s="6" t="s">
        <v>433</v>
      </c>
      <c r="E2721" s="45" t="s">
        <v>3639</v>
      </c>
      <c r="F2721" s="6" t="s">
        <v>430</v>
      </c>
      <c r="G2721" s="45" t="s">
        <v>2404</v>
      </c>
      <c r="H2721" s="47">
        <f t="shared" si="127"/>
        <v>2720</v>
      </c>
      <c r="I2721" s="324" t="s">
        <v>41</v>
      </c>
      <c r="J2721" s="255" t="str">
        <f>IF(ISBLANK(INDEX('Policy Characteristics'!D:D,MATCH($C2721,'Policy Characteristics'!$C:$C,0))),"",INDEX('Policy Characteristics'!D:D,MATCH($C2721,'Policy Characteristics'!$C:$C,0)))</f>
        <v>Fuel Taxes or Subsidies</v>
      </c>
      <c r="K2721" s="254" t="str">
        <f>IF(ISBLANK(INDEX('Policy Characteristics'!E:E,MATCH($C2721,'Policy Characteristics'!$C:$C,0))),"",INDEX('Policy Characteristics'!E:E,MATCH($C2721,'Policy Characteristics'!$C:$C,0)))</f>
        <v>cross fuel tax</v>
      </c>
      <c r="L2721" s="261">
        <f>IF(ISBLANK(INDEX('Policy Characteristics'!F:F,MATCH($C2721,'Policy Characteristics'!$C:$C,0))),"",INDEX('Policy Characteristics'!F:F,MATCH($C2721,'Policy Characteristics'!$C:$C,0)))</f>
        <v>-0.9</v>
      </c>
      <c r="M2721" s="261">
        <f>IF(ISBLANK(INDEX('Policy Characteristics'!G:G,MATCH($C2721,'Policy Characteristics'!$C:$C,0))),"",INDEX('Policy Characteristics'!G:G,MATCH($C2721,'Policy Characteristics'!$C:$C,0)))</f>
        <v>0.9</v>
      </c>
      <c r="N2721" s="261">
        <f>IF(ISBLANK(INDEX('Policy Characteristics'!H:H,MATCH($C2721,'Policy Characteristics'!$C:$C,0))),"",INDEX('Policy Characteristics'!H:H,MATCH($C2721,'Policy Characteristics'!$C:$C,0)))</f>
        <v>0.01</v>
      </c>
      <c r="O2721" s="254" t="str">
        <f>IF(ISBLANK(INDEX('Policy Characteristics'!I:I,MATCH($C2721,'Policy Characteristics'!$C:$C,0))),"",INDEX('Policy Characteristics'!I:I,MATCH($C2721,'Policy Characteristics'!$C:$C,0)))</f>
        <v>% of BAU price</v>
      </c>
      <c r="P2721" s="254" t="str">
        <f>IF(ISBLANK(INDEX('Policy Characteristics'!J:J,MATCH($C2721,'Policy Characteristics'!$C:$C,0))),"",INDEX('Policy Characteristics'!J:J,MATCH($C2721,'Policy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1" s="254" t="str">
        <f>IF(ISBLANK(INDEX('Policy Characteristics'!K:K,MATCH($C2721,'Policy Characteristics'!$C:$C,0))),"",INDEX('Policy Characteristics'!K:K,MATCH($C2721,'Policy Characteristics'!$C:$C,0)))</f>
        <v>fuels.html#fuel-taxes</v>
      </c>
      <c r="R2721" s="254" t="str">
        <f>IF(ISBLANK(INDEX('Policy Characteristics'!L:L,MATCH($C2721,'Policy Characteristics'!$C:$C,0))),"",INDEX('Policy Characteristics'!L:L,MATCH($C2721,'Policy Characteristics'!$C:$C,0)))</f>
        <v>fuel-taxes.html</v>
      </c>
    </row>
    <row r="2722" spans="1:18" s="4" customFormat="1" x14ac:dyDescent="0.25">
      <c r="A2722" s="254" t="str">
        <f>IF(ISBLANK(INDEX('Policy Characteristics'!A:A,MATCH($C2722,'Policy Characteristics'!$C:$C,0))),"",INDEX('Policy Characteristics'!A:A,MATCH($C2722,'Policy Characteristics'!$C:$C,0)))</f>
        <v>Cross-Sector</v>
      </c>
      <c r="B2722" s="262" t="str">
        <f>IF(ISBLANK(INDEX('Policy Characteristics'!B:B,MATCH($C2722,'Policy Characteristics'!$C:$C,0))),"",INDEX('Policy Characteristics'!B:B,MATCH($C2722,'Policy Characteristics'!$C:$C,0)))</f>
        <v>Fuel Taxes or Subsidies</v>
      </c>
      <c r="C2722" s="320" t="str">
        <f t="shared" si="126"/>
        <v>Additional Fuel Tax or Subsidy Rate by Fuel</v>
      </c>
      <c r="D2722" s="6" t="s">
        <v>43</v>
      </c>
      <c r="E2722" s="45" t="s">
        <v>3639</v>
      </c>
      <c r="F2722" s="6" t="s">
        <v>83</v>
      </c>
      <c r="G2722" s="45" t="s">
        <v>2404</v>
      </c>
      <c r="H2722" s="47">
        <f t="shared" si="127"/>
        <v>2721</v>
      </c>
      <c r="I2722" s="324" t="s">
        <v>41</v>
      </c>
      <c r="J2722" s="255" t="str">
        <f>IF(ISBLANK(INDEX('Policy Characteristics'!D:D,MATCH($C2722,'Policy Characteristics'!$C:$C,0))),"",INDEX('Policy Characteristics'!D:D,MATCH($C2722,'Policy Characteristics'!$C:$C,0)))</f>
        <v>Fuel Taxes or Subsidies</v>
      </c>
      <c r="K2722" s="254" t="str">
        <f>IF(ISBLANK(INDEX('Policy Characteristics'!E:E,MATCH($C2722,'Policy Characteristics'!$C:$C,0))),"",INDEX('Policy Characteristics'!E:E,MATCH($C2722,'Policy Characteristics'!$C:$C,0)))</f>
        <v>cross fuel tax</v>
      </c>
      <c r="L2722" s="261">
        <f>IF(ISBLANK(INDEX('Policy Characteristics'!F:F,MATCH($C2722,'Policy Characteristics'!$C:$C,0))),"",INDEX('Policy Characteristics'!F:F,MATCH($C2722,'Policy Characteristics'!$C:$C,0)))</f>
        <v>-0.9</v>
      </c>
      <c r="M2722" s="261">
        <f>IF(ISBLANK(INDEX('Policy Characteristics'!G:G,MATCH($C2722,'Policy Characteristics'!$C:$C,0))),"",INDEX('Policy Characteristics'!G:G,MATCH($C2722,'Policy Characteristics'!$C:$C,0)))</f>
        <v>0.9</v>
      </c>
      <c r="N2722" s="261">
        <f>IF(ISBLANK(INDEX('Policy Characteristics'!H:H,MATCH($C2722,'Policy Characteristics'!$C:$C,0))),"",INDEX('Policy Characteristics'!H:H,MATCH($C2722,'Policy Characteristics'!$C:$C,0)))</f>
        <v>0.01</v>
      </c>
      <c r="O2722" s="254" t="str">
        <f>IF(ISBLANK(INDEX('Policy Characteristics'!I:I,MATCH($C2722,'Policy Characteristics'!$C:$C,0))),"",INDEX('Policy Characteristics'!I:I,MATCH($C2722,'Policy Characteristics'!$C:$C,0)))</f>
        <v>% of BAU price</v>
      </c>
      <c r="P2722" s="254" t="str">
        <f>IF(ISBLANK(INDEX('Policy Characteristics'!J:J,MATCH($C2722,'Policy Characteristics'!$C:$C,0))),"",INDEX('Policy Characteristics'!J:J,MATCH($C2722,'Policy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2" s="254" t="str">
        <f>IF(ISBLANK(INDEX('Policy Characteristics'!K:K,MATCH($C2722,'Policy Characteristics'!$C:$C,0))),"",INDEX('Policy Characteristics'!K:K,MATCH($C2722,'Policy Characteristics'!$C:$C,0)))</f>
        <v>fuels.html#fuel-taxes</v>
      </c>
      <c r="R2722" s="254" t="str">
        <f>IF(ISBLANK(INDEX('Policy Characteristics'!L:L,MATCH($C2722,'Policy Characteristics'!$C:$C,0))),"",INDEX('Policy Characteristics'!L:L,MATCH($C2722,'Policy Characteristics'!$C:$C,0)))</f>
        <v>fuel-taxes.html</v>
      </c>
    </row>
    <row r="2723" spans="1:18" s="4" customFormat="1" x14ac:dyDescent="0.25">
      <c r="A2723" s="254" t="str">
        <f>IF(ISBLANK(INDEX('Policy Characteristics'!A:A,MATCH($C2723,'Policy Characteristics'!$C:$C,0))),"",INDEX('Policy Characteristics'!A:A,MATCH($C2723,'Policy Characteristics'!$C:$C,0)))</f>
        <v>Cross-Sector</v>
      </c>
      <c r="B2723" s="262" t="str">
        <f>IF(ISBLANK(INDEX('Policy Characteristics'!B:B,MATCH($C2723,'Policy Characteristics'!$C:$C,0))),"",INDEX('Policy Characteristics'!B:B,MATCH($C2723,'Policy Characteristics'!$C:$C,0)))</f>
        <v>Fuel Taxes or Subsidies</v>
      </c>
      <c r="C2723" s="320" t="str">
        <f t="shared" si="126"/>
        <v>Additional Fuel Tax or Subsidy Rate by Fuel</v>
      </c>
      <c r="D2723" s="6" t="s">
        <v>44</v>
      </c>
      <c r="E2723" s="45" t="s">
        <v>3639</v>
      </c>
      <c r="F2723" s="6" t="s">
        <v>84</v>
      </c>
      <c r="G2723" s="45" t="s">
        <v>2404</v>
      </c>
      <c r="H2723" s="47">
        <f t="shared" si="127"/>
        <v>2722</v>
      </c>
      <c r="I2723" s="324" t="s">
        <v>41</v>
      </c>
      <c r="J2723" s="255" t="str">
        <f>IF(ISBLANK(INDEX('Policy Characteristics'!D:D,MATCH($C2723,'Policy Characteristics'!$C:$C,0))),"",INDEX('Policy Characteristics'!D:D,MATCH($C2723,'Policy Characteristics'!$C:$C,0)))</f>
        <v>Fuel Taxes or Subsidies</v>
      </c>
      <c r="K2723" s="254" t="str">
        <f>IF(ISBLANK(INDEX('Policy Characteristics'!E:E,MATCH($C2723,'Policy Characteristics'!$C:$C,0))),"",INDEX('Policy Characteristics'!E:E,MATCH($C2723,'Policy Characteristics'!$C:$C,0)))</f>
        <v>cross fuel tax</v>
      </c>
      <c r="L2723" s="261">
        <f>IF(ISBLANK(INDEX('Policy Characteristics'!F:F,MATCH($C2723,'Policy Characteristics'!$C:$C,0))),"",INDEX('Policy Characteristics'!F:F,MATCH($C2723,'Policy Characteristics'!$C:$C,0)))</f>
        <v>-0.9</v>
      </c>
      <c r="M2723" s="261">
        <f>IF(ISBLANK(INDEX('Policy Characteristics'!G:G,MATCH($C2723,'Policy Characteristics'!$C:$C,0))),"",INDEX('Policy Characteristics'!G:G,MATCH($C2723,'Policy Characteristics'!$C:$C,0)))</f>
        <v>0.9</v>
      </c>
      <c r="N2723" s="261">
        <f>IF(ISBLANK(INDEX('Policy Characteristics'!H:H,MATCH($C2723,'Policy Characteristics'!$C:$C,0))),"",INDEX('Policy Characteristics'!H:H,MATCH($C2723,'Policy Characteristics'!$C:$C,0)))</f>
        <v>0.01</v>
      </c>
      <c r="O2723" s="254" t="str">
        <f>IF(ISBLANK(INDEX('Policy Characteristics'!I:I,MATCH($C2723,'Policy Characteristics'!$C:$C,0))),"",INDEX('Policy Characteristics'!I:I,MATCH($C2723,'Policy Characteristics'!$C:$C,0)))</f>
        <v>% of BAU price</v>
      </c>
      <c r="P2723" s="254" t="str">
        <f>IF(ISBLANK(INDEX('Policy Characteristics'!J:J,MATCH($C2723,'Policy Characteristics'!$C:$C,0))),"",INDEX('Policy Characteristics'!J:J,MATCH($C2723,'Policy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3" s="254" t="str">
        <f>IF(ISBLANK(INDEX('Policy Characteristics'!K:K,MATCH($C2723,'Policy Characteristics'!$C:$C,0))),"",INDEX('Policy Characteristics'!K:K,MATCH($C2723,'Policy Characteristics'!$C:$C,0)))</f>
        <v>fuels.html#fuel-taxes</v>
      </c>
      <c r="R2723" s="254" t="str">
        <f>IF(ISBLANK(INDEX('Policy Characteristics'!L:L,MATCH($C2723,'Policy Characteristics'!$C:$C,0))),"",INDEX('Policy Characteristics'!L:L,MATCH($C2723,'Policy Characteristics'!$C:$C,0)))</f>
        <v>fuel-taxes.html</v>
      </c>
    </row>
    <row r="2724" spans="1:18" s="4" customFormat="1" x14ac:dyDescent="0.25">
      <c r="A2724" s="254" t="str">
        <f>IF(ISBLANK(INDEX('Policy Characteristics'!A:A,MATCH($C2724,'Policy Characteristics'!$C:$C,0))),"",INDEX('Policy Characteristics'!A:A,MATCH($C2724,'Policy Characteristics'!$C:$C,0)))</f>
        <v>Cross-Sector</v>
      </c>
      <c r="B2724" s="262" t="str">
        <f>IF(ISBLANK(INDEX('Policy Characteristics'!B:B,MATCH($C2724,'Policy Characteristics'!$C:$C,0))),"",INDEX('Policy Characteristics'!B:B,MATCH($C2724,'Policy Characteristics'!$C:$C,0)))</f>
        <v>Fuel Taxes or Subsidies</v>
      </c>
      <c r="C2724" s="320" t="str">
        <f t="shared" si="126"/>
        <v>Additional Fuel Tax or Subsidy Rate by Fuel</v>
      </c>
      <c r="D2724" s="6" t="s">
        <v>48</v>
      </c>
      <c r="E2724" s="45" t="s">
        <v>3639</v>
      </c>
      <c r="F2724" s="6" t="s">
        <v>88</v>
      </c>
      <c r="G2724" s="45" t="s">
        <v>2404</v>
      </c>
      <c r="H2724" s="47">
        <f t="shared" si="127"/>
        <v>2723</v>
      </c>
      <c r="I2724" s="324" t="s">
        <v>41</v>
      </c>
      <c r="J2724" s="255" t="str">
        <f>IF(ISBLANK(INDEX('Policy Characteristics'!D:D,MATCH($C2724,'Policy Characteristics'!$C:$C,0))),"",INDEX('Policy Characteristics'!D:D,MATCH($C2724,'Policy Characteristics'!$C:$C,0)))</f>
        <v>Fuel Taxes or Subsidies</v>
      </c>
      <c r="K2724" s="254" t="str">
        <f>IF(ISBLANK(INDEX('Policy Characteristics'!E:E,MATCH($C2724,'Policy Characteristics'!$C:$C,0))),"",INDEX('Policy Characteristics'!E:E,MATCH($C2724,'Policy Characteristics'!$C:$C,0)))</f>
        <v>cross fuel tax</v>
      </c>
      <c r="L2724" s="261">
        <f>IF(ISBLANK(INDEX('Policy Characteristics'!F:F,MATCH($C2724,'Policy Characteristics'!$C:$C,0))),"",INDEX('Policy Characteristics'!F:F,MATCH($C2724,'Policy Characteristics'!$C:$C,0)))</f>
        <v>-0.9</v>
      </c>
      <c r="M2724" s="261">
        <f>IF(ISBLANK(INDEX('Policy Characteristics'!G:G,MATCH($C2724,'Policy Characteristics'!$C:$C,0))),"",INDEX('Policy Characteristics'!G:G,MATCH($C2724,'Policy Characteristics'!$C:$C,0)))</f>
        <v>0.9</v>
      </c>
      <c r="N2724" s="261">
        <f>IF(ISBLANK(INDEX('Policy Characteristics'!H:H,MATCH($C2724,'Policy Characteristics'!$C:$C,0))),"",INDEX('Policy Characteristics'!H:H,MATCH($C2724,'Policy Characteristics'!$C:$C,0)))</f>
        <v>0.01</v>
      </c>
      <c r="O2724" s="254" t="str">
        <f>IF(ISBLANK(INDEX('Policy Characteristics'!I:I,MATCH($C2724,'Policy Characteristics'!$C:$C,0))),"",INDEX('Policy Characteristics'!I:I,MATCH($C2724,'Policy Characteristics'!$C:$C,0)))</f>
        <v>% of BAU price</v>
      </c>
      <c r="P2724" s="254" t="str">
        <f>IF(ISBLANK(INDEX('Policy Characteristics'!J:J,MATCH($C2724,'Policy Characteristics'!$C:$C,0))),"",INDEX('Policy Characteristics'!J:J,MATCH($C2724,'Policy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4" s="254" t="str">
        <f>IF(ISBLANK(INDEX('Policy Characteristics'!K:K,MATCH($C2724,'Policy Characteristics'!$C:$C,0))),"",INDEX('Policy Characteristics'!K:K,MATCH($C2724,'Policy Characteristics'!$C:$C,0)))</f>
        <v>fuels.html#fuel-taxes</v>
      </c>
      <c r="R2724" s="254" t="str">
        <f>IF(ISBLANK(INDEX('Policy Characteristics'!L:L,MATCH($C2724,'Policy Characteristics'!$C:$C,0))),"",INDEX('Policy Characteristics'!L:L,MATCH($C2724,'Policy Characteristics'!$C:$C,0)))</f>
        <v>fuel-taxes.html</v>
      </c>
    </row>
    <row r="2725" spans="1:18" s="4" customFormat="1" x14ac:dyDescent="0.25">
      <c r="A2725" s="254" t="str">
        <f>IF(ISBLANK(INDEX('Policy Characteristics'!A:A,MATCH($C2725,'Policy Characteristics'!$C:$C,0))),"",INDEX('Policy Characteristics'!A:A,MATCH($C2725,'Policy Characteristics'!$C:$C,0)))</f>
        <v>Cross-Sector</v>
      </c>
      <c r="B2725" s="262" t="str">
        <f>IF(ISBLANK(INDEX('Policy Characteristics'!B:B,MATCH($C2725,'Policy Characteristics'!$C:$C,0))),"",INDEX('Policy Characteristics'!B:B,MATCH($C2725,'Policy Characteristics'!$C:$C,0)))</f>
        <v>Fuel Taxes or Subsidies</v>
      </c>
      <c r="C2725" s="320" t="str">
        <f t="shared" si="126"/>
        <v>Additional Fuel Tax or Subsidy Rate by Fuel</v>
      </c>
      <c r="D2725" s="6" t="s">
        <v>50</v>
      </c>
      <c r="E2725" s="45" t="s">
        <v>3639</v>
      </c>
      <c r="F2725" s="6" t="s">
        <v>91</v>
      </c>
      <c r="G2725" s="45" t="s">
        <v>2404</v>
      </c>
      <c r="H2725" s="47">
        <f t="shared" si="127"/>
        <v>2724</v>
      </c>
      <c r="I2725" s="324" t="s">
        <v>41</v>
      </c>
      <c r="J2725" s="255" t="str">
        <f>IF(ISBLANK(INDEX('Policy Characteristics'!D:D,MATCH($C2725,'Policy Characteristics'!$C:$C,0))),"",INDEX('Policy Characteristics'!D:D,MATCH($C2725,'Policy Characteristics'!$C:$C,0)))</f>
        <v>Fuel Taxes or Subsidies</v>
      </c>
      <c r="K2725" s="254" t="str">
        <f>IF(ISBLANK(INDEX('Policy Characteristics'!E:E,MATCH($C2725,'Policy Characteristics'!$C:$C,0))),"",INDEX('Policy Characteristics'!E:E,MATCH($C2725,'Policy Characteristics'!$C:$C,0)))</f>
        <v>cross fuel tax</v>
      </c>
      <c r="L2725" s="261">
        <f>IF(ISBLANK(INDEX('Policy Characteristics'!F:F,MATCH($C2725,'Policy Characteristics'!$C:$C,0))),"",INDEX('Policy Characteristics'!F:F,MATCH($C2725,'Policy Characteristics'!$C:$C,0)))</f>
        <v>-0.9</v>
      </c>
      <c r="M2725" s="261">
        <f>IF(ISBLANK(INDEX('Policy Characteristics'!G:G,MATCH($C2725,'Policy Characteristics'!$C:$C,0))),"",INDEX('Policy Characteristics'!G:G,MATCH($C2725,'Policy Characteristics'!$C:$C,0)))</f>
        <v>0.9</v>
      </c>
      <c r="N2725" s="261">
        <f>IF(ISBLANK(INDEX('Policy Characteristics'!H:H,MATCH($C2725,'Policy Characteristics'!$C:$C,0))),"",INDEX('Policy Characteristics'!H:H,MATCH($C2725,'Policy Characteristics'!$C:$C,0)))</f>
        <v>0.01</v>
      </c>
      <c r="O2725" s="254" t="str">
        <f>IF(ISBLANK(INDEX('Policy Characteristics'!I:I,MATCH($C2725,'Policy Characteristics'!$C:$C,0))),"",INDEX('Policy Characteristics'!I:I,MATCH($C2725,'Policy Characteristics'!$C:$C,0)))</f>
        <v>% of BAU price</v>
      </c>
      <c r="P2725" s="254" t="str">
        <f>IF(ISBLANK(INDEX('Policy Characteristics'!J:J,MATCH($C2725,'Policy Characteristics'!$C:$C,0))),"",INDEX('Policy Characteristics'!J:J,MATCH($C2725,'Policy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5" s="254" t="str">
        <f>IF(ISBLANK(INDEX('Policy Characteristics'!K:K,MATCH($C2725,'Policy Characteristics'!$C:$C,0))),"",INDEX('Policy Characteristics'!K:K,MATCH($C2725,'Policy Characteristics'!$C:$C,0)))</f>
        <v>fuels.html#fuel-taxes</v>
      </c>
      <c r="R2725" s="254" t="str">
        <f>IF(ISBLANK(INDEX('Policy Characteristics'!L:L,MATCH($C2725,'Policy Characteristics'!$C:$C,0))),"",INDEX('Policy Characteristics'!L:L,MATCH($C2725,'Policy Characteristics'!$C:$C,0)))</f>
        <v>fuel-taxes.html</v>
      </c>
    </row>
    <row r="2726" spans="1:18" s="4" customFormat="1" x14ac:dyDescent="0.25">
      <c r="A2726" s="254" t="str">
        <f>IF(ISBLANK(INDEX('Policy Characteristics'!A:A,MATCH($C2726,'Policy Characteristics'!$C:$C,0))),"",INDEX('Policy Characteristics'!A:A,MATCH($C2726,'Policy Characteristics'!$C:$C,0)))</f>
        <v>Cross-Sector</v>
      </c>
      <c r="B2726" s="262" t="str">
        <f>IF(ISBLANK(INDEX('Policy Characteristics'!B:B,MATCH($C2726,'Policy Characteristics'!$C:$C,0))),"",INDEX('Policy Characteristics'!B:B,MATCH($C2726,'Policy Characteristics'!$C:$C,0)))</f>
        <v>Fuel Taxes or Subsidies</v>
      </c>
      <c r="C2726" s="320" t="str">
        <f t="shared" si="126"/>
        <v>Additional Fuel Tax or Subsidy Rate by Fuel</v>
      </c>
      <c r="D2726" s="6" t="s">
        <v>51</v>
      </c>
      <c r="E2726" s="45" t="s">
        <v>3639</v>
      </c>
      <c r="F2726" s="6" t="s">
        <v>92</v>
      </c>
      <c r="G2726" s="45" t="s">
        <v>2404</v>
      </c>
      <c r="H2726" s="47">
        <f t="shared" si="127"/>
        <v>2725</v>
      </c>
      <c r="I2726" s="324" t="s">
        <v>41</v>
      </c>
      <c r="J2726" s="255" t="str">
        <f>IF(ISBLANK(INDEX('Policy Characteristics'!D:D,MATCH($C2726,'Policy Characteristics'!$C:$C,0))),"",INDEX('Policy Characteristics'!D:D,MATCH($C2726,'Policy Characteristics'!$C:$C,0)))</f>
        <v>Fuel Taxes or Subsidies</v>
      </c>
      <c r="K2726" s="254" t="str">
        <f>IF(ISBLANK(INDEX('Policy Characteristics'!E:E,MATCH($C2726,'Policy Characteristics'!$C:$C,0))),"",INDEX('Policy Characteristics'!E:E,MATCH($C2726,'Policy Characteristics'!$C:$C,0)))</f>
        <v>cross fuel tax</v>
      </c>
      <c r="L2726" s="261">
        <f>IF(ISBLANK(INDEX('Policy Characteristics'!F:F,MATCH($C2726,'Policy Characteristics'!$C:$C,0))),"",INDEX('Policy Characteristics'!F:F,MATCH($C2726,'Policy Characteristics'!$C:$C,0)))</f>
        <v>-0.9</v>
      </c>
      <c r="M2726" s="261">
        <f>IF(ISBLANK(INDEX('Policy Characteristics'!G:G,MATCH($C2726,'Policy Characteristics'!$C:$C,0))),"",INDEX('Policy Characteristics'!G:G,MATCH($C2726,'Policy Characteristics'!$C:$C,0)))</f>
        <v>0.9</v>
      </c>
      <c r="N2726" s="261">
        <f>IF(ISBLANK(INDEX('Policy Characteristics'!H:H,MATCH($C2726,'Policy Characteristics'!$C:$C,0))),"",INDEX('Policy Characteristics'!H:H,MATCH($C2726,'Policy Characteristics'!$C:$C,0)))</f>
        <v>0.01</v>
      </c>
      <c r="O2726" s="254" t="str">
        <f>IF(ISBLANK(INDEX('Policy Characteristics'!I:I,MATCH($C2726,'Policy Characteristics'!$C:$C,0))),"",INDEX('Policy Characteristics'!I:I,MATCH($C2726,'Policy Characteristics'!$C:$C,0)))</f>
        <v>% of BAU price</v>
      </c>
      <c r="P2726" s="254" t="str">
        <f>IF(ISBLANK(INDEX('Policy Characteristics'!J:J,MATCH($C2726,'Policy Characteristics'!$C:$C,0))),"",INDEX('Policy Characteristics'!J:J,MATCH($C2726,'Policy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6" s="254" t="str">
        <f>IF(ISBLANK(INDEX('Policy Characteristics'!K:K,MATCH($C2726,'Policy Characteristics'!$C:$C,0))),"",INDEX('Policy Characteristics'!K:K,MATCH($C2726,'Policy Characteristics'!$C:$C,0)))</f>
        <v>fuels.html#fuel-taxes</v>
      </c>
      <c r="R2726" s="254" t="str">
        <f>IF(ISBLANK(INDEX('Policy Characteristics'!L:L,MATCH($C2726,'Policy Characteristics'!$C:$C,0))),"",INDEX('Policy Characteristics'!L:L,MATCH($C2726,'Policy Characteristics'!$C:$C,0)))</f>
        <v>fuel-taxes.html</v>
      </c>
    </row>
    <row r="2727" spans="1:18" s="4" customFormat="1" x14ac:dyDescent="0.25">
      <c r="A2727" s="254" t="str">
        <f>IF(ISBLANK(INDEX('Policy Characteristics'!A:A,MATCH($C2727,'Policy Characteristics'!$C:$C,0))),"",INDEX('Policy Characteristics'!A:A,MATCH($C2727,'Policy Characteristics'!$C:$C,0)))</f>
        <v>Cross-Sector</v>
      </c>
      <c r="B2727" s="262" t="str">
        <f>IF(ISBLANK(INDEX('Policy Characteristics'!B:B,MATCH($C2727,'Policy Characteristics'!$C:$C,0))),"",INDEX('Policy Characteristics'!B:B,MATCH($C2727,'Policy Characteristics'!$C:$C,0)))</f>
        <v>Fuel Taxes or Subsidies</v>
      </c>
      <c r="C2727" s="320" t="str">
        <f t="shared" si="126"/>
        <v>Additional Fuel Tax or Subsidy Rate by Fuel</v>
      </c>
      <c r="D2727" s="6" t="s">
        <v>52</v>
      </c>
      <c r="E2727" s="45" t="s">
        <v>3639</v>
      </c>
      <c r="F2727" s="6" t="s">
        <v>93</v>
      </c>
      <c r="G2727" s="45" t="s">
        <v>2404</v>
      </c>
      <c r="H2727" s="47">
        <f t="shared" si="127"/>
        <v>2726</v>
      </c>
      <c r="I2727" s="324" t="s">
        <v>41</v>
      </c>
      <c r="J2727" s="255" t="str">
        <f>IF(ISBLANK(INDEX('Policy Characteristics'!D:D,MATCH($C2727,'Policy Characteristics'!$C:$C,0))),"",INDEX('Policy Characteristics'!D:D,MATCH($C2727,'Policy Characteristics'!$C:$C,0)))</f>
        <v>Fuel Taxes or Subsidies</v>
      </c>
      <c r="K2727" s="254" t="str">
        <f>IF(ISBLANK(INDEX('Policy Characteristics'!E:E,MATCH($C2727,'Policy Characteristics'!$C:$C,0))),"",INDEX('Policy Characteristics'!E:E,MATCH($C2727,'Policy Characteristics'!$C:$C,0)))</f>
        <v>cross fuel tax</v>
      </c>
      <c r="L2727" s="261">
        <f>IF(ISBLANK(INDEX('Policy Characteristics'!F:F,MATCH($C2727,'Policy Characteristics'!$C:$C,0))),"",INDEX('Policy Characteristics'!F:F,MATCH($C2727,'Policy Characteristics'!$C:$C,0)))</f>
        <v>-0.9</v>
      </c>
      <c r="M2727" s="261">
        <f>IF(ISBLANK(INDEX('Policy Characteristics'!G:G,MATCH($C2727,'Policy Characteristics'!$C:$C,0))),"",INDEX('Policy Characteristics'!G:G,MATCH($C2727,'Policy Characteristics'!$C:$C,0)))</f>
        <v>0.9</v>
      </c>
      <c r="N2727" s="261">
        <f>IF(ISBLANK(INDEX('Policy Characteristics'!H:H,MATCH($C2727,'Policy Characteristics'!$C:$C,0))),"",INDEX('Policy Characteristics'!H:H,MATCH($C2727,'Policy Characteristics'!$C:$C,0)))</f>
        <v>0.01</v>
      </c>
      <c r="O2727" s="254" t="str">
        <f>IF(ISBLANK(INDEX('Policy Characteristics'!I:I,MATCH($C2727,'Policy Characteristics'!$C:$C,0))),"",INDEX('Policy Characteristics'!I:I,MATCH($C2727,'Policy Characteristics'!$C:$C,0)))</f>
        <v>% of BAU price</v>
      </c>
      <c r="P2727" s="254" t="str">
        <f>IF(ISBLANK(INDEX('Policy Characteristics'!J:J,MATCH($C2727,'Policy Characteristics'!$C:$C,0))),"",INDEX('Policy Characteristics'!J:J,MATCH($C2727,'Policy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7" s="254" t="str">
        <f>IF(ISBLANK(INDEX('Policy Characteristics'!K:K,MATCH($C2727,'Policy Characteristics'!$C:$C,0))),"",INDEX('Policy Characteristics'!K:K,MATCH($C2727,'Policy Characteristics'!$C:$C,0)))</f>
        <v>fuels.html#fuel-taxes</v>
      </c>
      <c r="R2727" s="254" t="str">
        <f>IF(ISBLANK(INDEX('Policy Characteristics'!L:L,MATCH($C2727,'Policy Characteristics'!$C:$C,0))),"",INDEX('Policy Characteristics'!L:L,MATCH($C2727,'Policy Characteristics'!$C:$C,0)))</f>
        <v>fuel-taxes.html</v>
      </c>
    </row>
    <row r="2728" spans="1:18" s="4" customFormat="1" x14ac:dyDescent="0.25">
      <c r="A2728" s="254" t="str">
        <f>IF(ISBLANK(INDEX('Policy Characteristics'!A:A,MATCH($C2728,'Policy Characteristics'!$C:$C,0))),"",INDEX('Policy Characteristics'!A:A,MATCH($C2728,'Policy Characteristics'!$C:$C,0)))</f>
        <v>Cross-Sector</v>
      </c>
      <c r="B2728" s="262" t="str">
        <f>IF(ISBLANK(INDEX('Policy Characteristics'!B:B,MATCH($C2728,'Policy Characteristics'!$C:$C,0))),"",INDEX('Policy Characteristics'!B:B,MATCH($C2728,'Policy Characteristics'!$C:$C,0)))</f>
        <v>Fuel Taxes or Subsidies</v>
      </c>
      <c r="C2728" s="320" t="str">
        <f t="shared" si="126"/>
        <v>Additional Fuel Tax or Subsidy Rate by Fuel</v>
      </c>
      <c r="D2728" s="6" t="s">
        <v>53</v>
      </c>
      <c r="E2728" s="45" t="s">
        <v>3639</v>
      </c>
      <c r="F2728" s="6" t="s">
        <v>94</v>
      </c>
      <c r="G2728" s="45" t="s">
        <v>2404</v>
      </c>
      <c r="H2728" s="47">
        <f t="shared" si="127"/>
        <v>2727</v>
      </c>
      <c r="I2728" s="324" t="s">
        <v>41</v>
      </c>
      <c r="J2728" s="255" t="str">
        <f>IF(ISBLANK(INDEX('Policy Characteristics'!D:D,MATCH($C2728,'Policy Characteristics'!$C:$C,0))),"",INDEX('Policy Characteristics'!D:D,MATCH($C2728,'Policy Characteristics'!$C:$C,0)))</f>
        <v>Fuel Taxes or Subsidies</v>
      </c>
      <c r="K2728" s="254" t="str">
        <f>IF(ISBLANK(INDEX('Policy Characteristics'!E:E,MATCH($C2728,'Policy Characteristics'!$C:$C,0))),"",INDEX('Policy Characteristics'!E:E,MATCH($C2728,'Policy Characteristics'!$C:$C,0)))</f>
        <v>cross fuel tax</v>
      </c>
      <c r="L2728" s="261">
        <f>IF(ISBLANK(INDEX('Policy Characteristics'!F:F,MATCH($C2728,'Policy Characteristics'!$C:$C,0))),"",INDEX('Policy Characteristics'!F:F,MATCH($C2728,'Policy Characteristics'!$C:$C,0)))</f>
        <v>-0.9</v>
      </c>
      <c r="M2728" s="261">
        <f>IF(ISBLANK(INDEX('Policy Characteristics'!G:G,MATCH($C2728,'Policy Characteristics'!$C:$C,0))),"",INDEX('Policy Characteristics'!G:G,MATCH($C2728,'Policy Characteristics'!$C:$C,0)))</f>
        <v>0.9</v>
      </c>
      <c r="N2728" s="261">
        <f>IF(ISBLANK(INDEX('Policy Characteristics'!H:H,MATCH($C2728,'Policy Characteristics'!$C:$C,0))),"",INDEX('Policy Characteristics'!H:H,MATCH($C2728,'Policy Characteristics'!$C:$C,0)))</f>
        <v>0.01</v>
      </c>
      <c r="O2728" s="254" t="str">
        <f>IF(ISBLANK(INDEX('Policy Characteristics'!I:I,MATCH($C2728,'Policy Characteristics'!$C:$C,0))),"",INDEX('Policy Characteristics'!I:I,MATCH($C2728,'Policy Characteristics'!$C:$C,0)))</f>
        <v>% of BAU price</v>
      </c>
      <c r="P2728" s="254" t="str">
        <f>IF(ISBLANK(INDEX('Policy Characteristics'!J:J,MATCH($C2728,'Policy Characteristics'!$C:$C,0))),"",INDEX('Policy Characteristics'!J:J,MATCH($C2728,'Policy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8" s="254" t="str">
        <f>IF(ISBLANK(INDEX('Policy Characteristics'!K:K,MATCH($C2728,'Policy Characteristics'!$C:$C,0))),"",INDEX('Policy Characteristics'!K:K,MATCH($C2728,'Policy Characteristics'!$C:$C,0)))</f>
        <v>fuels.html#fuel-taxes</v>
      </c>
      <c r="R2728" s="254" t="str">
        <f>IF(ISBLANK(INDEX('Policy Characteristics'!L:L,MATCH($C2728,'Policy Characteristics'!$C:$C,0))),"",INDEX('Policy Characteristics'!L:L,MATCH($C2728,'Policy Characteristics'!$C:$C,0)))</f>
        <v>fuel-taxes.html</v>
      </c>
    </row>
    <row r="2729" spans="1:18" x14ac:dyDescent="0.25">
      <c r="A2729" s="254" t="str">
        <f>IF(ISBLANK(INDEX('Policy Characteristics'!A:A,MATCH($C2729,'Policy Characteristics'!$C:$C,0))),"",INDEX('Policy Characteristics'!A:A,MATCH($C2729,'Policy Characteristics'!$C:$C,0)))</f>
        <v>Cross-Sector</v>
      </c>
      <c r="B2729" s="262" t="str">
        <f>IF(ISBLANK(INDEX('Policy Characteristics'!B:B,MATCH($C2729,'Policy Characteristics'!$C:$C,0))),"",INDEX('Policy Characteristics'!B:B,MATCH($C2729,'Policy Characteristics'!$C:$C,0)))</f>
        <v>Fuel Taxes or Subsidies</v>
      </c>
      <c r="C2729" s="320" t="str">
        <f t="shared" si="126"/>
        <v>Additional Fuel Tax or Subsidy Rate by Fuel</v>
      </c>
      <c r="D2729" s="6" t="s">
        <v>2447</v>
      </c>
      <c r="E2729" s="45" t="s">
        <v>3639</v>
      </c>
      <c r="F2729" s="6" t="s">
        <v>2448</v>
      </c>
      <c r="G2729" s="45" t="s">
        <v>2404</v>
      </c>
      <c r="H2729" s="47">
        <f t="shared" si="127"/>
        <v>2728</v>
      </c>
      <c r="I2729" s="324" t="s">
        <v>41</v>
      </c>
      <c r="J2729" s="255" t="str">
        <f>IF(ISBLANK(INDEX('Policy Characteristics'!D:D,MATCH($C2729,'Policy Characteristics'!$C:$C,0))),"",INDEX('Policy Characteristics'!D:D,MATCH($C2729,'Policy Characteristics'!$C:$C,0)))</f>
        <v>Fuel Taxes or Subsidies</v>
      </c>
      <c r="K2729" s="254" t="str">
        <f>IF(ISBLANK(INDEX('Policy Characteristics'!E:E,MATCH($C2729,'Policy Characteristics'!$C:$C,0))),"",INDEX('Policy Characteristics'!E:E,MATCH($C2729,'Policy Characteristics'!$C:$C,0)))</f>
        <v>cross fuel tax</v>
      </c>
      <c r="L2729" s="261">
        <f>IF(ISBLANK(INDEX('Policy Characteristics'!F:F,MATCH($C2729,'Policy Characteristics'!$C:$C,0))),"",INDEX('Policy Characteristics'!F:F,MATCH($C2729,'Policy Characteristics'!$C:$C,0)))</f>
        <v>-0.9</v>
      </c>
      <c r="M2729" s="261">
        <f>IF(ISBLANK(INDEX('Policy Characteristics'!G:G,MATCH($C2729,'Policy Characteristics'!$C:$C,0))),"",INDEX('Policy Characteristics'!G:G,MATCH($C2729,'Policy Characteristics'!$C:$C,0)))</f>
        <v>0.9</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of BAU price</v>
      </c>
      <c r="P2729" s="254" t="str">
        <f>IF(ISBLANK(INDEX('Policy Characteristics'!J:J,MATCH($C2729,'Policy Characteristics'!$C:$C,0))),"",INDEX('Policy Characteristics'!J:J,MATCH($C2729,'Policy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29" s="254" t="str">
        <f>IF(ISBLANK(INDEX('Policy Characteristics'!K:K,MATCH($C2729,'Policy Characteristics'!$C:$C,0))),"",INDEX('Policy Characteristics'!K:K,MATCH($C2729,'Policy Characteristics'!$C:$C,0)))</f>
        <v>fuels.html#fuel-taxes</v>
      </c>
      <c r="R2729" s="254" t="str">
        <f>IF(ISBLANK(INDEX('Policy Characteristics'!L:L,MATCH($C2729,'Policy Characteristics'!$C:$C,0))),"",INDEX('Policy Characteristics'!L:L,MATCH($C2729,'Policy Characteristics'!$C:$C,0)))</f>
        <v>fuel-taxes.html</v>
      </c>
    </row>
    <row r="2730" spans="1:18" x14ac:dyDescent="0.25">
      <c r="A2730" s="254" t="str">
        <f>IF(ISBLANK(INDEX('Policy Characteristics'!A:A,MATCH($C2730,'Policy Characteristics'!$C:$C,0))),"",INDEX('Policy Characteristics'!A:A,MATCH($C2730,'Policy Characteristics'!$C:$C,0)))</f>
        <v>Cross-Sector</v>
      </c>
      <c r="B2730" s="262" t="str">
        <f>IF(ISBLANK(INDEX('Policy Characteristics'!B:B,MATCH($C2730,'Policy Characteristics'!$C:$C,0))),"",INDEX('Policy Characteristics'!B:B,MATCH($C2730,'Policy Characteristics'!$C:$C,0)))</f>
        <v>Fuel Taxes or Subsidies</v>
      </c>
      <c r="C2730" s="320" t="str">
        <f t="shared" si="126"/>
        <v>Additional Fuel Tax or Subsidy Rate by Fuel</v>
      </c>
      <c r="D2730" s="6" t="s">
        <v>71</v>
      </c>
      <c r="E2730" s="45" t="s">
        <v>3639</v>
      </c>
      <c r="F2730" s="6" t="s">
        <v>95</v>
      </c>
      <c r="G2730" s="45" t="s">
        <v>2404</v>
      </c>
      <c r="H2730" s="47">
        <f t="shared" si="127"/>
        <v>2729</v>
      </c>
      <c r="I2730" s="324" t="s">
        <v>41</v>
      </c>
      <c r="J2730" s="255" t="str">
        <f>IF(ISBLANK(INDEX('Policy Characteristics'!D:D,MATCH($C2730,'Policy Characteristics'!$C:$C,0))),"",INDEX('Policy Characteristics'!D:D,MATCH($C2730,'Policy Characteristics'!$C:$C,0)))</f>
        <v>Fuel Taxes or Subsidies</v>
      </c>
      <c r="K2730" s="254" t="str">
        <f>IF(ISBLANK(INDEX('Policy Characteristics'!E:E,MATCH($C2730,'Policy Characteristics'!$C:$C,0))),"",INDEX('Policy Characteristics'!E:E,MATCH($C2730,'Policy Characteristics'!$C:$C,0)))</f>
        <v>cross fuel tax</v>
      </c>
      <c r="L2730" s="261">
        <f>IF(ISBLANK(INDEX('Policy Characteristics'!F:F,MATCH($C2730,'Policy Characteristics'!$C:$C,0))),"",INDEX('Policy Characteristics'!F:F,MATCH($C2730,'Policy Characteristics'!$C:$C,0)))</f>
        <v>-0.9</v>
      </c>
      <c r="M2730" s="261">
        <f>IF(ISBLANK(INDEX('Policy Characteristics'!G:G,MATCH($C2730,'Policy Characteristics'!$C:$C,0))),"",INDEX('Policy Characteristics'!G:G,MATCH($C2730,'Policy Characteristics'!$C:$C,0)))</f>
        <v>0.9</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of BAU price</v>
      </c>
      <c r="P2730" s="254" t="str">
        <f>IF(ISBLANK(INDEX('Policy Characteristics'!J:J,MATCH($C2730,'Policy Characteristics'!$C:$C,0))),"",INDEX('Policy Characteristics'!J:J,MATCH($C2730,'Policy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0" s="254" t="str">
        <f>IF(ISBLANK(INDEX('Policy Characteristics'!K:K,MATCH($C2730,'Policy Characteristics'!$C:$C,0))),"",INDEX('Policy Characteristics'!K:K,MATCH($C2730,'Policy Characteristics'!$C:$C,0)))</f>
        <v>fuels.html#fuel-taxes</v>
      </c>
      <c r="R2730" s="254" t="str">
        <f>IF(ISBLANK(INDEX('Policy Characteristics'!L:L,MATCH($C2730,'Policy Characteristics'!$C:$C,0))),"",INDEX('Policy Characteristics'!L:L,MATCH($C2730,'Policy Characteristics'!$C:$C,0)))</f>
        <v>fuel-taxes.html</v>
      </c>
    </row>
    <row r="2731" spans="1:18" x14ac:dyDescent="0.25">
      <c r="A2731" s="254" t="str">
        <f>IF(ISBLANK(INDEX('Policy Characteristics'!A:A,MATCH($C2731,'Policy Characteristics'!$C:$C,0))),"",INDEX('Policy Characteristics'!A:A,MATCH($C2731,'Policy Characteristics'!$C:$C,0)))</f>
        <v>Cross-Sector</v>
      </c>
      <c r="B2731" s="262" t="str">
        <f>IF(ISBLANK(INDEX('Policy Characteristics'!B:B,MATCH($C2731,'Policy Characteristics'!$C:$C,0))),"",INDEX('Policy Characteristics'!B:B,MATCH($C2731,'Policy Characteristics'!$C:$C,0)))</f>
        <v>Fuel Taxes or Subsidies</v>
      </c>
      <c r="C2731" s="320" t="str">
        <f t="shared" si="126"/>
        <v>Additional Fuel Tax or Subsidy Rate by Fuel</v>
      </c>
      <c r="D2731" s="6" t="s">
        <v>426</v>
      </c>
      <c r="E2731" s="45" t="s">
        <v>3639</v>
      </c>
      <c r="F2731" s="6" t="s">
        <v>427</v>
      </c>
      <c r="G2731" s="45" t="s">
        <v>2404</v>
      </c>
      <c r="H2731" s="47">
        <f t="shared" si="127"/>
        <v>2730</v>
      </c>
      <c r="I2731" s="324" t="s">
        <v>41</v>
      </c>
      <c r="J2731" s="255" t="str">
        <f>IF(ISBLANK(INDEX('Policy Characteristics'!D:D,MATCH($C2731,'Policy Characteristics'!$C:$C,0))),"",INDEX('Policy Characteristics'!D:D,MATCH($C2731,'Policy Characteristics'!$C:$C,0)))</f>
        <v>Fuel Taxes or Subsidies</v>
      </c>
      <c r="K2731" s="254" t="str">
        <f>IF(ISBLANK(INDEX('Policy Characteristics'!E:E,MATCH($C2731,'Policy Characteristics'!$C:$C,0))),"",INDEX('Policy Characteristics'!E:E,MATCH($C2731,'Policy Characteristics'!$C:$C,0)))</f>
        <v>cross fuel tax</v>
      </c>
      <c r="L2731" s="261">
        <f>IF(ISBLANK(INDEX('Policy Characteristics'!F:F,MATCH($C2731,'Policy Characteristics'!$C:$C,0))),"",INDEX('Policy Characteristics'!F:F,MATCH($C2731,'Policy Characteristics'!$C:$C,0)))</f>
        <v>-0.9</v>
      </c>
      <c r="M2731" s="261">
        <f>IF(ISBLANK(INDEX('Policy Characteristics'!G:G,MATCH($C2731,'Policy Characteristics'!$C:$C,0))),"",INDEX('Policy Characteristics'!G:G,MATCH($C2731,'Policy Characteristics'!$C:$C,0)))</f>
        <v>0.9</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of BAU price</v>
      </c>
      <c r="P2731" s="254" t="str">
        <f>IF(ISBLANK(INDEX('Policy Characteristics'!J:J,MATCH($C2731,'Policy Characteristics'!$C:$C,0))),"",INDEX('Policy Characteristics'!J:J,MATCH($C2731,'Policy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1" s="254" t="str">
        <f>IF(ISBLANK(INDEX('Policy Characteristics'!K:K,MATCH($C2731,'Policy Characteristics'!$C:$C,0))),"",INDEX('Policy Characteristics'!K:K,MATCH($C2731,'Policy Characteristics'!$C:$C,0)))</f>
        <v>fuels.html#fuel-taxes</v>
      </c>
      <c r="R2731" s="254" t="str">
        <f>IF(ISBLANK(INDEX('Policy Characteristics'!L:L,MATCH($C2731,'Policy Characteristics'!$C:$C,0))),"",INDEX('Policy Characteristics'!L:L,MATCH($C2731,'Policy Characteristics'!$C:$C,0)))</f>
        <v>fuel-taxes.html</v>
      </c>
    </row>
    <row r="2732" spans="1:18" x14ac:dyDescent="0.25">
      <c r="A2732" s="254" t="str">
        <f>IF(ISBLANK(INDEX('Policy Characteristics'!A:A,MATCH($C2732,'Policy Characteristics'!$C:$C,0))),"",INDEX('Policy Characteristics'!A:A,MATCH($C2732,'Policy Characteristics'!$C:$C,0)))</f>
        <v>Cross-Sector</v>
      </c>
      <c r="B2732" s="262" t="str">
        <f>IF(ISBLANK(INDEX('Policy Characteristics'!B:B,MATCH($C2732,'Policy Characteristics'!$C:$C,0))),"",INDEX('Policy Characteristics'!B:B,MATCH($C2732,'Policy Characteristics'!$C:$C,0)))</f>
        <v>Fuel Taxes or Subsidies</v>
      </c>
      <c r="C2732" s="320" t="str">
        <f t="shared" si="126"/>
        <v>Additional Fuel Tax or Subsidy Rate by Fuel</v>
      </c>
      <c r="D2732" s="6" t="s">
        <v>2439</v>
      </c>
      <c r="E2732" s="45" t="s">
        <v>3639</v>
      </c>
      <c r="F2732" s="6" t="s">
        <v>2443</v>
      </c>
      <c r="G2732" s="45" t="s">
        <v>2404</v>
      </c>
      <c r="H2732" s="47">
        <f t="shared" si="127"/>
        <v>2731</v>
      </c>
      <c r="I2732" s="324" t="s">
        <v>41</v>
      </c>
      <c r="J2732" s="255" t="str">
        <f>IF(ISBLANK(INDEX('Policy Characteristics'!D:D,MATCH($C2732,'Policy Characteristics'!$C:$C,0))),"",INDEX('Policy Characteristics'!D:D,MATCH($C2732,'Policy Characteristics'!$C:$C,0)))</f>
        <v>Fuel Taxes or Subsidies</v>
      </c>
      <c r="K2732" s="254" t="str">
        <f>IF(ISBLANK(INDEX('Policy Characteristics'!E:E,MATCH($C2732,'Policy Characteristics'!$C:$C,0))),"",INDEX('Policy Characteristics'!E:E,MATCH($C2732,'Policy Characteristics'!$C:$C,0)))</f>
        <v>cross fuel tax</v>
      </c>
      <c r="L2732" s="261">
        <f>IF(ISBLANK(INDEX('Policy Characteristics'!F:F,MATCH($C2732,'Policy Characteristics'!$C:$C,0))),"",INDEX('Policy Characteristics'!F:F,MATCH($C2732,'Policy Characteristics'!$C:$C,0)))</f>
        <v>-0.9</v>
      </c>
      <c r="M2732" s="261">
        <f>IF(ISBLANK(INDEX('Policy Characteristics'!G:G,MATCH($C2732,'Policy Characteristics'!$C:$C,0))),"",INDEX('Policy Characteristics'!G:G,MATCH($C2732,'Policy Characteristics'!$C:$C,0)))</f>
        <v>0.9</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of BAU price</v>
      </c>
      <c r="P2732" s="254" t="str">
        <f>IF(ISBLANK(INDEX('Policy Characteristics'!J:J,MATCH($C2732,'Policy Characteristics'!$C:$C,0))),"",INDEX('Policy Characteristics'!J:J,MATCH($C2732,'Policy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2" s="254" t="str">
        <f>IF(ISBLANK(INDEX('Policy Characteristics'!K:K,MATCH($C2732,'Policy Characteristics'!$C:$C,0))),"",INDEX('Policy Characteristics'!K:K,MATCH($C2732,'Policy Characteristics'!$C:$C,0)))</f>
        <v>fuels.html#fuel-taxes</v>
      </c>
      <c r="R2732" s="254" t="str">
        <f>IF(ISBLANK(INDEX('Policy Characteristics'!L:L,MATCH($C2732,'Policy Characteristics'!$C:$C,0))),"",INDEX('Policy Characteristics'!L:L,MATCH($C2732,'Policy Characteristics'!$C:$C,0)))</f>
        <v>fuel-taxes.html</v>
      </c>
    </row>
    <row r="2733" spans="1:18" x14ac:dyDescent="0.25">
      <c r="A2733" s="254" t="str">
        <f>IF(ISBLANK(INDEX('Policy Characteristics'!A:A,MATCH($C2733,'Policy Characteristics'!$C:$C,0))),"",INDEX('Policy Characteristics'!A:A,MATCH($C2733,'Policy Characteristics'!$C:$C,0)))</f>
        <v>Cross-Sector</v>
      </c>
      <c r="B2733" s="262" t="str">
        <f>IF(ISBLANK(INDEX('Policy Characteristics'!B:B,MATCH($C2733,'Policy Characteristics'!$C:$C,0))),"",INDEX('Policy Characteristics'!B:B,MATCH($C2733,'Policy Characteristics'!$C:$C,0)))</f>
        <v>Fuel Taxes or Subsidies</v>
      </c>
      <c r="C2733" s="320" t="str">
        <f t="shared" si="126"/>
        <v>Additional Fuel Tax or Subsidy Rate by Fuel</v>
      </c>
      <c r="D2733" s="6" t="s">
        <v>2449</v>
      </c>
      <c r="E2733" s="45" t="s">
        <v>3639</v>
      </c>
      <c r="F2733" s="6" t="s">
        <v>2450</v>
      </c>
      <c r="G2733" s="45" t="s">
        <v>2404</v>
      </c>
      <c r="H2733" s="47">
        <f t="shared" si="127"/>
        <v>2732</v>
      </c>
      <c r="I2733" s="324" t="s">
        <v>41</v>
      </c>
      <c r="J2733" s="255" t="str">
        <f>IF(ISBLANK(INDEX('Policy Characteristics'!D:D,MATCH($C2733,'Policy Characteristics'!$C:$C,0))),"",INDEX('Policy Characteristics'!D:D,MATCH($C2733,'Policy Characteristics'!$C:$C,0)))</f>
        <v>Fuel Taxes or Subsidies</v>
      </c>
      <c r="K2733" s="254" t="str">
        <f>IF(ISBLANK(INDEX('Policy Characteristics'!E:E,MATCH($C2733,'Policy Characteristics'!$C:$C,0))),"",INDEX('Policy Characteristics'!E:E,MATCH($C2733,'Policy Characteristics'!$C:$C,0)))</f>
        <v>cross fuel tax</v>
      </c>
      <c r="L2733" s="261">
        <f>IF(ISBLANK(INDEX('Policy Characteristics'!F:F,MATCH($C2733,'Policy Characteristics'!$C:$C,0))),"",INDEX('Policy Characteristics'!F:F,MATCH($C2733,'Policy Characteristics'!$C:$C,0)))</f>
        <v>-0.9</v>
      </c>
      <c r="M2733" s="261">
        <f>IF(ISBLANK(INDEX('Policy Characteristics'!G:G,MATCH($C2733,'Policy Characteristics'!$C:$C,0))),"",INDEX('Policy Characteristics'!G:G,MATCH($C2733,'Policy Characteristics'!$C:$C,0)))</f>
        <v>0.9</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of BAU price</v>
      </c>
      <c r="P2733" s="254" t="str">
        <f>IF(ISBLANK(INDEX('Policy Characteristics'!J:J,MATCH($C2733,'Policy Characteristics'!$C:$C,0))),"",INDEX('Policy Characteristics'!J:J,MATCH($C2733,'Policy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3" s="254" t="str">
        <f>IF(ISBLANK(INDEX('Policy Characteristics'!K:K,MATCH($C2733,'Policy Characteristics'!$C:$C,0))),"",INDEX('Policy Characteristics'!K:K,MATCH($C2733,'Policy Characteristics'!$C:$C,0)))</f>
        <v>fuels.html#fuel-taxes</v>
      </c>
      <c r="R2733" s="254" t="str">
        <f>IF(ISBLANK(INDEX('Policy Characteristics'!L:L,MATCH($C2733,'Policy Characteristics'!$C:$C,0))),"",INDEX('Policy Characteristics'!L:L,MATCH($C2733,'Policy Characteristics'!$C:$C,0)))</f>
        <v>fuel-taxes.html</v>
      </c>
    </row>
    <row r="2734" spans="1:18" x14ac:dyDescent="0.25">
      <c r="A2734" s="254" t="str">
        <f>IF(ISBLANK(INDEX('Policy Characteristics'!A:A,MATCH($C2734,'Policy Characteristics'!$C:$C,0))),"",INDEX('Policy Characteristics'!A:A,MATCH($C2734,'Policy Characteristics'!$C:$C,0)))</f>
        <v>Cross-Sector</v>
      </c>
      <c r="B2734" s="262" t="str">
        <f>IF(ISBLANK(INDEX('Policy Characteristics'!B:B,MATCH($C2734,'Policy Characteristics'!$C:$C,0))),"",INDEX('Policy Characteristics'!B:B,MATCH($C2734,'Policy Characteristics'!$C:$C,0)))</f>
        <v>Fuel Taxes or Subsidies</v>
      </c>
      <c r="C2734" s="320" t="str">
        <f t="shared" si="126"/>
        <v>Additional Fuel Tax or Subsidy Rate by Fuel</v>
      </c>
      <c r="D2734" s="6" t="s">
        <v>2440</v>
      </c>
      <c r="E2734" s="45" t="s">
        <v>3639</v>
      </c>
      <c r="F2734" s="6" t="s">
        <v>2444</v>
      </c>
      <c r="G2734" s="45" t="s">
        <v>2404</v>
      </c>
      <c r="H2734" s="47">
        <f t="shared" si="127"/>
        <v>2733</v>
      </c>
      <c r="I2734" s="324" t="s">
        <v>41</v>
      </c>
      <c r="J2734" s="255" t="str">
        <f>IF(ISBLANK(INDEX('Policy Characteristics'!D:D,MATCH($C2734,'Policy Characteristics'!$C:$C,0))),"",INDEX('Policy Characteristics'!D:D,MATCH($C2734,'Policy Characteristics'!$C:$C,0)))</f>
        <v>Fuel Taxes or Subsidies</v>
      </c>
      <c r="K2734" s="254" t="str">
        <f>IF(ISBLANK(INDEX('Policy Characteristics'!E:E,MATCH($C2734,'Policy Characteristics'!$C:$C,0))),"",INDEX('Policy Characteristics'!E:E,MATCH($C2734,'Policy Characteristics'!$C:$C,0)))</f>
        <v>cross fuel tax</v>
      </c>
      <c r="L2734" s="261">
        <f>IF(ISBLANK(INDEX('Policy Characteristics'!F:F,MATCH($C2734,'Policy Characteristics'!$C:$C,0))),"",INDEX('Policy Characteristics'!F:F,MATCH($C2734,'Policy Characteristics'!$C:$C,0)))</f>
        <v>-0.9</v>
      </c>
      <c r="M2734" s="261">
        <f>IF(ISBLANK(INDEX('Policy Characteristics'!G:G,MATCH($C2734,'Policy Characteristics'!$C:$C,0))),"",INDEX('Policy Characteristics'!G:G,MATCH($C2734,'Policy Characteristics'!$C:$C,0)))</f>
        <v>0.9</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of BAU price</v>
      </c>
      <c r="P2734" s="254" t="str">
        <f>IF(ISBLANK(INDEX('Policy Characteristics'!J:J,MATCH($C2734,'Policy Characteristics'!$C:$C,0))),"",INDEX('Policy Characteristics'!J:J,MATCH($C2734,'Policy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4" s="254" t="str">
        <f>IF(ISBLANK(INDEX('Policy Characteristics'!K:K,MATCH($C2734,'Policy Characteristics'!$C:$C,0))),"",INDEX('Policy Characteristics'!K:K,MATCH($C2734,'Policy Characteristics'!$C:$C,0)))</f>
        <v>fuels.html#fuel-taxes</v>
      </c>
      <c r="R2734" s="254" t="str">
        <f>IF(ISBLANK(INDEX('Policy Characteristics'!L:L,MATCH($C2734,'Policy Characteristics'!$C:$C,0))),"",INDEX('Policy Characteristics'!L:L,MATCH($C2734,'Policy Characteristics'!$C:$C,0)))</f>
        <v>fuel-taxes.html</v>
      </c>
    </row>
    <row r="2735" spans="1:18" x14ac:dyDescent="0.25">
      <c r="A2735" s="254" t="str">
        <f>IF(ISBLANK(INDEX('Policy Characteristics'!A:A,MATCH($C2735,'Policy Characteristics'!$C:$C,0))),"",INDEX('Policy Characteristics'!A:A,MATCH($C2735,'Policy Characteristics'!$C:$C,0)))</f>
        <v>Cross-Sector</v>
      </c>
      <c r="B2735" s="262" t="str">
        <f>IF(ISBLANK(INDEX('Policy Characteristics'!B:B,MATCH($C2735,'Policy Characteristics'!$C:$C,0))),"",INDEX('Policy Characteristics'!B:B,MATCH($C2735,'Policy Characteristics'!$C:$C,0)))</f>
        <v>Fuel Taxes or Subsidies</v>
      </c>
      <c r="C2735" s="320" t="str">
        <f t="shared" si="126"/>
        <v>Additional Fuel Tax or Subsidy Rate by Fuel</v>
      </c>
      <c r="D2735" s="6" t="s">
        <v>2441</v>
      </c>
      <c r="E2735" s="45" t="s">
        <v>3639</v>
      </c>
      <c r="F2735" s="6" t="s">
        <v>2445</v>
      </c>
      <c r="G2735" s="45" t="s">
        <v>2404</v>
      </c>
      <c r="H2735" s="47">
        <f t="shared" si="127"/>
        <v>2734</v>
      </c>
      <c r="I2735" s="324" t="s">
        <v>41</v>
      </c>
      <c r="J2735" s="255" t="str">
        <f>IF(ISBLANK(INDEX('Policy Characteristics'!D:D,MATCH($C2735,'Policy Characteristics'!$C:$C,0))),"",INDEX('Policy Characteristics'!D:D,MATCH($C2735,'Policy Characteristics'!$C:$C,0)))</f>
        <v>Fuel Taxes or Subsidies</v>
      </c>
      <c r="K2735" s="254" t="str">
        <f>IF(ISBLANK(INDEX('Policy Characteristics'!E:E,MATCH($C2735,'Policy Characteristics'!$C:$C,0))),"",INDEX('Policy Characteristics'!E:E,MATCH($C2735,'Policy Characteristics'!$C:$C,0)))</f>
        <v>cross fuel tax</v>
      </c>
      <c r="L2735" s="261">
        <f>IF(ISBLANK(INDEX('Policy Characteristics'!F:F,MATCH($C2735,'Policy Characteristics'!$C:$C,0))),"",INDEX('Policy Characteristics'!F:F,MATCH($C2735,'Policy Characteristics'!$C:$C,0)))</f>
        <v>-0.9</v>
      </c>
      <c r="M2735" s="261">
        <f>IF(ISBLANK(INDEX('Policy Characteristics'!G:G,MATCH($C2735,'Policy Characteristics'!$C:$C,0))),"",INDEX('Policy Characteristics'!G:G,MATCH($C2735,'Policy Characteristics'!$C:$C,0)))</f>
        <v>0.9</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of BAU price</v>
      </c>
      <c r="P2735" s="254" t="str">
        <f>IF(ISBLANK(INDEX('Policy Characteristics'!J:J,MATCH($C2735,'Policy Characteristics'!$C:$C,0))),"",INDEX('Policy Characteristics'!J:J,MATCH($C2735,'Policy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5" s="254" t="str">
        <f>IF(ISBLANK(INDEX('Policy Characteristics'!K:K,MATCH($C2735,'Policy Characteristics'!$C:$C,0))),"",INDEX('Policy Characteristics'!K:K,MATCH($C2735,'Policy Characteristics'!$C:$C,0)))</f>
        <v>fuels.html#fuel-taxes</v>
      </c>
      <c r="R2735" s="254" t="str">
        <f>IF(ISBLANK(INDEX('Policy Characteristics'!L:L,MATCH($C2735,'Policy Characteristics'!$C:$C,0))),"",INDEX('Policy Characteristics'!L:L,MATCH($C2735,'Policy Characteristics'!$C:$C,0)))</f>
        <v>fuel-taxes.html</v>
      </c>
    </row>
    <row r="2736" spans="1:18" x14ac:dyDescent="0.25">
      <c r="A2736" s="254" t="str">
        <f>IF(ISBLANK(INDEX('Policy Characteristics'!A:A,MATCH($C2736,'Policy Characteristics'!$C:$C,0))),"",INDEX('Policy Characteristics'!A:A,MATCH($C2736,'Policy Characteristics'!$C:$C,0)))</f>
        <v>Cross-Sector</v>
      </c>
      <c r="B2736" s="262" t="str">
        <f>IF(ISBLANK(INDEX('Policy Characteristics'!B:B,MATCH($C2736,'Policy Characteristics'!$C:$C,0))),"",INDEX('Policy Characteristics'!B:B,MATCH($C2736,'Policy Characteristics'!$C:$C,0)))</f>
        <v>Fuel Taxes or Subsidies</v>
      </c>
      <c r="C2736" s="320" t="str">
        <f t="shared" si="126"/>
        <v>Additional Fuel Tax or Subsidy Rate by Fuel</v>
      </c>
      <c r="D2736" s="6" t="s">
        <v>2442</v>
      </c>
      <c r="E2736" s="45" t="s">
        <v>3639</v>
      </c>
      <c r="F2736" s="6" t="s">
        <v>2446</v>
      </c>
      <c r="G2736" s="45" t="s">
        <v>2404</v>
      </c>
      <c r="H2736" s="47">
        <f t="shared" si="127"/>
        <v>2735</v>
      </c>
      <c r="I2736" s="324" t="s">
        <v>41</v>
      </c>
      <c r="J2736" s="255" t="str">
        <f>IF(ISBLANK(INDEX('Policy Characteristics'!D:D,MATCH($C2736,'Policy Characteristics'!$C:$C,0))),"",INDEX('Policy Characteristics'!D:D,MATCH($C2736,'Policy Characteristics'!$C:$C,0)))</f>
        <v>Fuel Taxes or Subsidies</v>
      </c>
      <c r="K2736" s="254" t="str">
        <f>IF(ISBLANK(INDEX('Policy Characteristics'!E:E,MATCH($C2736,'Policy Characteristics'!$C:$C,0))),"",INDEX('Policy Characteristics'!E:E,MATCH($C2736,'Policy Characteristics'!$C:$C,0)))</f>
        <v>cross fuel tax</v>
      </c>
      <c r="L2736" s="261">
        <f>IF(ISBLANK(INDEX('Policy Characteristics'!F:F,MATCH($C2736,'Policy Characteristics'!$C:$C,0))),"",INDEX('Policy Characteristics'!F:F,MATCH($C2736,'Policy Characteristics'!$C:$C,0)))</f>
        <v>-0.9</v>
      </c>
      <c r="M2736" s="261">
        <f>IF(ISBLANK(INDEX('Policy Characteristics'!G:G,MATCH($C2736,'Policy Characteristics'!$C:$C,0))),"",INDEX('Policy Characteristics'!G:G,MATCH($C2736,'Policy Characteristics'!$C:$C,0)))</f>
        <v>0.9</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of BAU price</v>
      </c>
      <c r="P2736" s="254" t="str">
        <f>IF(ISBLANK(INDEX('Policy Characteristics'!J:J,MATCH($C2736,'Policy Characteristics'!$C:$C,0))),"",INDEX('Policy Characteristics'!J:J,MATCH($C2736,'Policy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6" s="254" t="str">
        <f>IF(ISBLANK(INDEX('Policy Characteristics'!K:K,MATCH($C2736,'Policy Characteristics'!$C:$C,0))),"",INDEX('Policy Characteristics'!K:K,MATCH($C2736,'Policy Characteristics'!$C:$C,0)))</f>
        <v>fuels.html#fuel-taxes</v>
      </c>
      <c r="R2736" s="254" t="str">
        <f>IF(ISBLANK(INDEX('Policy Characteristics'!L:L,MATCH($C2736,'Policy Characteristics'!$C:$C,0))),"",INDEX('Policy Characteristics'!L:L,MATCH($C2736,'Policy Characteristics'!$C:$C,0)))</f>
        <v>fuel-taxes.html</v>
      </c>
    </row>
    <row r="2737" spans="1:18" s="4" customFormat="1" x14ac:dyDescent="0.25">
      <c r="A2737" s="254" t="str">
        <f>IF(ISBLANK(INDEX('Policy Characteristics'!A:A,MATCH($C2737,'Policy Characteristics'!$C:$C,0))),"",INDEX('Policy Characteristics'!A:A,MATCH($C2737,'Policy Characteristics'!$C:$C,0)))</f>
        <v>Cross-Sector</v>
      </c>
      <c r="B2737" s="262" t="str">
        <f>IF(ISBLANK(INDEX('Policy Characteristics'!B:B,MATCH($C2737,'Policy Characteristics'!$C:$C,0))),"",INDEX('Policy Characteristics'!B:B,MATCH($C2737,'Policy Characteristics'!$C:$C,0)))</f>
        <v>Fuel Taxes or Subsidies</v>
      </c>
      <c r="C2737" s="320" t="str">
        <f t="shared" si="126"/>
        <v>Additional Fuel Tax or Subsidy Rate by Fuel</v>
      </c>
      <c r="D2737" s="45" t="s">
        <v>49</v>
      </c>
      <c r="E2737" s="45" t="s">
        <v>3640</v>
      </c>
      <c r="F2737" s="45" t="s">
        <v>89</v>
      </c>
      <c r="G2737" s="45" t="s">
        <v>2759</v>
      </c>
      <c r="H2737" s="47">
        <f t="shared" si="127"/>
        <v>2736</v>
      </c>
      <c r="I2737" s="324" t="s">
        <v>40</v>
      </c>
      <c r="J2737" s="255" t="str">
        <f>IF(ISBLANK(INDEX('Policy Characteristics'!D:D,MATCH($C2737,'Policy Characteristics'!$C:$C,0))),"",INDEX('Policy Characteristics'!D:D,MATCH($C2737,'Policy Characteristics'!$C:$C,0)))</f>
        <v>Fuel Taxes or Subsidies</v>
      </c>
      <c r="K2737" s="254" t="str">
        <f>IF(ISBLANK(INDEX('Policy Characteristics'!E:E,MATCH($C2737,'Policy Characteristics'!$C:$C,0))),"",INDEX('Policy Characteristics'!E:E,MATCH($C2737,'Policy Characteristics'!$C:$C,0)))</f>
        <v>cross fuel tax</v>
      </c>
      <c r="L2737" s="261">
        <f>IF(ISBLANK(INDEX('Policy Characteristics'!F:F,MATCH($C2737,'Policy Characteristics'!$C:$C,0))),"",INDEX('Policy Characteristics'!F:F,MATCH($C2737,'Policy Characteristics'!$C:$C,0)))</f>
        <v>-0.9</v>
      </c>
      <c r="M2737" s="261">
        <f>IF(ISBLANK(INDEX('Policy Characteristics'!G:G,MATCH($C2737,'Policy Characteristics'!$C:$C,0))),"",INDEX('Policy Characteristics'!G:G,MATCH($C2737,'Policy Characteristics'!$C:$C,0)))</f>
        <v>0.9</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of BAU price</v>
      </c>
      <c r="P2737" s="254" t="str">
        <f>IF(ISBLANK(INDEX('Policy Characteristics'!J:J,MATCH($C2737,'Policy Characteristics'!$C:$C,0))),"",INDEX('Policy Characteristics'!J:J,MATCH($C2737,'Policy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7" s="254" t="str">
        <f>IF(ISBLANK(INDEX('Policy Characteristics'!K:K,MATCH($C2737,'Policy Characteristics'!$C:$C,0))),"",INDEX('Policy Characteristics'!K:K,MATCH($C2737,'Policy Characteristics'!$C:$C,0)))</f>
        <v>fuels.html#fuel-taxes</v>
      </c>
      <c r="R2737" s="254" t="str">
        <f>IF(ISBLANK(INDEX('Policy Characteristics'!L:L,MATCH($C2737,'Policy Characteristics'!$C:$C,0))),"",INDEX('Policy Characteristics'!L:L,MATCH($C2737,'Policy Characteristics'!$C:$C,0)))</f>
        <v>fuel-taxes.html</v>
      </c>
    </row>
    <row r="2738" spans="1:18" s="4" customFormat="1" x14ac:dyDescent="0.25">
      <c r="A2738" s="254" t="str">
        <f>IF(ISBLANK(INDEX('Policy Characteristics'!A:A,MATCH($C2738,'Policy Characteristics'!$C:$C,0))),"",INDEX('Policy Characteristics'!A:A,MATCH($C2738,'Policy Characteristics'!$C:$C,0)))</f>
        <v>Cross-Sector</v>
      </c>
      <c r="B2738" s="262" t="str">
        <f>IF(ISBLANK(INDEX('Policy Characteristics'!B:B,MATCH($C2738,'Policy Characteristics'!$C:$C,0))),"",INDEX('Policy Characteristics'!B:B,MATCH($C2738,'Policy Characteristics'!$C:$C,0)))</f>
        <v>Fuel Taxes or Subsidies</v>
      </c>
      <c r="C2738" s="320" t="str">
        <f t="shared" si="126"/>
        <v>Additional Fuel Tax or Subsidy Rate by Fuel</v>
      </c>
      <c r="D2738" s="6" t="s">
        <v>433</v>
      </c>
      <c r="E2738" s="45" t="s">
        <v>3640</v>
      </c>
      <c r="F2738" s="6" t="s">
        <v>430</v>
      </c>
      <c r="G2738" s="45" t="s">
        <v>2759</v>
      </c>
      <c r="H2738" s="47">
        <f t="shared" si="127"/>
        <v>2737</v>
      </c>
      <c r="I2738" s="325" t="s">
        <v>41</v>
      </c>
      <c r="J2738" s="255" t="str">
        <f>IF(ISBLANK(INDEX('Policy Characteristics'!D:D,MATCH($C2738,'Policy Characteristics'!$C:$C,0))),"",INDEX('Policy Characteristics'!D:D,MATCH($C2738,'Policy Characteristics'!$C:$C,0)))</f>
        <v>Fuel Taxes or Subsidies</v>
      </c>
      <c r="K2738" s="254" t="str">
        <f>IF(ISBLANK(INDEX('Policy Characteristics'!E:E,MATCH($C2738,'Policy Characteristics'!$C:$C,0))),"",INDEX('Policy Characteristics'!E:E,MATCH($C2738,'Policy Characteristics'!$C:$C,0)))</f>
        <v>cross fuel tax</v>
      </c>
      <c r="L2738" s="261">
        <f>IF(ISBLANK(INDEX('Policy Characteristics'!F:F,MATCH($C2738,'Policy Characteristics'!$C:$C,0))),"",INDEX('Policy Characteristics'!F:F,MATCH($C2738,'Policy Characteristics'!$C:$C,0)))</f>
        <v>-0.9</v>
      </c>
      <c r="M2738" s="261">
        <f>IF(ISBLANK(INDEX('Policy Characteristics'!G:G,MATCH($C2738,'Policy Characteristics'!$C:$C,0))),"",INDEX('Policy Characteristics'!G:G,MATCH($C2738,'Policy Characteristics'!$C:$C,0)))</f>
        <v>0.9</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BAU price</v>
      </c>
      <c r="P2738" s="254" t="str">
        <f>IF(ISBLANK(INDEX('Policy Characteristics'!J:J,MATCH($C2738,'Policy Characteristics'!$C:$C,0))),"",INDEX('Policy Characteristics'!J:J,MATCH($C2738,'Policy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8" s="254" t="str">
        <f>IF(ISBLANK(INDEX('Policy Characteristics'!K:K,MATCH($C2738,'Policy Characteristics'!$C:$C,0))),"",INDEX('Policy Characteristics'!K:K,MATCH($C2738,'Policy Characteristics'!$C:$C,0)))</f>
        <v>fuels.html#fuel-taxes</v>
      </c>
      <c r="R2738" s="254" t="str">
        <f>IF(ISBLANK(INDEX('Policy Characteristics'!L:L,MATCH($C2738,'Policy Characteristics'!$C:$C,0))),"",INDEX('Policy Characteristics'!L:L,MATCH($C2738,'Policy Characteristics'!$C:$C,0)))</f>
        <v>fuel-taxes.html</v>
      </c>
    </row>
    <row r="2739" spans="1:18" s="4" customFormat="1" x14ac:dyDescent="0.25">
      <c r="A2739" s="254" t="str">
        <f>IF(ISBLANK(INDEX('Policy Characteristics'!A:A,MATCH($C2739,'Policy Characteristics'!$C:$C,0))),"",INDEX('Policy Characteristics'!A:A,MATCH($C2739,'Policy Characteristics'!$C:$C,0)))</f>
        <v>Cross-Sector</v>
      </c>
      <c r="B2739" s="262" t="str">
        <f>IF(ISBLANK(INDEX('Policy Characteristics'!B:B,MATCH($C2739,'Policy Characteristics'!$C:$C,0))),"",INDEX('Policy Characteristics'!B:B,MATCH($C2739,'Policy Characteristics'!$C:$C,0)))</f>
        <v>Fuel Taxes or Subsidies</v>
      </c>
      <c r="C2739" s="320" t="str">
        <f t="shared" si="126"/>
        <v>Additional Fuel Tax or Subsidy Rate by Fuel</v>
      </c>
      <c r="D2739" s="6" t="s">
        <v>43</v>
      </c>
      <c r="E2739" s="45" t="s">
        <v>3640</v>
      </c>
      <c r="F2739" s="6" t="s">
        <v>83</v>
      </c>
      <c r="G2739" s="45" t="s">
        <v>2759</v>
      </c>
      <c r="H2739" s="47">
        <f t="shared" si="127"/>
        <v>2738</v>
      </c>
      <c r="I2739" s="325" t="s">
        <v>41</v>
      </c>
      <c r="J2739" s="255" t="str">
        <f>IF(ISBLANK(INDEX('Policy Characteristics'!D:D,MATCH($C2739,'Policy Characteristics'!$C:$C,0))),"",INDEX('Policy Characteristics'!D:D,MATCH($C2739,'Policy Characteristics'!$C:$C,0)))</f>
        <v>Fuel Taxes or Subsidies</v>
      </c>
      <c r="K2739" s="254" t="str">
        <f>IF(ISBLANK(INDEX('Policy Characteristics'!E:E,MATCH($C2739,'Policy Characteristics'!$C:$C,0))),"",INDEX('Policy Characteristics'!E:E,MATCH($C2739,'Policy Characteristics'!$C:$C,0)))</f>
        <v>cross fuel tax</v>
      </c>
      <c r="L2739" s="261">
        <f>IF(ISBLANK(INDEX('Policy Characteristics'!F:F,MATCH($C2739,'Policy Characteristics'!$C:$C,0))),"",INDEX('Policy Characteristics'!F:F,MATCH($C2739,'Policy Characteristics'!$C:$C,0)))</f>
        <v>-0.9</v>
      </c>
      <c r="M2739" s="261">
        <f>IF(ISBLANK(INDEX('Policy Characteristics'!G:G,MATCH($C2739,'Policy Characteristics'!$C:$C,0))),"",INDEX('Policy Characteristics'!G:G,MATCH($C2739,'Policy Characteristics'!$C:$C,0)))</f>
        <v>0.9</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BAU price</v>
      </c>
      <c r="P2739" s="254" t="str">
        <f>IF(ISBLANK(INDEX('Policy Characteristics'!J:J,MATCH($C2739,'Policy Characteristics'!$C:$C,0))),"",INDEX('Policy Characteristics'!J:J,MATCH($C2739,'Policy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39" s="254" t="str">
        <f>IF(ISBLANK(INDEX('Policy Characteristics'!K:K,MATCH($C2739,'Policy Characteristics'!$C:$C,0))),"",INDEX('Policy Characteristics'!K:K,MATCH($C2739,'Policy Characteristics'!$C:$C,0)))</f>
        <v>fuels.html#fuel-taxes</v>
      </c>
      <c r="R2739" s="254" t="str">
        <f>IF(ISBLANK(INDEX('Policy Characteristics'!L:L,MATCH($C2739,'Policy Characteristics'!$C:$C,0))),"",INDEX('Policy Characteristics'!L:L,MATCH($C2739,'Policy Characteristics'!$C:$C,0)))</f>
        <v>fuel-taxes.html</v>
      </c>
    </row>
    <row r="2740" spans="1:18" s="4" customFormat="1" x14ac:dyDescent="0.25">
      <c r="A2740" s="254" t="str">
        <f>IF(ISBLANK(INDEX('Policy Characteristics'!A:A,MATCH($C2740,'Policy Characteristics'!$C:$C,0))),"",INDEX('Policy Characteristics'!A:A,MATCH($C2740,'Policy Characteristics'!$C:$C,0)))</f>
        <v>Cross-Sector</v>
      </c>
      <c r="B2740" s="262" t="str">
        <f>IF(ISBLANK(INDEX('Policy Characteristics'!B:B,MATCH($C2740,'Policy Characteristics'!$C:$C,0))),"",INDEX('Policy Characteristics'!B:B,MATCH($C2740,'Policy Characteristics'!$C:$C,0)))</f>
        <v>Fuel Taxes or Subsidies</v>
      </c>
      <c r="C2740" s="320" t="str">
        <f t="shared" si="126"/>
        <v>Additional Fuel Tax or Subsidy Rate by Fuel</v>
      </c>
      <c r="D2740" s="6" t="s">
        <v>44</v>
      </c>
      <c r="E2740" s="45" t="s">
        <v>3640</v>
      </c>
      <c r="F2740" s="6" t="s">
        <v>84</v>
      </c>
      <c r="G2740" s="45" t="s">
        <v>2759</v>
      </c>
      <c r="H2740" s="47">
        <f t="shared" si="127"/>
        <v>2739</v>
      </c>
      <c r="I2740" s="325" t="s">
        <v>41</v>
      </c>
      <c r="J2740" s="255" t="str">
        <f>IF(ISBLANK(INDEX('Policy Characteristics'!D:D,MATCH($C2740,'Policy Characteristics'!$C:$C,0))),"",INDEX('Policy Characteristics'!D:D,MATCH($C2740,'Policy Characteristics'!$C:$C,0)))</f>
        <v>Fuel Taxes or Subsidies</v>
      </c>
      <c r="K2740" s="254" t="str">
        <f>IF(ISBLANK(INDEX('Policy Characteristics'!E:E,MATCH($C2740,'Policy Characteristics'!$C:$C,0))),"",INDEX('Policy Characteristics'!E:E,MATCH($C2740,'Policy Characteristics'!$C:$C,0)))</f>
        <v>cross fuel tax</v>
      </c>
      <c r="L2740" s="261">
        <f>IF(ISBLANK(INDEX('Policy Characteristics'!F:F,MATCH($C2740,'Policy Characteristics'!$C:$C,0))),"",INDEX('Policy Characteristics'!F:F,MATCH($C2740,'Policy Characteristics'!$C:$C,0)))</f>
        <v>-0.9</v>
      </c>
      <c r="M2740" s="261">
        <f>IF(ISBLANK(INDEX('Policy Characteristics'!G:G,MATCH($C2740,'Policy Characteristics'!$C:$C,0))),"",INDEX('Policy Characteristics'!G:G,MATCH($C2740,'Policy Characteristics'!$C:$C,0)))</f>
        <v>0.9</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BAU price</v>
      </c>
      <c r="P2740" s="254" t="str">
        <f>IF(ISBLANK(INDEX('Policy Characteristics'!J:J,MATCH($C2740,'Policy Characteristics'!$C:$C,0))),"",INDEX('Policy Characteristics'!J:J,MATCH($C2740,'Policy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0" s="254" t="str">
        <f>IF(ISBLANK(INDEX('Policy Characteristics'!K:K,MATCH($C2740,'Policy Characteristics'!$C:$C,0))),"",INDEX('Policy Characteristics'!K:K,MATCH($C2740,'Policy Characteristics'!$C:$C,0)))</f>
        <v>fuels.html#fuel-taxes</v>
      </c>
      <c r="R2740" s="254" t="str">
        <f>IF(ISBLANK(INDEX('Policy Characteristics'!L:L,MATCH($C2740,'Policy Characteristics'!$C:$C,0))),"",INDEX('Policy Characteristics'!L:L,MATCH($C2740,'Policy Characteristics'!$C:$C,0)))</f>
        <v>fuel-taxes.html</v>
      </c>
    </row>
    <row r="2741" spans="1:18" s="4" customFormat="1" x14ac:dyDescent="0.25">
      <c r="A2741" s="254" t="str">
        <f>IF(ISBLANK(INDEX('Policy Characteristics'!A:A,MATCH($C2741,'Policy Characteristics'!$C:$C,0))),"",INDEX('Policy Characteristics'!A:A,MATCH($C2741,'Policy Characteristics'!$C:$C,0)))</f>
        <v>Cross-Sector</v>
      </c>
      <c r="B2741" s="262" t="str">
        <f>IF(ISBLANK(INDEX('Policy Characteristics'!B:B,MATCH($C2741,'Policy Characteristics'!$C:$C,0))),"",INDEX('Policy Characteristics'!B:B,MATCH($C2741,'Policy Characteristics'!$C:$C,0)))</f>
        <v>Fuel Taxes or Subsidies</v>
      </c>
      <c r="C2741" s="320" t="str">
        <f t="shared" si="126"/>
        <v>Additional Fuel Tax or Subsidy Rate by Fuel</v>
      </c>
      <c r="D2741" s="6" t="s">
        <v>48</v>
      </c>
      <c r="E2741" s="45" t="s">
        <v>3640</v>
      </c>
      <c r="F2741" s="6" t="s">
        <v>88</v>
      </c>
      <c r="G2741" s="45" t="s">
        <v>2759</v>
      </c>
      <c r="H2741" s="47">
        <f t="shared" si="127"/>
        <v>2740</v>
      </c>
      <c r="I2741" s="325" t="s">
        <v>41</v>
      </c>
      <c r="J2741" s="255" t="str">
        <f>IF(ISBLANK(INDEX('Policy Characteristics'!D:D,MATCH($C2741,'Policy Characteristics'!$C:$C,0))),"",INDEX('Policy Characteristics'!D:D,MATCH($C2741,'Policy Characteristics'!$C:$C,0)))</f>
        <v>Fuel Taxes or Subsidies</v>
      </c>
      <c r="K2741" s="254" t="str">
        <f>IF(ISBLANK(INDEX('Policy Characteristics'!E:E,MATCH($C2741,'Policy Characteristics'!$C:$C,0))),"",INDEX('Policy Characteristics'!E:E,MATCH($C2741,'Policy Characteristics'!$C:$C,0)))</f>
        <v>cross fuel tax</v>
      </c>
      <c r="L2741" s="261">
        <f>IF(ISBLANK(INDEX('Policy Characteristics'!F:F,MATCH($C2741,'Policy Characteristics'!$C:$C,0))),"",INDEX('Policy Characteristics'!F:F,MATCH($C2741,'Policy Characteristics'!$C:$C,0)))</f>
        <v>-0.9</v>
      </c>
      <c r="M2741" s="261">
        <f>IF(ISBLANK(INDEX('Policy Characteristics'!G:G,MATCH($C2741,'Policy Characteristics'!$C:$C,0))),"",INDEX('Policy Characteristics'!G:G,MATCH($C2741,'Policy Characteristics'!$C:$C,0)))</f>
        <v>0.9</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BAU price</v>
      </c>
      <c r="P2741" s="254" t="str">
        <f>IF(ISBLANK(INDEX('Policy Characteristics'!J:J,MATCH($C2741,'Policy Characteristics'!$C:$C,0))),"",INDEX('Policy Characteristics'!J:J,MATCH($C2741,'Policy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1" s="254" t="str">
        <f>IF(ISBLANK(INDEX('Policy Characteristics'!K:K,MATCH($C2741,'Policy Characteristics'!$C:$C,0))),"",INDEX('Policy Characteristics'!K:K,MATCH($C2741,'Policy Characteristics'!$C:$C,0)))</f>
        <v>fuels.html#fuel-taxes</v>
      </c>
      <c r="R2741" s="254" t="str">
        <f>IF(ISBLANK(INDEX('Policy Characteristics'!L:L,MATCH($C2741,'Policy Characteristics'!$C:$C,0))),"",INDEX('Policy Characteristics'!L:L,MATCH($C2741,'Policy Characteristics'!$C:$C,0)))</f>
        <v>fuel-taxes.html</v>
      </c>
    </row>
    <row r="2742" spans="1:18" s="4" customFormat="1" x14ac:dyDescent="0.25">
      <c r="A2742" s="254" t="str">
        <f>IF(ISBLANK(INDEX('Policy Characteristics'!A:A,MATCH($C2742,'Policy Characteristics'!$C:$C,0))),"",INDEX('Policy Characteristics'!A:A,MATCH($C2742,'Policy Characteristics'!$C:$C,0)))</f>
        <v>Cross-Sector</v>
      </c>
      <c r="B2742" s="262" t="str">
        <f>IF(ISBLANK(INDEX('Policy Characteristics'!B:B,MATCH($C2742,'Policy Characteristics'!$C:$C,0))),"",INDEX('Policy Characteristics'!B:B,MATCH($C2742,'Policy Characteristics'!$C:$C,0)))</f>
        <v>Fuel Taxes or Subsidies</v>
      </c>
      <c r="C2742" s="320" t="str">
        <f t="shared" si="126"/>
        <v>Additional Fuel Tax or Subsidy Rate by Fuel</v>
      </c>
      <c r="D2742" s="6" t="s">
        <v>50</v>
      </c>
      <c r="E2742" s="45" t="s">
        <v>3640</v>
      </c>
      <c r="F2742" s="6" t="s">
        <v>91</v>
      </c>
      <c r="G2742" s="45" t="s">
        <v>2759</v>
      </c>
      <c r="H2742" s="47">
        <f t="shared" si="127"/>
        <v>2741</v>
      </c>
      <c r="I2742" s="325" t="s">
        <v>41</v>
      </c>
      <c r="J2742" s="255" t="str">
        <f>IF(ISBLANK(INDEX('Policy Characteristics'!D:D,MATCH($C2742,'Policy Characteristics'!$C:$C,0))),"",INDEX('Policy Characteristics'!D:D,MATCH($C2742,'Policy Characteristics'!$C:$C,0)))</f>
        <v>Fuel Taxes or Subsidies</v>
      </c>
      <c r="K2742" s="254" t="str">
        <f>IF(ISBLANK(INDEX('Policy Characteristics'!E:E,MATCH($C2742,'Policy Characteristics'!$C:$C,0))),"",INDEX('Policy Characteristics'!E:E,MATCH($C2742,'Policy Characteristics'!$C:$C,0)))</f>
        <v>cross fuel tax</v>
      </c>
      <c r="L2742" s="261">
        <f>IF(ISBLANK(INDEX('Policy Characteristics'!F:F,MATCH($C2742,'Policy Characteristics'!$C:$C,0))),"",INDEX('Policy Characteristics'!F:F,MATCH($C2742,'Policy Characteristics'!$C:$C,0)))</f>
        <v>-0.9</v>
      </c>
      <c r="M2742" s="261">
        <f>IF(ISBLANK(INDEX('Policy Characteristics'!G:G,MATCH($C2742,'Policy Characteristics'!$C:$C,0))),"",INDEX('Policy Characteristics'!G:G,MATCH($C2742,'Policy Characteristics'!$C:$C,0)))</f>
        <v>0.9</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BAU price</v>
      </c>
      <c r="P2742" s="254" t="str">
        <f>IF(ISBLANK(INDEX('Policy Characteristics'!J:J,MATCH($C2742,'Policy Characteristics'!$C:$C,0))),"",INDEX('Policy Characteristics'!J:J,MATCH($C2742,'Policy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2" s="254" t="str">
        <f>IF(ISBLANK(INDEX('Policy Characteristics'!K:K,MATCH($C2742,'Policy Characteristics'!$C:$C,0))),"",INDEX('Policy Characteristics'!K:K,MATCH($C2742,'Policy Characteristics'!$C:$C,0)))</f>
        <v>fuels.html#fuel-taxes</v>
      </c>
      <c r="R2742" s="254" t="str">
        <f>IF(ISBLANK(INDEX('Policy Characteristics'!L:L,MATCH($C2742,'Policy Characteristics'!$C:$C,0))),"",INDEX('Policy Characteristics'!L:L,MATCH($C2742,'Policy Characteristics'!$C:$C,0)))</f>
        <v>fuel-taxes.html</v>
      </c>
    </row>
    <row r="2743" spans="1:18" s="4" customFormat="1" x14ac:dyDescent="0.25">
      <c r="A2743" s="254" t="str">
        <f>IF(ISBLANK(INDEX('Policy Characteristics'!A:A,MATCH($C2743,'Policy Characteristics'!$C:$C,0))),"",INDEX('Policy Characteristics'!A:A,MATCH($C2743,'Policy Characteristics'!$C:$C,0)))</f>
        <v>Cross-Sector</v>
      </c>
      <c r="B2743" s="262" t="str">
        <f>IF(ISBLANK(INDEX('Policy Characteristics'!B:B,MATCH($C2743,'Policy Characteristics'!$C:$C,0))),"",INDEX('Policy Characteristics'!B:B,MATCH($C2743,'Policy Characteristics'!$C:$C,0)))</f>
        <v>Fuel Taxes or Subsidies</v>
      </c>
      <c r="C2743" s="320" t="str">
        <f t="shared" si="126"/>
        <v>Additional Fuel Tax or Subsidy Rate by Fuel</v>
      </c>
      <c r="D2743" s="6" t="s">
        <v>51</v>
      </c>
      <c r="E2743" s="45" t="s">
        <v>3640</v>
      </c>
      <c r="F2743" s="6" t="s">
        <v>92</v>
      </c>
      <c r="G2743" s="45" t="s">
        <v>2759</v>
      </c>
      <c r="H2743" s="47">
        <f t="shared" si="127"/>
        <v>2742</v>
      </c>
      <c r="I2743" s="325" t="s">
        <v>41</v>
      </c>
      <c r="J2743" s="255" t="str">
        <f>IF(ISBLANK(INDEX('Policy Characteristics'!D:D,MATCH($C2743,'Policy Characteristics'!$C:$C,0))),"",INDEX('Policy Characteristics'!D:D,MATCH($C2743,'Policy Characteristics'!$C:$C,0)))</f>
        <v>Fuel Taxes or Subsidies</v>
      </c>
      <c r="K2743" s="254" t="str">
        <f>IF(ISBLANK(INDEX('Policy Characteristics'!E:E,MATCH($C2743,'Policy Characteristics'!$C:$C,0))),"",INDEX('Policy Characteristics'!E:E,MATCH($C2743,'Policy Characteristics'!$C:$C,0)))</f>
        <v>cross fuel tax</v>
      </c>
      <c r="L2743" s="261">
        <f>IF(ISBLANK(INDEX('Policy Characteristics'!F:F,MATCH($C2743,'Policy Characteristics'!$C:$C,0))),"",INDEX('Policy Characteristics'!F:F,MATCH($C2743,'Policy Characteristics'!$C:$C,0)))</f>
        <v>-0.9</v>
      </c>
      <c r="M2743" s="261">
        <f>IF(ISBLANK(INDEX('Policy Characteristics'!G:G,MATCH($C2743,'Policy Characteristics'!$C:$C,0))),"",INDEX('Policy Characteristics'!G:G,MATCH($C2743,'Policy Characteristics'!$C:$C,0)))</f>
        <v>0.9</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BAU price</v>
      </c>
      <c r="P2743" s="254" t="str">
        <f>IF(ISBLANK(INDEX('Policy Characteristics'!J:J,MATCH($C2743,'Policy Characteristics'!$C:$C,0))),"",INDEX('Policy Characteristics'!J:J,MATCH($C2743,'Policy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3" s="254" t="str">
        <f>IF(ISBLANK(INDEX('Policy Characteristics'!K:K,MATCH($C2743,'Policy Characteristics'!$C:$C,0))),"",INDEX('Policy Characteristics'!K:K,MATCH($C2743,'Policy Characteristics'!$C:$C,0)))</f>
        <v>fuels.html#fuel-taxes</v>
      </c>
      <c r="R2743" s="254" t="str">
        <f>IF(ISBLANK(INDEX('Policy Characteristics'!L:L,MATCH($C2743,'Policy Characteristics'!$C:$C,0))),"",INDEX('Policy Characteristics'!L:L,MATCH($C2743,'Policy Characteristics'!$C:$C,0)))</f>
        <v>fuel-taxes.html</v>
      </c>
    </row>
    <row r="2744" spans="1:18" s="4" customFormat="1" x14ac:dyDescent="0.25">
      <c r="A2744" s="254" t="str">
        <f>IF(ISBLANK(INDEX('Policy Characteristics'!A:A,MATCH($C2744,'Policy Characteristics'!$C:$C,0))),"",INDEX('Policy Characteristics'!A:A,MATCH($C2744,'Policy Characteristics'!$C:$C,0)))</f>
        <v>Cross-Sector</v>
      </c>
      <c r="B2744" s="262" t="str">
        <f>IF(ISBLANK(INDEX('Policy Characteristics'!B:B,MATCH($C2744,'Policy Characteristics'!$C:$C,0))),"",INDEX('Policy Characteristics'!B:B,MATCH($C2744,'Policy Characteristics'!$C:$C,0)))</f>
        <v>Fuel Taxes or Subsidies</v>
      </c>
      <c r="C2744" s="320" t="str">
        <f t="shared" si="126"/>
        <v>Additional Fuel Tax or Subsidy Rate by Fuel</v>
      </c>
      <c r="D2744" s="6" t="s">
        <v>52</v>
      </c>
      <c r="E2744" s="45" t="s">
        <v>3640</v>
      </c>
      <c r="F2744" s="6" t="s">
        <v>93</v>
      </c>
      <c r="G2744" s="45" t="s">
        <v>2759</v>
      </c>
      <c r="H2744" s="47">
        <f t="shared" si="127"/>
        <v>2743</v>
      </c>
      <c r="I2744" s="325" t="s">
        <v>41</v>
      </c>
      <c r="J2744" s="255" t="str">
        <f>IF(ISBLANK(INDEX('Policy Characteristics'!D:D,MATCH($C2744,'Policy Characteristics'!$C:$C,0))),"",INDEX('Policy Characteristics'!D:D,MATCH($C2744,'Policy Characteristics'!$C:$C,0)))</f>
        <v>Fuel Taxes or Subsidies</v>
      </c>
      <c r="K2744" s="254" t="str">
        <f>IF(ISBLANK(INDEX('Policy Characteristics'!E:E,MATCH($C2744,'Policy Characteristics'!$C:$C,0))),"",INDEX('Policy Characteristics'!E:E,MATCH($C2744,'Policy Characteristics'!$C:$C,0)))</f>
        <v>cross fuel tax</v>
      </c>
      <c r="L2744" s="261">
        <f>IF(ISBLANK(INDEX('Policy Characteristics'!F:F,MATCH($C2744,'Policy Characteristics'!$C:$C,0))),"",INDEX('Policy Characteristics'!F:F,MATCH($C2744,'Policy Characteristics'!$C:$C,0)))</f>
        <v>-0.9</v>
      </c>
      <c r="M2744" s="261">
        <f>IF(ISBLANK(INDEX('Policy Characteristics'!G:G,MATCH($C2744,'Policy Characteristics'!$C:$C,0))),"",INDEX('Policy Characteristics'!G:G,MATCH($C2744,'Policy Characteristics'!$C:$C,0)))</f>
        <v>0.9</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BAU price</v>
      </c>
      <c r="P2744" s="254" t="str">
        <f>IF(ISBLANK(INDEX('Policy Characteristics'!J:J,MATCH($C2744,'Policy Characteristics'!$C:$C,0))),"",INDEX('Policy Characteristics'!J:J,MATCH($C2744,'Policy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4" s="254" t="str">
        <f>IF(ISBLANK(INDEX('Policy Characteristics'!K:K,MATCH($C2744,'Policy Characteristics'!$C:$C,0))),"",INDEX('Policy Characteristics'!K:K,MATCH($C2744,'Policy Characteristics'!$C:$C,0)))</f>
        <v>fuels.html#fuel-taxes</v>
      </c>
      <c r="R2744" s="254" t="str">
        <f>IF(ISBLANK(INDEX('Policy Characteristics'!L:L,MATCH($C2744,'Policy Characteristics'!$C:$C,0))),"",INDEX('Policy Characteristics'!L:L,MATCH($C2744,'Policy Characteristics'!$C:$C,0)))</f>
        <v>fuel-taxes.html</v>
      </c>
    </row>
    <row r="2745" spans="1:18" s="4" customFormat="1" x14ac:dyDescent="0.25">
      <c r="A2745" s="254" t="str">
        <f>IF(ISBLANK(INDEX('Policy Characteristics'!A:A,MATCH($C2745,'Policy Characteristics'!$C:$C,0))),"",INDEX('Policy Characteristics'!A:A,MATCH($C2745,'Policy Characteristics'!$C:$C,0)))</f>
        <v>Cross-Sector</v>
      </c>
      <c r="B2745" s="262" t="str">
        <f>IF(ISBLANK(INDEX('Policy Characteristics'!B:B,MATCH($C2745,'Policy Characteristics'!$C:$C,0))),"",INDEX('Policy Characteristics'!B:B,MATCH($C2745,'Policy Characteristics'!$C:$C,0)))</f>
        <v>Fuel Taxes or Subsidies</v>
      </c>
      <c r="C2745" s="320" t="str">
        <f t="shared" si="126"/>
        <v>Additional Fuel Tax or Subsidy Rate by Fuel</v>
      </c>
      <c r="D2745" s="6" t="s">
        <v>53</v>
      </c>
      <c r="E2745" s="45" t="s">
        <v>3640</v>
      </c>
      <c r="F2745" s="6" t="s">
        <v>94</v>
      </c>
      <c r="G2745" s="45" t="s">
        <v>2759</v>
      </c>
      <c r="H2745" s="47">
        <f t="shared" si="127"/>
        <v>2744</v>
      </c>
      <c r="I2745" s="325" t="s">
        <v>41</v>
      </c>
      <c r="J2745" s="255" t="str">
        <f>IF(ISBLANK(INDEX('Policy Characteristics'!D:D,MATCH($C2745,'Policy Characteristics'!$C:$C,0))),"",INDEX('Policy Characteristics'!D:D,MATCH($C2745,'Policy Characteristics'!$C:$C,0)))</f>
        <v>Fuel Taxes or Subsidies</v>
      </c>
      <c r="K2745" s="254" t="str">
        <f>IF(ISBLANK(INDEX('Policy Characteristics'!E:E,MATCH($C2745,'Policy Characteristics'!$C:$C,0))),"",INDEX('Policy Characteristics'!E:E,MATCH($C2745,'Policy Characteristics'!$C:$C,0)))</f>
        <v>cross fuel tax</v>
      </c>
      <c r="L2745" s="261">
        <f>IF(ISBLANK(INDEX('Policy Characteristics'!F:F,MATCH($C2745,'Policy Characteristics'!$C:$C,0))),"",INDEX('Policy Characteristics'!F:F,MATCH($C2745,'Policy Characteristics'!$C:$C,0)))</f>
        <v>-0.9</v>
      </c>
      <c r="M2745" s="261">
        <f>IF(ISBLANK(INDEX('Policy Characteristics'!G:G,MATCH($C2745,'Policy Characteristics'!$C:$C,0))),"",INDEX('Policy Characteristics'!G:G,MATCH($C2745,'Policy Characteristics'!$C:$C,0)))</f>
        <v>0.9</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BAU price</v>
      </c>
      <c r="P2745" s="254" t="str">
        <f>IF(ISBLANK(INDEX('Policy Characteristics'!J:J,MATCH($C2745,'Policy Characteristics'!$C:$C,0))),"",INDEX('Policy Characteristics'!J:J,MATCH($C2745,'Policy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5" s="254" t="str">
        <f>IF(ISBLANK(INDEX('Policy Characteristics'!K:K,MATCH($C2745,'Policy Characteristics'!$C:$C,0))),"",INDEX('Policy Characteristics'!K:K,MATCH($C2745,'Policy Characteristics'!$C:$C,0)))</f>
        <v>fuels.html#fuel-taxes</v>
      </c>
      <c r="R2745" s="254" t="str">
        <f>IF(ISBLANK(INDEX('Policy Characteristics'!L:L,MATCH($C2745,'Policy Characteristics'!$C:$C,0))),"",INDEX('Policy Characteristics'!L:L,MATCH($C2745,'Policy Characteristics'!$C:$C,0)))</f>
        <v>fuel-taxes.html</v>
      </c>
    </row>
    <row r="2746" spans="1:18" x14ac:dyDescent="0.25">
      <c r="A2746" s="254" t="str">
        <f>IF(ISBLANK(INDEX('Policy Characteristics'!A:A,MATCH($C2746,'Policy Characteristics'!$C:$C,0))),"",INDEX('Policy Characteristics'!A:A,MATCH($C2746,'Policy Characteristics'!$C:$C,0)))</f>
        <v>Cross-Sector</v>
      </c>
      <c r="B2746" s="262" t="str">
        <f>IF(ISBLANK(INDEX('Policy Characteristics'!B:B,MATCH($C2746,'Policy Characteristics'!$C:$C,0))),"",INDEX('Policy Characteristics'!B:B,MATCH($C2746,'Policy Characteristics'!$C:$C,0)))</f>
        <v>Fuel Taxes or Subsidies</v>
      </c>
      <c r="C2746" s="320" t="str">
        <f t="shared" si="126"/>
        <v>Additional Fuel Tax or Subsidy Rate by Fuel</v>
      </c>
      <c r="D2746" s="6" t="s">
        <v>2447</v>
      </c>
      <c r="E2746" s="45" t="s">
        <v>3640</v>
      </c>
      <c r="F2746" s="6" t="s">
        <v>2448</v>
      </c>
      <c r="G2746" s="45" t="s">
        <v>2759</v>
      </c>
      <c r="H2746" s="47">
        <f t="shared" si="127"/>
        <v>2745</v>
      </c>
      <c r="I2746" s="325" t="s">
        <v>41</v>
      </c>
      <c r="J2746" s="255" t="str">
        <f>IF(ISBLANK(INDEX('Policy Characteristics'!D:D,MATCH($C2746,'Policy Characteristics'!$C:$C,0))),"",INDEX('Policy Characteristics'!D:D,MATCH($C2746,'Policy Characteristics'!$C:$C,0)))</f>
        <v>Fuel Taxes or Subsidies</v>
      </c>
      <c r="K2746" s="254" t="str">
        <f>IF(ISBLANK(INDEX('Policy Characteristics'!E:E,MATCH($C2746,'Policy Characteristics'!$C:$C,0))),"",INDEX('Policy Characteristics'!E:E,MATCH($C2746,'Policy Characteristics'!$C:$C,0)))</f>
        <v>cross fuel tax</v>
      </c>
      <c r="L2746" s="261">
        <f>IF(ISBLANK(INDEX('Policy Characteristics'!F:F,MATCH($C2746,'Policy Characteristics'!$C:$C,0))),"",INDEX('Policy Characteristics'!F:F,MATCH($C2746,'Policy Characteristics'!$C:$C,0)))</f>
        <v>-0.9</v>
      </c>
      <c r="M2746" s="261">
        <f>IF(ISBLANK(INDEX('Policy Characteristics'!G:G,MATCH($C2746,'Policy Characteristics'!$C:$C,0))),"",INDEX('Policy Characteristics'!G:G,MATCH($C2746,'Policy Characteristics'!$C:$C,0)))</f>
        <v>0.9</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BAU price</v>
      </c>
      <c r="P2746" s="254" t="str">
        <f>IF(ISBLANK(INDEX('Policy Characteristics'!J:J,MATCH($C2746,'Policy Characteristics'!$C:$C,0))),"",INDEX('Policy Characteristics'!J:J,MATCH($C2746,'Policy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6" s="254" t="str">
        <f>IF(ISBLANK(INDEX('Policy Characteristics'!K:K,MATCH($C2746,'Policy Characteristics'!$C:$C,0))),"",INDEX('Policy Characteristics'!K:K,MATCH($C2746,'Policy Characteristics'!$C:$C,0)))</f>
        <v>fuels.html#fuel-taxes</v>
      </c>
      <c r="R2746" s="254" t="str">
        <f>IF(ISBLANK(INDEX('Policy Characteristics'!L:L,MATCH($C2746,'Policy Characteristics'!$C:$C,0))),"",INDEX('Policy Characteristics'!L:L,MATCH($C2746,'Policy Characteristics'!$C:$C,0)))</f>
        <v>fuel-taxes.html</v>
      </c>
    </row>
    <row r="2747" spans="1:18" x14ac:dyDescent="0.25">
      <c r="A2747" s="254" t="str">
        <f>IF(ISBLANK(INDEX('Policy Characteristics'!A:A,MATCH($C2747,'Policy Characteristics'!$C:$C,0))),"",INDEX('Policy Characteristics'!A:A,MATCH($C2747,'Policy Characteristics'!$C:$C,0)))</f>
        <v>Cross-Sector</v>
      </c>
      <c r="B2747" s="262" t="str">
        <f>IF(ISBLANK(INDEX('Policy Characteristics'!B:B,MATCH($C2747,'Policy Characteristics'!$C:$C,0))),"",INDEX('Policy Characteristics'!B:B,MATCH($C2747,'Policy Characteristics'!$C:$C,0)))</f>
        <v>Fuel Taxes or Subsidies</v>
      </c>
      <c r="C2747" s="320" t="str">
        <f t="shared" ref="C2747:C2753" si="128">C$2618</f>
        <v>Additional Fuel Tax or Subsidy Rate by Fuel</v>
      </c>
      <c r="D2747" s="6" t="s">
        <v>71</v>
      </c>
      <c r="E2747" s="45" t="s">
        <v>3640</v>
      </c>
      <c r="F2747" s="6" t="s">
        <v>95</v>
      </c>
      <c r="G2747" s="45" t="s">
        <v>2759</v>
      </c>
      <c r="H2747" s="47">
        <f t="shared" si="127"/>
        <v>2746</v>
      </c>
      <c r="I2747" s="325" t="s">
        <v>41</v>
      </c>
      <c r="J2747" s="255" t="str">
        <f>IF(ISBLANK(INDEX('Policy Characteristics'!D:D,MATCH($C2747,'Policy Characteristics'!$C:$C,0))),"",INDEX('Policy Characteristics'!D:D,MATCH($C2747,'Policy Characteristics'!$C:$C,0)))</f>
        <v>Fuel Taxes or Subsidies</v>
      </c>
      <c r="K2747" s="254" t="str">
        <f>IF(ISBLANK(INDEX('Policy Characteristics'!E:E,MATCH($C2747,'Policy Characteristics'!$C:$C,0))),"",INDEX('Policy Characteristics'!E:E,MATCH($C2747,'Policy Characteristics'!$C:$C,0)))</f>
        <v>cross fuel tax</v>
      </c>
      <c r="L2747" s="261">
        <f>IF(ISBLANK(INDEX('Policy Characteristics'!F:F,MATCH($C2747,'Policy Characteristics'!$C:$C,0))),"",INDEX('Policy Characteristics'!F:F,MATCH($C2747,'Policy Characteristics'!$C:$C,0)))</f>
        <v>-0.9</v>
      </c>
      <c r="M2747" s="261">
        <f>IF(ISBLANK(INDEX('Policy Characteristics'!G:G,MATCH($C2747,'Policy Characteristics'!$C:$C,0))),"",INDEX('Policy Characteristics'!G:G,MATCH($C2747,'Policy Characteristics'!$C:$C,0)))</f>
        <v>0.9</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of BAU price</v>
      </c>
      <c r="P2747" s="254" t="str">
        <f>IF(ISBLANK(INDEX('Policy Characteristics'!J:J,MATCH($C2747,'Policy Characteristics'!$C:$C,0))),"",INDEX('Policy Characteristics'!J:J,MATCH($C2747,'Policy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7" s="254" t="str">
        <f>IF(ISBLANK(INDEX('Policy Characteristics'!K:K,MATCH($C2747,'Policy Characteristics'!$C:$C,0))),"",INDEX('Policy Characteristics'!K:K,MATCH($C2747,'Policy Characteristics'!$C:$C,0)))</f>
        <v>fuels.html#fuel-taxes</v>
      </c>
      <c r="R2747" s="254" t="str">
        <f>IF(ISBLANK(INDEX('Policy Characteristics'!L:L,MATCH($C2747,'Policy Characteristics'!$C:$C,0))),"",INDEX('Policy Characteristics'!L:L,MATCH($C2747,'Policy Characteristics'!$C:$C,0)))</f>
        <v>fuel-taxes.html</v>
      </c>
    </row>
    <row r="2748" spans="1:18" x14ac:dyDescent="0.25">
      <c r="A2748" s="254" t="str">
        <f>IF(ISBLANK(INDEX('Policy Characteristics'!A:A,MATCH($C2748,'Policy Characteristics'!$C:$C,0))),"",INDEX('Policy Characteristics'!A:A,MATCH($C2748,'Policy Characteristics'!$C:$C,0)))</f>
        <v>Cross-Sector</v>
      </c>
      <c r="B2748" s="262" t="str">
        <f>IF(ISBLANK(INDEX('Policy Characteristics'!B:B,MATCH($C2748,'Policy Characteristics'!$C:$C,0))),"",INDEX('Policy Characteristics'!B:B,MATCH($C2748,'Policy Characteristics'!$C:$C,0)))</f>
        <v>Fuel Taxes or Subsidies</v>
      </c>
      <c r="C2748" s="320" t="str">
        <f t="shared" si="128"/>
        <v>Additional Fuel Tax or Subsidy Rate by Fuel</v>
      </c>
      <c r="D2748" s="6" t="s">
        <v>426</v>
      </c>
      <c r="E2748" s="45" t="s">
        <v>3640</v>
      </c>
      <c r="F2748" s="6" t="s">
        <v>427</v>
      </c>
      <c r="G2748" s="45" t="s">
        <v>2759</v>
      </c>
      <c r="H2748" s="47">
        <f t="shared" si="127"/>
        <v>2747</v>
      </c>
      <c r="I2748" s="325" t="s">
        <v>41</v>
      </c>
      <c r="J2748" s="255" t="str">
        <f>IF(ISBLANK(INDEX('Policy Characteristics'!D:D,MATCH($C2748,'Policy Characteristics'!$C:$C,0))),"",INDEX('Policy Characteristics'!D:D,MATCH($C2748,'Policy Characteristics'!$C:$C,0)))</f>
        <v>Fuel Taxes or Subsidies</v>
      </c>
      <c r="K2748" s="254" t="str">
        <f>IF(ISBLANK(INDEX('Policy Characteristics'!E:E,MATCH($C2748,'Policy Characteristics'!$C:$C,0))),"",INDEX('Policy Characteristics'!E:E,MATCH($C2748,'Policy Characteristics'!$C:$C,0)))</f>
        <v>cross fuel tax</v>
      </c>
      <c r="L2748" s="261">
        <f>IF(ISBLANK(INDEX('Policy Characteristics'!F:F,MATCH($C2748,'Policy Characteristics'!$C:$C,0))),"",INDEX('Policy Characteristics'!F:F,MATCH($C2748,'Policy Characteristics'!$C:$C,0)))</f>
        <v>-0.9</v>
      </c>
      <c r="M2748" s="261">
        <f>IF(ISBLANK(INDEX('Policy Characteristics'!G:G,MATCH($C2748,'Policy Characteristics'!$C:$C,0))),"",INDEX('Policy Characteristics'!G:G,MATCH($C2748,'Policy Characteristics'!$C:$C,0)))</f>
        <v>0.9</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of BAU price</v>
      </c>
      <c r="P2748" s="254" t="str">
        <f>IF(ISBLANK(INDEX('Policy Characteristics'!J:J,MATCH($C2748,'Policy Characteristics'!$C:$C,0))),"",INDEX('Policy Characteristics'!J:J,MATCH($C2748,'Policy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8" s="254" t="str">
        <f>IF(ISBLANK(INDEX('Policy Characteristics'!K:K,MATCH($C2748,'Policy Characteristics'!$C:$C,0))),"",INDEX('Policy Characteristics'!K:K,MATCH($C2748,'Policy Characteristics'!$C:$C,0)))</f>
        <v>fuels.html#fuel-taxes</v>
      </c>
      <c r="R2748" s="254" t="str">
        <f>IF(ISBLANK(INDEX('Policy Characteristics'!L:L,MATCH($C2748,'Policy Characteristics'!$C:$C,0))),"",INDEX('Policy Characteristics'!L:L,MATCH($C2748,'Policy Characteristics'!$C:$C,0)))</f>
        <v>fuel-taxes.html</v>
      </c>
    </row>
    <row r="2749" spans="1:18" x14ac:dyDescent="0.25">
      <c r="A2749" s="254" t="str">
        <f>IF(ISBLANK(INDEX('Policy Characteristics'!A:A,MATCH($C2749,'Policy Characteristics'!$C:$C,0))),"",INDEX('Policy Characteristics'!A:A,MATCH($C2749,'Policy Characteristics'!$C:$C,0)))</f>
        <v>Cross-Sector</v>
      </c>
      <c r="B2749" s="262" t="str">
        <f>IF(ISBLANK(INDEX('Policy Characteristics'!B:B,MATCH($C2749,'Policy Characteristics'!$C:$C,0))),"",INDEX('Policy Characteristics'!B:B,MATCH($C2749,'Policy Characteristics'!$C:$C,0)))</f>
        <v>Fuel Taxes or Subsidies</v>
      </c>
      <c r="C2749" s="320" t="str">
        <f t="shared" si="128"/>
        <v>Additional Fuel Tax or Subsidy Rate by Fuel</v>
      </c>
      <c r="D2749" s="6" t="s">
        <v>2439</v>
      </c>
      <c r="E2749" s="45" t="s">
        <v>3640</v>
      </c>
      <c r="F2749" s="6" t="s">
        <v>2443</v>
      </c>
      <c r="G2749" s="45" t="s">
        <v>2759</v>
      </c>
      <c r="H2749" s="47">
        <f t="shared" si="127"/>
        <v>2748</v>
      </c>
      <c r="I2749" s="325" t="s">
        <v>41</v>
      </c>
      <c r="J2749" s="255" t="str">
        <f>IF(ISBLANK(INDEX('Policy Characteristics'!D:D,MATCH($C2749,'Policy Characteristics'!$C:$C,0))),"",INDEX('Policy Characteristics'!D:D,MATCH($C2749,'Policy Characteristics'!$C:$C,0)))</f>
        <v>Fuel Taxes or Subsidies</v>
      </c>
      <c r="K2749" s="254" t="str">
        <f>IF(ISBLANK(INDEX('Policy Characteristics'!E:E,MATCH($C2749,'Policy Characteristics'!$C:$C,0))),"",INDEX('Policy Characteristics'!E:E,MATCH($C2749,'Policy Characteristics'!$C:$C,0)))</f>
        <v>cross fuel tax</v>
      </c>
      <c r="L2749" s="261">
        <f>IF(ISBLANK(INDEX('Policy Characteristics'!F:F,MATCH($C2749,'Policy Characteristics'!$C:$C,0))),"",INDEX('Policy Characteristics'!F:F,MATCH($C2749,'Policy Characteristics'!$C:$C,0)))</f>
        <v>-0.9</v>
      </c>
      <c r="M2749" s="261">
        <f>IF(ISBLANK(INDEX('Policy Characteristics'!G:G,MATCH($C2749,'Policy Characteristics'!$C:$C,0))),"",INDEX('Policy Characteristics'!G:G,MATCH($C2749,'Policy Characteristics'!$C:$C,0)))</f>
        <v>0.9</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BAU price</v>
      </c>
      <c r="P2749" s="254" t="str">
        <f>IF(ISBLANK(INDEX('Policy Characteristics'!J:J,MATCH($C2749,'Policy Characteristics'!$C:$C,0))),"",INDEX('Policy Characteristics'!J:J,MATCH($C2749,'Policy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49" s="254" t="str">
        <f>IF(ISBLANK(INDEX('Policy Characteristics'!K:K,MATCH($C2749,'Policy Characteristics'!$C:$C,0))),"",INDEX('Policy Characteristics'!K:K,MATCH($C2749,'Policy Characteristics'!$C:$C,0)))</f>
        <v>fuels.html#fuel-taxes</v>
      </c>
      <c r="R2749" s="254" t="str">
        <f>IF(ISBLANK(INDEX('Policy Characteristics'!L:L,MATCH($C2749,'Policy Characteristics'!$C:$C,0))),"",INDEX('Policy Characteristics'!L:L,MATCH($C2749,'Policy Characteristics'!$C:$C,0)))</f>
        <v>fuel-taxes.html</v>
      </c>
    </row>
    <row r="2750" spans="1:18" x14ac:dyDescent="0.25">
      <c r="A2750" s="254" t="str">
        <f>IF(ISBLANK(INDEX('Policy Characteristics'!A:A,MATCH($C2750,'Policy Characteristics'!$C:$C,0))),"",INDEX('Policy Characteristics'!A:A,MATCH($C2750,'Policy Characteristics'!$C:$C,0)))</f>
        <v>Cross-Sector</v>
      </c>
      <c r="B2750" s="262" t="str">
        <f>IF(ISBLANK(INDEX('Policy Characteristics'!B:B,MATCH($C2750,'Policy Characteristics'!$C:$C,0))),"",INDEX('Policy Characteristics'!B:B,MATCH($C2750,'Policy Characteristics'!$C:$C,0)))</f>
        <v>Fuel Taxes or Subsidies</v>
      </c>
      <c r="C2750" s="320" t="str">
        <f t="shared" si="128"/>
        <v>Additional Fuel Tax or Subsidy Rate by Fuel</v>
      </c>
      <c r="D2750" s="6" t="s">
        <v>2449</v>
      </c>
      <c r="E2750" s="45" t="s">
        <v>3640</v>
      </c>
      <c r="F2750" s="6" t="s">
        <v>2450</v>
      </c>
      <c r="G2750" s="45" t="s">
        <v>2759</v>
      </c>
      <c r="H2750" s="47">
        <f t="shared" si="127"/>
        <v>2749</v>
      </c>
      <c r="I2750" s="325" t="s">
        <v>41</v>
      </c>
      <c r="J2750" s="255" t="str">
        <f>IF(ISBLANK(INDEX('Policy Characteristics'!D:D,MATCH($C2750,'Policy Characteristics'!$C:$C,0))),"",INDEX('Policy Characteristics'!D:D,MATCH($C2750,'Policy Characteristics'!$C:$C,0)))</f>
        <v>Fuel Taxes or Subsidies</v>
      </c>
      <c r="K2750" s="254" t="str">
        <f>IF(ISBLANK(INDEX('Policy Characteristics'!E:E,MATCH($C2750,'Policy Characteristics'!$C:$C,0))),"",INDEX('Policy Characteristics'!E:E,MATCH($C2750,'Policy Characteristics'!$C:$C,0)))</f>
        <v>cross fuel tax</v>
      </c>
      <c r="L2750" s="261">
        <f>IF(ISBLANK(INDEX('Policy Characteristics'!F:F,MATCH($C2750,'Policy Characteristics'!$C:$C,0))),"",INDEX('Policy Characteristics'!F:F,MATCH($C2750,'Policy Characteristics'!$C:$C,0)))</f>
        <v>-0.9</v>
      </c>
      <c r="M2750" s="261">
        <f>IF(ISBLANK(INDEX('Policy Characteristics'!G:G,MATCH($C2750,'Policy Characteristics'!$C:$C,0))),"",INDEX('Policy Characteristics'!G:G,MATCH($C2750,'Policy Characteristics'!$C:$C,0)))</f>
        <v>0.9</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BAU price</v>
      </c>
      <c r="P2750" s="254" t="str">
        <f>IF(ISBLANK(INDEX('Policy Characteristics'!J:J,MATCH($C2750,'Policy Characteristics'!$C:$C,0))),"",INDEX('Policy Characteristics'!J:J,MATCH($C2750,'Policy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0" s="254" t="str">
        <f>IF(ISBLANK(INDEX('Policy Characteristics'!K:K,MATCH($C2750,'Policy Characteristics'!$C:$C,0))),"",INDEX('Policy Characteristics'!K:K,MATCH($C2750,'Policy Characteristics'!$C:$C,0)))</f>
        <v>fuels.html#fuel-taxes</v>
      </c>
      <c r="R2750" s="254" t="str">
        <f>IF(ISBLANK(INDEX('Policy Characteristics'!L:L,MATCH($C2750,'Policy Characteristics'!$C:$C,0))),"",INDEX('Policy Characteristics'!L:L,MATCH($C2750,'Policy Characteristics'!$C:$C,0)))</f>
        <v>fuel-taxes.html</v>
      </c>
    </row>
    <row r="2751" spans="1:18" x14ac:dyDescent="0.25">
      <c r="A2751" s="254" t="str">
        <f>IF(ISBLANK(INDEX('Policy Characteristics'!A:A,MATCH($C2751,'Policy Characteristics'!$C:$C,0))),"",INDEX('Policy Characteristics'!A:A,MATCH($C2751,'Policy Characteristics'!$C:$C,0)))</f>
        <v>Cross-Sector</v>
      </c>
      <c r="B2751" s="262" t="str">
        <f>IF(ISBLANK(INDEX('Policy Characteristics'!B:B,MATCH($C2751,'Policy Characteristics'!$C:$C,0))),"",INDEX('Policy Characteristics'!B:B,MATCH($C2751,'Policy Characteristics'!$C:$C,0)))</f>
        <v>Fuel Taxes or Subsidies</v>
      </c>
      <c r="C2751" s="320" t="str">
        <f t="shared" si="128"/>
        <v>Additional Fuel Tax or Subsidy Rate by Fuel</v>
      </c>
      <c r="D2751" s="6" t="s">
        <v>2440</v>
      </c>
      <c r="E2751" s="45" t="s">
        <v>3640</v>
      </c>
      <c r="F2751" s="6" t="s">
        <v>2444</v>
      </c>
      <c r="G2751" s="45" t="s">
        <v>2759</v>
      </c>
      <c r="H2751" s="47">
        <f t="shared" si="127"/>
        <v>2750</v>
      </c>
      <c r="I2751" s="325" t="s">
        <v>41</v>
      </c>
      <c r="J2751" s="255" t="str">
        <f>IF(ISBLANK(INDEX('Policy Characteristics'!D:D,MATCH($C2751,'Policy Characteristics'!$C:$C,0))),"",INDEX('Policy Characteristics'!D:D,MATCH($C2751,'Policy Characteristics'!$C:$C,0)))</f>
        <v>Fuel Taxes or Subsidies</v>
      </c>
      <c r="K2751" s="254" t="str">
        <f>IF(ISBLANK(INDEX('Policy Characteristics'!E:E,MATCH($C2751,'Policy Characteristics'!$C:$C,0))),"",INDEX('Policy Characteristics'!E:E,MATCH($C2751,'Policy Characteristics'!$C:$C,0)))</f>
        <v>cross fuel tax</v>
      </c>
      <c r="L2751" s="261">
        <f>IF(ISBLANK(INDEX('Policy Characteristics'!F:F,MATCH($C2751,'Policy Characteristics'!$C:$C,0))),"",INDEX('Policy Characteristics'!F:F,MATCH($C2751,'Policy Characteristics'!$C:$C,0)))</f>
        <v>-0.9</v>
      </c>
      <c r="M2751" s="261">
        <f>IF(ISBLANK(INDEX('Policy Characteristics'!G:G,MATCH($C2751,'Policy Characteristics'!$C:$C,0))),"",INDEX('Policy Characteristics'!G:G,MATCH($C2751,'Policy Characteristics'!$C:$C,0)))</f>
        <v>0.9</v>
      </c>
      <c r="N2751" s="261">
        <f>IF(ISBLANK(INDEX('Policy Characteristics'!H:H,MATCH($C2751,'Policy Characteristics'!$C:$C,0))),"",INDEX('Policy Characteristics'!H:H,MATCH($C2751,'Policy Characteristics'!$C:$C,0)))</f>
        <v>0.01</v>
      </c>
      <c r="O2751" s="254" t="str">
        <f>IF(ISBLANK(INDEX('Policy Characteristics'!I:I,MATCH($C2751,'Policy Characteristics'!$C:$C,0))),"",INDEX('Policy Characteristics'!I:I,MATCH($C2751,'Policy Characteristics'!$C:$C,0)))</f>
        <v>% of BAU price</v>
      </c>
      <c r="P2751" s="254" t="str">
        <f>IF(ISBLANK(INDEX('Policy Characteristics'!J:J,MATCH($C2751,'Policy Characteristics'!$C:$C,0))),"",INDEX('Policy Characteristics'!J:J,MATCH($C2751,'Policy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1" s="254" t="str">
        <f>IF(ISBLANK(INDEX('Policy Characteristics'!K:K,MATCH($C2751,'Policy Characteristics'!$C:$C,0))),"",INDEX('Policy Characteristics'!K:K,MATCH($C2751,'Policy Characteristics'!$C:$C,0)))</f>
        <v>fuels.html#fuel-taxes</v>
      </c>
      <c r="R2751" s="254" t="str">
        <f>IF(ISBLANK(INDEX('Policy Characteristics'!L:L,MATCH($C2751,'Policy Characteristics'!$C:$C,0))),"",INDEX('Policy Characteristics'!L:L,MATCH($C2751,'Policy Characteristics'!$C:$C,0)))</f>
        <v>fuel-taxes.html</v>
      </c>
    </row>
    <row r="2752" spans="1:18" x14ac:dyDescent="0.25">
      <c r="A2752" s="254" t="str">
        <f>IF(ISBLANK(INDEX('Policy Characteristics'!A:A,MATCH($C2752,'Policy Characteristics'!$C:$C,0))),"",INDEX('Policy Characteristics'!A:A,MATCH($C2752,'Policy Characteristics'!$C:$C,0)))</f>
        <v>Cross-Sector</v>
      </c>
      <c r="B2752" s="262" t="str">
        <f>IF(ISBLANK(INDEX('Policy Characteristics'!B:B,MATCH($C2752,'Policy Characteristics'!$C:$C,0))),"",INDEX('Policy Characteristics'!B:B,MATCH($C2752,'Policy Characteristics'!$C:$C,0)))</f>
        <v>Fuel Taxes or Subsidies</v>
      </c>
      <c r="C2752" s="320" t="str">
        <f t="shared" si="128"/>
        <v>Additional Fuel Tax or Subsidy Rate by Fuel</v>
      </c>
      <c r="D2752" s="6" t="s">
        <v>2441</v>
      </c>
      <c r="E2752" s="45" t="s">
        <v>3640</v>
      </c>
      <c r="F2752" s="6" t="s">
        <v>2445</v>
      </c>
      <c r="G2752" s="45" t="s">
        <v>2759</v>
      </c>
      <c r="H2752" s="47">
        <f t="shared" si="127"/>
        <v>2751</v>
      </c>
      <c r="I2752" s="325" t="s">
        <v>41</v>
      </c>
      <c r="J2752" s="255" t="str">
        <f>IF(ISBLANK(INDEX('Policy Characteristics'!D:D,MATCH($C2752,'Policy Characteristics'!$C:$C,0))),"",INDEX('Policy Characteristics'!D:D,MATCH($C2752,'Policy Characteristics'!$C:$C,0)))</f>
        <v>Fuel Taxes or Subsidies</v>
      </c>
      <c r="K2752" s="254" t="str">
        <f>IF(ISBLANK(INDEX('Policy Characteristics'!E:E,MATCH($C2752,'Policy Characteristics'!$C:$C,0))),"",INDEX('Policy Characteristics'!E:E,MATCH($C2752,'Policy Characteristics'!$C:$C,0)))</f>
        <v>cross fuel tax</v>
      </c>
      <c r="L2752" s="261">
        <f>IF(ISBLANK(INDEX('Policy Characteristics'!F:F,MATCH($C2752,'Policy Characteristics'!$C:$C,0))),"",INDEX('Policy Characteristics'!F:F,MATCH($C2752,'Policy Characteristics'!$C:$C,0)))</f>
        <v>-0.9</v>
      </c>
      <c r="M2752" s="261">
        <f>IF(ISBLANK(INDEX('Policy Characteristics'!G:G,MATCH($C2752,'Policy Characteristics'!$C:$C,0))),"",INDEX('Policy Characteristics'!G:G,MATCH($C2752,'Policy Characteristics'!$C:$C,0)))</f>
        <v>0.9</v>
      </c>
      <c r="N2752" s="261">
        <f>IF(ISBLANK(INDEX('Policy Characteristics'!H:H,MATCH($C2752,'Policy Characteristics'!$C:$C,0))),"",INDEX('Policy Characteristics'!H:H,MATCH($C2752,'Policy Characteristics'!$C:$C,0)))</f>
        <v>0.01</v>
      </c>
      <c r="O2752" s="254" t="str">
        <f>IF(ISBLANK(INDEX('Policy Characteristics'!I:I,MATCH($C2752,'Policy Characteristics'!$C:$C,0))),"",INDEX('Policy Characteristics'!I:I,MATCH($C2752,'Policy Characteristics'!$C:$C,0)))</f>
        <v>% of BAU price</v>
      </c>
      <c r="P2752" s="254" t="str">
        <f>IF(ISBLANK(INDEX('Policy Characteristics'!J:J,MATCH($C2752,'Policy Characteristics'!$C:$C,0))),"",INDEX('Policy Characteristics'!J:J,MATCH($C2752,'Policy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2" s="254" t="str">
        <f>IF(ISBLANK(INDEX('Policy Characteristics'!K:K,MATCH($C2752,'Policy Characteristics'!$C:$C,0))),"",INDEX('Policy Characteristics'!K:K,MATCH($C2752,'Policy Characteristics'!$C:$C,0)))</f>
        <v>fuels.html#fuel-taxes</v>
      </c>
      <c r="R2752" s="254" t="str">
        <f>IF(ISBLANK(INDEX('Policy Characteristics'!L:L,MATCH($C2752,'Policy Characteristics'!$C:$C,0))),"",INDEX('Policy Characteristics'!L:L,MATCH($C2752,'Policy Characteristics'!$C:$C,0)))</f>
        <v>fuel-taxes.html</v>
      </c>
    </row>
    <row r="2753" spans="1:18" x14ac:dyDescent="0.25">
      <c r="A2753" s="254" t="str">
        <f>IF(ISBLANK(INDEX('Policy Characteristics'!A:A,MATCH($C2753,'Policy Characteristics'!$C:$C,0))),"",INDEX('Policy Characteristics'!A:A,MATCH($C2753,'Policy Characteristics'!$C:$C,0)))</f>
        <v>Cross-Sector</v>
      </c>
      <c r="B2753" s="262" t="str">
        <f>IF(ISBLANK(INDEX('Policy Characteristics'!B:B,MATCH($C2753,'Policy Characteristics'!$C:$C,0))),"",INDEX('Policy Characteristics'!B:B,MATCH($C2753,'Policy Characteristics'!$C:$C,0)))</f>
        <v>Fuel Taxes or Subsidies</v>
      </c>
      <c r="C2753" s="320" t="str">
        <f t="shared" si="128"/>
        <v>Additional Fuel Tax or Subsidy Rate by Fuel</v>
      </c>
      <c r="D2753" s="6" t="s">
        <v>2442</v>
      </c>
      <c r="E2753" s="45" t="s">
        <v>3640</v>
      </c>
      <c r="F2753" s="6" t="s">
        <v>2446</v>
      </c>
      <c r="G2753" s="45" t="s">
        <v>2759</v>
      </c>
      <c r="H2753" s="47">
        <f t="shared" si="127"/>
        <v>2752</v>
      </c>
      <c r="I2753" s="325" t="s">
        <v>41</v>
      </c>
      <c r="J2753" s="255" t="str">
        <f>IF(ISBLANK(INDEX('Policy Characteristics'!D:D,MATCH($C2753,'Policy Characteristics'!$C:$C,0))),"",INDEX('Policy Characteristics'!D:D,MATCH($C2753,'Policy Characteristics'!$C:$C,0)))</f>
        <v>Fuel Taxes or Subsidies</v>
      </c>
      <c r="K2753" s="254" t="str">
        <f>IF(ISBLANK(INDEX('Policy Characteristics'!E:E,MATCH($C2753,'Policy Characteristics'!$C:$C,0))),"",INDEX('Policy Characteristics'!E:E,MATCH($C2753,'Policy Characteristics'!$C:$C,0)))</f>
        <v>cross fuel tax</v>
      </c>
      <c r="L2753" s="261">
        <f>IF(ISBLANK(INDEX('Policy Characteristics'!F:F,MATCH($C2753,'Policy Characteristics'!$C:$C,0))),"",INDEX('Policy Characteristics'!F:F,MATCH($C2753,'Policy Characteristics'!$C:$C,0)))</f>
        <v>-0.9</v>
      </c>
      <c r="M2753" s="261">
        <f>IF(ISBLANK(INDEX('Policy Characteristics'!G:G,MATCH($C2753,'Policy Characteristics'!$C:$C,0))),"",INDEX('Policy Characteristics'!G:G,MATCH($C2753,'Policy Characteristics'!$C:$C,0)))</f>
        <v>0.9</v>
      </c>
      <c r="N2753" s="261">
        <f>IF(ISBLANK(INDEX('Policy Characteristics'!H:H,MATCH($C2753,'Policy Characteristics'!$C:$C,0))),"",INDEX('Policy Characteristics'!H:H,MATCH($C2753,'Policy Characteristics'!$C:$C,0)))</f>
        <v>0.01</v>
      </c>
      <c r="O2753" s="254" t="str">
        <f>IF(ISBLANK(INDEX('Policy Characteristics'!I:I,MATCH($C2753,'Policy Characteristics'!$C:$C,0))),"",INDEX('Policy Characteristics'!I:I,MATCH($C2753,'Policy Characteristics'!$C:$C,0)))</f>
        <v>% of BAU price</v>
      </c>
      <c r="P2753" s="254" t="str">
        <f>IF(ISBLANK(INDEX('Policy Characteristics'!J:J,MATCH($C2753,'Policy Characteristics'!$C:$C,0))),"",INDEX('Policy Characteristics'!J:J,MATCH($C2753,'Policy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753" s="254" t="str">
        <f>IF(ISBLANK(INDEX('Policy Characteristics'!K:K,MATCH($C2753,'Policy Characteristics'!$C:$C,0))),"",INDEX('Policy Characteristics'!K:K,MATCH($C2753,'Policy Characteristics'!$C:$C,0)))</f>
        <v>fuels.html#fuel-taxes</v>
      </c>
      <c r="R2753" s="254" t="str">
        <f>IF(ISBLANK(INDEX('Policy Characteristics'!L:L,MATCH($C2753,'Policy Characteristics'!$C:$C,0))),"",INDEX('Policy Characteristics'!L:L,MATCH($C2753,'Policy Characteristics'!$C:$C,0)))</f>
        <v>fuel-taxes.html</v>
      </c>
    </row>
    <row r="2754" spans="1:18" x14ac:dyDescent="0.25">
      <c r="A2754" s="254" t="str">
        <f>IF(ISBLANK(INDEX('Policy Characteristics'!A:A,MATCH($C2754,'Policy Characteristics'!$C:$C,0))),"",INDEX('Policy Characteristics'!A:A,MATCH($C2754,'Policy Characteristics'!$C:$C,0)))</f>
        <v>Cross-Sector</v>
      </c>
      <c r="B2754" s="262" t="str">
        <f>IF(ISBLANK(INDEX('Policy Characteristics'!B:B,MATCH($C2754,'Policy Characteristics'!$C:$C,0))),"",INDEX('Policy Characteristics'!B:B,MATCH($C2754,'Policy Characteristics'!$C:$C,0)))</f>
        <v>Non BAU Carbon Tax Vehicle Qualification</v>
      </c>
      <c r="C2754" t="s">
        <v>3600</v>
      </c>
      <c r="H2754" s="47">
        <f t="shared" si="127"/>
        <v>2753</v>
      </c>
      <c r="I2754" s="322" t="s">
        <v>40</v>
      </c>
      <c r="J2754" s="255" t="str">
        <f>IF(ISBLANK(INDEX('Policy Characteristics'!D:D,MATCH($C2754,'Policy Characteristics'!$C:$C,0))),"",INDEX('Policy Characteristics'!D:D,MATCH($C2754,'Policy Characteristics'!$C:$C,0)))</f>
        <v/>
      </c>
      <c r="K2754" s="254" t="str">
        <f>IF(ISBLANK(INDEX('Policy Characteristics'!E:E,MATCH($C2754,'Policy Characteristics'!$C:$C,0))),"",INDEX('Policy Characteristics'!E:E,MATCH($C2754,'Policy Characteristics'!$C:$C,0)))</f>
        <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1</v>
      </c>
      <c r="N2754" s="261">
        <f>IF(ISBLANK(INDEX('Policy Characteristics'!H:H,MATCH($C2754,'Policy Characteristics'!$C:$C,0))),"",INDEX('Policy Characteristics'!H:H,MATCH($C2754,'Policy Characteristics'!$C:$C,0)))</f>
        <v>1</v>
      </c>
      <c r="O2754" s="254" t="str">
        <f>IF(ISBLANK(INDEX('Policy Characteristics'!I:I,MATCH($C2754,'Policy Characteristics'!$C:$C,0))),"",INDEX('Policy Characteristics'!I:I,MATCH($C2754,'Policy Characteristics'!$C:$C,0)))</f>
        <v>on/off</v>
      </c>
      <c r="P2754" s="254" t="str">
        <f>IF(ISBLANK(INDEX('Policy Characteristics'!J:J,MATCH($C2754,'Policy Characteristics'!$C:$C,0))),"",INDEX('Policy Characteristics'!J:J,MATCH($C2754,'Policy Characteristics'!$C:$C,0)))</f>
        <v xml:space="preserve">**Description:** This lever determines which vehicle types are captured under the scope of a carbon tax. In some regions, only certain vehicle types are covered by a carbon tax or cap. </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x14ac:dyDescent="0.25">
      <c r="A2755" s="254" t="str">
        <f>IF(ISBLANK(INDEX('Policy Characteristics'!A:A,MATCH($C2755,'Policy Characteristics'!$C:$C,0))),"",INDEX('Policy Characteristics'!A:A,MATCH($C2755,'Policy Characteristics'!$C:$C,0)))</f>
        <v>Cross-Sector</v>
      </c>
      <c r="B2755" s="262" t="str">
        <f>IF(ISBLANK(INDEX('Policy Characteristics'!B:B,MATCH($C2755,'Policy Characteristics'!$C:$C,0))),"",INDEX('Policy Characteristics'!B:B,MATCH($C2755,'Policy Characteristics'!$C:$C,0)))</f>
        <v>Non BAU Carbon Tax Industry Qualification</v>
      </c>
      <c r="C2755" t="s">
        <v>3601</v>
      </c>
      <c r="H2755" s="47">
        <f t="shared" si="127"/>
        <v>2754</v>
      </c>
      <c r="I2755" s="322" t="s">
        <v>40</v>
      </c>
      <c r="J2755" s="255" t="str">
        <f>IF(ISBLANK(INDEX('Policy Characteristics'!D:D,MATCH($C2755,'Policy Characteristics'!$C:$C,0))),"",INDEX('Policy Characteristics'!D:D,MATCH($C2755,'Policy Characteristics'!$C:$C,0)))</f>
        <v/>
      </c>
      <c r="K2755" s="254" t="str">
        <f>IF(ISBLANK(INDEX('Policy Characteristics'!E:E,MATCH($C2755,'Policy Characteristics'!$C:$C,0))),"",INDEX('Policy Characteristics'!E:E,MATCH($C2755,'Policy Characteristics'!$C:$C,0)))</f>
        <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1</v>
      </c>
      <c r="N2755" s="261">
        <f>IF(ISBLANK(INDEX('Policy Characteristics'!H:H,MATCH($C2755,'Policy Characteristics'!$C:$C,0))),"",INDEX('Policy Characteristics'!H:H,MATCH($C2755,'Policy Characteristics'!$C:$C,0)))</f>
        <v>1</v>
      </c>
      <c r="O2755" s="254" t="str">
        <f>IF(ISBLANK(INDEX('Policy Characteristics'!I:I,MATCH($C2755,'Policy Characteristics'!$C:$C,0))),"",INDEX('Policy Characteristics'!I:I,MATCH($C2755,'Policy Characteristics'!$C:$C,0)))</f>
        <v>on/off</v>
      </c>
      <c r="P2755" s="254" t="str">
        <f>IF(ISBLANK(INDEX('Policy Characteristics'!J:J,MATCH($C2755,'Policy Characteristics'!$C:$C,0))),"",INDEX('Policy Characteristics'!J:J,MATCH($C2755,'Policy Characteristics'!$C:$C,0)))</f>
        <v xml:space="preserve">**Description:** This lever determines which industry categories are captured under the scope of a carbon tax. In some regions, only certain industries are covered by a carbon tax or cap. </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x14ac:dyDescent="0.25">
      <c r="A2756" s="254" t="str">
        <f>IF(ISBLANK(INDEX('Policy Characteristics'!A:A,MATCH($C2756,'Policy Characteristics'!$C:$C,0))),"",INDEX('Policy Characteristics'!A:A,MATCH($C2756,'Policy Characteristics'!$C:$C,0)))</f>
        <v>Cross-Sector</v>
      </c>
      <c r="B2756" s="262" t="str">
        <f>IF(ISBLANK(INDEX('Policy Characteristics'!B:B,MATCH($C2756,'Policy Characteristics'!$C:$C,0))),"",INDEX('Policy Characteristics'!B:B,MATCH($C2756,'Policy Characteristics'!$C:$C,0)))</f>
        <v>Non BAU CBAM Industry Qualification</v>
      </c>
      <c r="C2756" t="s">
        <v>3602</v>
      </c>
      <c r="H2756" s="47">
        <f t="shared" si="127"/>
        <v>2755</v>
      </c>
      <c r="I2756" s="322" t="s">
        <v>40</v>
      </c>
      <c r="J2756" s="255" t="str">
        <f>IF(ISBLANK(INDEX('Policy Characteristics'!D:D,MATCH($C2756,'Policy Characteristics'!$C:$C,0))),"",INDEX('Policy Characteristics'!D:D,MATCH($C2756,'Policy Characteristics'!$C:$C,0)))</f>
        <v/>
      </c>
      <c r="K2756" s="254" t="str">
        <f>IF(ISBLANK(INDEX('Policy Characteristics'!E:E,MATCH($C2756,'Policy Characteristics'!$C:$C,0))),"",INDEX('Policy Characteristics'!E:E,MATCH($C2756,'Policy Characteristics'!$C:$C,0)))</f>
        <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1</v>
      </c>
      <c r="N2756" s="261">
        <f>IF(ISBLANK(INDEX('Policy Characteristics'!H:H,MATCH($C2756,'Policy Characteristics'!$C:$C,0))),"",INDEX('Policy Characteristics'!H:H,MATCH($C2756,'Policy Characteristics'!$C:$C,0)))</f>
        <v>1</v>
      </c>
      <c r="O2756" s="254" t="str">
        <f>IF(ISBLANK(INDEX('Policy Characteristics'!I:I,MATCH($C2756,'Policy Characteristics'!$C:$C,0))),"",INDEX('Policy Characteristics'!I:I,MATCH($C2756,'Policy Characteristics'!$C:$C,0)))</f>
        <v>on/off</v>
      </c>
      <c r="P2756" s="254" t="str">
        <f>IF(ISBLANK(INDEX('Policy Characteristics'!J:J,MATCH($C2756,'Policy Characteristics'!$C:$C,0))),"",INDEX('Policy Characteristics'!J:J,MATCH($C2756,'Policy Characteristics'!$C:$C,0)))</f>
        <v>**Description:** This lever determines which industry categories are captured under the scope of a carbon border adjustment mechanism. In some regions, only certain industries are covered by a border mechanism.</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x14ac:dyDescent="0.25">
      <c r="A2757" s="254" t="str">
        <f>IF(ISBLANK(INDEX('Policy Characteristics'!A:A,MATCH($C2757,'Policy Characteristics'!$C:$C,0))),"",INDEX('Policy Characteristics'!A:A,MATCH($C2757,'Policy Characteristics'!$C:$C,0)))</f>
        <v>Research and Development</v>
      </c>
      <c r="B2757" s="262" t="str">
        <f>IF(ISBLANK(INDEX('Policy Characteristics'!B:B,MATCH($C2757,'Policy Characteristics'!$C:$C,0))),"",INDEX('Policy Characteristics'!B:B,MATCH($C2757,'Policy Characteristics'!$C:$C,0)))</f>
        <v>Capital Cost Reduction</v>
      </c>
      <c r="C2757" t="s">
        <v>273</v>
      </c>
      <c r="D2757" s="45" t="s">
        <v>109</v>
      </c>
      <c r="E2757" s="45"/>
      <c r="F2757" s="45" t="s">
        <v>300</v>
      </c>
      <c r="G2757" s="45"/>
      <c r="H2757" s="47">
        <f t="shared" si="127"/>
        <v>2756</v>
      </c>
      <c r="I2757" s="324" t="s">
        <v>40</v>
      </c>
      <c r="J2757" s="255" t="str">
        <f>IF(ISBLANK(INDEX('Policy Characteristics'!D:D,MATCH($C2757,'Policy Characteristics'!$C:$C,0))),"",INDEX('Policy Characteristics'!D:D,MATCH($C2757,'Policy Characteristics'!$C:$C,0)))</f>
        <v>R&amp;D Capital Cost Reductions</v>
      </c>
      <c r="K2757" s="254" t="str">
        <f>IF(ISBLANK(INDEX('Policy Characteristics'!E:E,MATCH($C2757,'Policy Characteristics'!$C:$C,0))),"",INDEX('Policy Characteristics'!E:E,MATCH($C2757,'Policy Characteristics'!$C:$C,0)))</f>
        <v>RnD building capital cost reduction</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0.4</v>
      </c>
      <c r="N2757" s="261">
        <f>IF(ISBLANK(INDEX('Policy Characteristics'!H:H,MATCH($C2757,'Policy Characteristics'!$C:$C,0))),"",INDEX('Policy Characteristics'!H:H,MATCH($C2757,'Policy Characteristics'!$C:$C,0)))</f>
        <v>0.01</v>
      </c>
      <c r="O2757" s="254" t="str">
        <f>IF(ISBLANK(INDEX('Policy Characteristics'!I:I,MATCH($C2757,'Policy Characteristics'!$C:$C,0))),"",INDEX('Policy Characteristics'!I:I,MATCH($C2757,'Policy Characteristics'!$C:$C,0)))</f>
        <v>% reduction in cost</v>
      </c>
      <c r="P2757" s="254" t="str">
        <f>IF(ISBLANK(INDEX('Policy Characteristics'!J:J,MATCH($C2757,'Policy Characteristics'!$C:$C,0))),"",INDEX('Policy Characteristics'!J:J,MATCH($C2757,'Policy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7" s="254" t="str">
        <f>IF(ISBLANK(INDEX('Policy Characteristics'!K:K,MATCH($C2757,'Policy Characteristics'!$C:$C,0))),"",INDEX('Policy Characteristics'!K:K,MATCH($C2757,'Policy Characteristics'!$C:$C,0)))</f>
        <v>architectural-design.html#rnd</v>
      </c>
      <c r="R2757" s="254" t="str">
        <f>IF(ISBLANK(INDEX('Policy Characteristics'!L:L,MATCH($C2757,'Policy Characteristics'!$C:$C,0))),"",INDEX('Policy Characteristics'!L:L,MATCH($C2757,'Policy Characteristics'!$C:$C,0)))</f>
        <v>research-and-development.html</v>
      </c>
    </row>
    <row r="2758" spans="1:18" x14ac:dyDescent="0.25">
      <c r="A2758" s="254" t="str">
        <f>IF(ISBLANK(INDEX('Policy Characteristics'!A:A,MATCH($C2758,'Policy Characteristics'!$C:$C,0))),"",INDEX('Policy Characteristics'!A:A,MATCH($C2758,'Policy Characteristics'!$C:$C,0)))</f>
        <v>Research and Development</v>
      </c>
      <c r="B2758" s="262" t="str">
        <f>IF(ISBLANK(INDEX('Policy Characteristics'!B:B,MATCH($C2758,'Policy Characteristics'!$C:$C,0))),"",INDEX('Policy Characteristics'!B:B,MATCH($C2758,'Policy Characteristics'!$C:$C,0)))</f>
        <v>Capital Cost Reduction</v>
      </c>
      <c r="C2758" s="254" t="str">
        <f t="shared" ref="C2758:C2762" si="129">C$2757</f>
        <v>RnD Building Capital Cost Perc Reduction</v>
      </c>
      <c r="D2758" s="45" t="s">
        <v>110</v>
      </c>
      <c r="E2758" s="45"/>
      <c r="F2758" s="45" t="s">
        <v>301</v>
      </c>
      <c r="G2758" s="45"/>
      <c r="H2758" s="47">
        <f t="shared" si="127"/>
        <v>2757</v>
      </c>
      <c r="I2758" s="324" t="s">
        <v>40</v>
      </c>
      <c r="J2758" s="255" t="str">
        <f>IF(ISBLANK(INDEX('Policy Characteristics'!D:D,MATCH($C2758,'Policy Characteristics'!$C:$C,0))),"",INDEX('Policy Characteristics'!D:D,MATCH($C2758,'Policy Characteristics'!$C:$C,0)))</f>
        <v>R&amp;D Capital Cost Reductions</v>
      </c>
      <c r="K2758" s="254" t="str">
        <f>IF(ISBLANK(INDEX('Policy Characteristics'!E:E,MATCH($C2758,'Policy Characteristics'!$C:$C,0))),"",INDEX('Policy Characteristics'!E:E,MATCH($C2758,'Policy Characteristics'!$C:$C,0)))</f>
        <v>RnD building capital cost reduction</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0.4</v>
      </c>
      <c r="N2758" s="261">
        <f>IF(ISBLANK(INDEX('Policy Characteristics'!H:H,MATCH($C2758,'Policy Characteristics'!$C:$C,0))),"",INDEX('Policy Characteristics'!H:H,MATCH($C2758,'Policy Characteristics'!$C:$C,0)))</f>
        <v>0.01</v>
      </c>
      <c r="O2758" s="254" t="str">
        <f>IF(ISBLANK(INDEX('Policy Characteristics'!I:I,MATCH($C2758,'Policy Characteristics'!$C:$C,0))),"",INDEX('Policy Characteristics'!I:I,MATCH($C2758,'Policy Characteristics'!$C:$C,0)))</f>
        <v>% reduction in cost</v>
      </c>
      <c r="P2758" s="254" t="str">
        <f>IF(ISBLANK(INDEX('Policy Characteristics'!J:J,MATCH($C2758,'Policy Characteristics'!$C:$C,0))),"",INDEX('Policy Characteristics'!J:J,MATCH($C2758,'Policy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8" s="254" t="str">
        <f>IF(ISBLANK(INDEX('Policy Characteristics'!K:K,MATCH($C2758,'Policy Characteristics'!$C:$C,0))),"",INDEX('Policy Characteristics'!K:K,MATCH($C2758,'Policy Characteristics'!$C:$C,0)))</f>
        <v>architectural-design.html#rnd</v>
      </c>
      <c r="R2758" s="254" t="str">
        <f>IF(ISBLANK(INDEX('Policy Characteristics'!L:L,MATCH($C2758,'Policy Characteristics'!$C:$C,0))),"",INDEX('Policy Characteristics'!L:L,MATCH($C2758,'Policy Characteristics'!$C:$C,0)))</f>
        <v>research-and-development.html</v>
      </c>
    </row>
    <row r="2759" spans="1:18" x14ac:dyDescent="0.25">
      <c r="A2759" s="254" t="str">
        <f>IF(ISBLANK(INDEX('Policy Characteristics'!A:A,MATCH($C2759,'Policy Characteristics'!$C:$C,0))),"",INDEX('Policy Characteristics'!A:A,MATCH($C2759,'Policy Characteristics'!$C:$C,0)))</f>
        <v>Research and Development</v>
      </c>
      <c r="B2759" s="262" t="str">
        <f>IF(ISBLANK(INDEX('Policy Characteristics'!B:B,MATCH($C2759,'Policy Characteristics'!$C:$C,0))),"",INDEX('Policy Characteristics'!B:B,MATCH($C2759,'Policy Characteristics'!$C:$C,0)))</f>
        <v>Capital Cost Reduction</v>
      </c>
      <c r="C2759" s="254" t="str">
        <f t="shared" si="129"/>
        <v>RnD Building Capital Cost Perc Reduction</v>
      </c>
      <c r="D2759" s="45" t="s">
        <v>111</v>
      </c>
      <c r="E2759" s="45"/>
      <c r="F2759" s="45" t="s">
        <v>302</v>
      </c>
      <c r="G2759" s="45"/>
      <c r="H2759" s="47">
        <f t="shared" si="127"/>
        <v>2758</v>
      </c>
      <c r="I2759" s="324" t="s">
        <v>40</v>
      </c>
      <c r="J2759" s="255" t="str">
        <f>IF(ISBLANK(INDEX('Policy Characteristics'!D:D,MATCH($C2759,'Policy Characteristics'!$C:$C,0))),"",INDEX('Policy Characteristics'!D:D,MATCH($C2759,'Policy Characteristics'!$C:$C,0)))</f>
        <v>R&amp;D Capital Cost Reductions</v>
      </c>
      <c r="K2759" s="254" t="str">
        <f>IF(ISBLANK(INDEX('Policy Characteristics'!E:E,MATCH($C2759,'Policy Characteristics'!$C:$C,0))),"",INDEX('Policy Characteristics'!E:E,MATCH($C2759,'Policy Characteristics'!$C:$C,0)))</f>
        <v>RnD building capital cost reduction</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0.4</v>
      </c>
      <c r="N2759" s="261">
        <f>IF(ISBLANK(INDEX('Policy Characteristics'!H:H,MATCH($C2759,'Policy Characteristics'!$C:$C,0))),"",INDEX('Policy Characteristics'!H:H,MATCH($C2759,'Policy Characteristics'!$C:$C,0)))</f>
        <v>0.01</v>
      </c>
      <c r="O2759" s="254" t="str">
        <f>IF(ISBLANK(INDEX('Policy Characteristics'!I:I,MATCH($C2759,'Policy Characteristics'!$C:$C,0))),"",INDEX('Policy Characteristics'!I:I,MATCH($C2759,'Policy Characteristics'!$C:$C,0)))</f>
        <v>% reduction in cost</v>
      </c>
      <c r="P2759" s="254" t="str">
        <f>IF(ISBLANK(INDEX('Policy Characteristics'!J:J,MATCH($C2759,'Policy Characteristics'!$C:$C,0))),"",INDEX('Policy Characteristics'!J:J,MATCH($C2759,'Policy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59" s="254" t="str">
        <f>IF(ISBLANK(INDEX('Policy Characteristics'!K:K,MATCH($C2759,'Policy Characteristics'!$C:$C,0))),"",INDEX('Policy Characteristics'!K:K,MATCH($C2759,'Policy Characteristics'!$C:$C,0)))</f>
        <v>architectural-design.html#rnd</v>
      </c>
      <c r="R2759" s="254" t="str">
        <f>IF(ISBLANK(INDEX('Policy Characteristics'!L:L,MATCH($C2759,'Policy Characteristics'!$C:$C,0))),"",INDEX('Policy Characteristics'!L:L,MATCH($C2759,'Policy Characteristics'!$C:$C,0)))</f>
        <v>research-and-development.html</v>
      </c>
    </row>
    <row r="2760" spans="1:18" x14ac:dyDescent="0.25">
      <c r="A2760" s="254" t="str">
        <f>IF(ISBLANK(INDEX('Policy Characteristics'!A:A,MATCH($C2760,'Policy Characteristics'!$C:$C,0))),"",INDEX('Policy Characteristics'!A:A,MATCH($C2760,'Policy Characteristics'!$C:$C,0)))</f>
        <v>Research and Development</v>
      </c>
      <c r="B2760" s="262" t="str">
        <f>IF(ISBLANK(INDEX('Policy Characteristics'!B:B,MATCH($C2760,'Policy Characteristics'!$C:$C,0))),"",INDEX('Policy Characteristics'!B:B,MATCH($C2760,'Policy Characteristics'!$C:$C,0)))</f>
        <v>Capital Cost Reduction</v>
      </c>
      <c r="C2760" s="254" t="str">
        <f t="shared" si="129"/>
        <v>RnD Building Capital Cost Perc Reduction</v>
      </c>
      <c r="D2760" s="45" t="s">
        <v>112</v>
      </c>
      <c r="E2760" s="45"/>
      <c r="F2760" s="45" t="s">
        <v>303</v>
      </c>
      <c r="G2760" s="45"/>
      <c r="H2760" s="47">
        <f t="shared" si="127"/>
        <v>2759</v>
      </c>
      <c r="I2760" s="324" t="s">
        <v>40</v>
      </c>
      <c r="J2760" s="255" t="str">
        <f>IF(ISBLANK(INDEX('Policy Characteristics'!D:D,MATCH($C2760,'Policy Characteristics'!$C:$C,0))),"",INDEX('Policy Characteristics'!D:D,MATCH($C2760,'Policy Characteristics'!$C:$C,0)))</f>
        <v>R&amp;D Capital Cost Reductions</v>
      </c>
      <c r="K2760" s="254" t="str">
        <f>IF(ISBLANK(INDEX('Policy Characteristics'!E:E,MATCH($C2760,'Policy Characteristics'!$C:$C,0))),"",INDEX('Policy Characteristics'!E:E,MATCH($C2760,'Policy Characteristics'!$C:$C,0)))</f>
        <v>RnD building capital cost reduction</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0.4</v>
      </c>
      <c r="N2760" s="261">
        <f>IF(ISBLANK(INDEX('Policy Characteristics'!H:H,MATCH($C2760,'Policy Characteristics'!$C:$C,0))),"",INDEX('Policy Characteristics'!H:H,MATCH($C2760,'Policy Characteristics'!$C:$C,0)))</f>
        <v>0.01</v>
      </c>
      <c r="O2760" s="254" t="str">
        <f>IF(ISBLANK(INDEX('Policy Characteristics'!I:I,MATCH($C2760,'Policy Characteristics'!$C:$C,0))),"",INDEX('Policy Characteristics'!I:I,MATCH($C2760,'Policy Characteristics'!$C:$C,0)))</f>
        <v>% reduction in cost</v>
      </c>
      <c r="P2760" s="254" t="str">
        <f>IF(ISBLANK(INDEX('Policy Characteristics'!J:J,MATCH($C2760,'Policy Characteristics'!$C:$C,0))),"",INDEX('Policy Characteristics'!J:J,MATCH($C2760,'Policy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0" s="254" t="str">
        <f>IF(ISBLANK(INDEX('Policy Characteristics'!K:K,MATCH($C2760,'Policy Characteristics'!$C:$C,0))),"",INDEX('Policy Characteristics'!K:K,MATCH($C2760,'Policy Characteristics'!$C:$C,0)))</f>
        <v>architectural-design.html#rnd</v>
      </c>
      <c r="R2760" s="254" t="str">
        <f>IF(ISBLANK(INDEX('Policy Characteristics'!L:L,MATCH($C2760,'Policy Characteristics'!$C:$C,0))),"",INDEX('Policy Characteristics'!L:L,MATCH($C2760,'Policy Characteristics'!$C:$C,0)))</f>
        <v>research-and-development.html</v>
      </c>
    </row>
    <row r="2761" spans="1:18" x14ac:dyDescent="0.25">
      <c r="A2761" s="254" t="str">
        <f>IF(ISBLANK(INDEX('Policy Characteristics'!A:A,MATCH($C2761,'Policy Characteristics'!$C:$C,0))),"",INDEX('Policy Characteristics'!A:A,MATCH($C2761,'Policy Characteristics'!$C:$C,0)))</f>
        <v>Research and Development</v>
      </c>
      <c r="B2761" s="262" t="str">
        <f>IF(ISBLANK(INDEX('Policy Characteristics'!B:B,MATCH($C2761,'Policy Characteristics'!$C:$C,0))),"",INDEX('Policy Characteristics'!B:B,MATCH($C2761,'Policy Characteristics'!$C:$C,0)))</f>
        <v>Capital Cost Reduction</v>
      </c>
      <c r="C2761" s="254" t="str">
        <f t="shared" si="129"/>
        <v>RnD Building Capital Cost Perc Reduction</v>
      </c>
      <c r="D2761" s="45" t="s">
        <v>113</v>
      </c>
      <c r="E2761" s="45"/>
      <c r="F2761" s="45" t="s">
        <v>304</v>
      </c>
      <c r="G2761" s="45"/>
      <c r="H2761" s="47">
        <f t="shared" si="127"/>
        <v>2760</v>
      </c>
      <c r="I2761" s="324" t="s">
        <v>40</v>
      </c>
      <c r="J2761" s="255" t="str">
        <f>IF(ISBLANK(INDEX('Policy Characteristics'!D:D,MATCH($C2761,'Policy Characteristics'!$C:$C,0))),"",INDEX('Policy Characteristics'!D:D,MATCH($C2761,'Policy Characteristics'!$C:$C,0)))</f>
        <v>R&amp;D Capital Cost Reductions</v>
      </c>
      <c r="K2761" s="254" t="str">
        <f>IF(ISBLANK(INDEX('Policy Characteristics'!E:E,MATCH($C2761,'Policy Characteristics'!$C:$C,0))),"",INDEX('Policy Characteristics'!E:E,MATCH($C2761,'Policy Characteristics'!$C:$C,0)))</f>
        <v>RnD building capital cost reduction</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0.4</v>
      </c>
      <c r="N2761" s="261">
        <f>IF(ISBLANK(INDEX('Policy Characteristics'!H:H,MATCH($C2761,'Policy Characteristics'!$C:$C,0))),"",INDEX('Policy Characteristics'!H:H,MATCH($C2761,'Policy Characteristics'!$C:$C,0)))</f>
        <v>0.01</v>
      </c>
      <c r="O2761" s="254" t="str">
        <f>IF(ISBLANK(INDEX('Policy Characteristics'!I:I,MATCH($C2761,'Policy Characteristics'!$C:$C,0))),"",INDEX('Policy Characteristics'!I:I,MATCH($C2761,'Policy Characteristics'!$C:$C,0)))</f>
        <v>% reduction in cost</v>
      </c>
      <c r="P2761" s="254" t="str">
        <f>IF(ISBLANK(INDEX('Policy Characteristics'!J:J,MATCH($C2761,'Policy Characteristics'!$C:$C,0))),"",INDEX('Policy Characteristics'!J:J,MATCH($C2761,'Policy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1" s="254" t="str">
        <f>IF(ISBLANK(INDEX('Policy Characteristics'!K:K,MATCH($C2761,'Policy Characteristics'!$C:$C,0))),"",INDEX('Policy Characteristics'!K:K,MATCH($C2761,'Policy Characteristics'!$C:$C,0)))</f>
        <v>architectural-design.html#rnd</v>
      </c>
      <c r="R2761" s="254" t="str">
        <f>IF(ISBLANK(INDEX('Policy Characteristics'!L:L,MATCH($C2761,'Policy Characteristics'!$C:$C,0))),"",INDEX('Policy Characteristics'!L:L,MATCH($C2761,'Policy Characteristics'!$C:$C,0)))</f>
        <v>research-and-development.html</v>
      </c>
    </row>
    <row r="2762" spans="1:18" x14ac:dyDescent="0.25">
      <c r="A2762" s="254" t="str">
        <f>IF(ISBLANK(INDEX('Policy Characteristics'!A:A,MATCH($C2762,'Policy Characteristics'!$C:$C,0))),"",INDEX('Policy Characteristics'!A:A,MATCH($C2762,'Policy Characteristics'!$C:$C,0)))</f>
        <v>Research and Development</v>
      </c>
      <c r="B2762" s="262" t="str">
        <f>IF(ISBLANK(INDEX('Policy Characteristics'!B:B,MATCH($C2762,'Policy Characteristics'!$C:$C,0))),"",INDEX('Policy Characteristics'!B:B,MATCH($C2762,'Policy Characteristics'!$C:$C,0)))</f>
        <v>Capital Cost Reduction</v>
      </c>
      <c r="C2762" s="254" t="str">
        <f t="shared" si="129"/>
        <v>RnD Building Capital Cost Perc Reduction</v>
      </c>
      <c r="D2762" s="45" t="s">
        <v>114</v>
      </c>
      <c r="E2762" s="45"/>
      <c r="F2762" s="45" t="s">
        <v>305</v>
      </c>
      <c r="G2762" s="45"/>
      <c r="H2762" s="47">
        <f t="shared" si="127"/>
        <v>2761</v>
      </c>
      <c r="I2762" s="324" t="s">
        <v>40</v>
      </c>
      <c r="J2762" s="255" t="str">
        <f>IF(ISBLANK(INDEX('Policy Characteristics'!D:D,MATCH($C2762,'Policy Characteristics'!$C:$C,0))),"",INDEX('Policy Characteristics'!D:D,MATCH($C2762,'Policy Characteristics'!$C:$C,0)))</f>
        <v>R&amp;D Capital Cost Reductions</v>
      </c>
      <c r="K2762" s="254" t="str">
        <f>IF(ISBLANK(INDEX('Policy Characteristics'!E:E,MATCH($C2762,'Policy Characteristics'!$C:$C,0))),"",INDEX('Policy Characteristics'!E:E,MATCH($C2762,'Policy Characteristics'!$C:$C,0)))</f>
        <v>RnD building capital cost reduction</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0.4</v>
      </c>
      <c r="N2762" s="261">
        <f>IF(ISBLANK(INDEX('Policy Characteristics'!H:H,MATCH($C2762,'Policy Characteristics'!$C:$C,0))),"",INDEX('Policy Characteristics'!H:H,MATCH($C2762,'Policy Characteristics'!$C:$C,0)))</f>
        <v>0.01</v>
      </c>
      <c r="O2762" s="254" t="str">
        <f>IF(ISBLANK(INDEX('Policy Characteristics'!I:I,MATCH($C2762,'Policy Characteristics'!$C:$C,0))),"",INDEX('Policy Characteristics'!I:I,MATCH($C2762,'Policy Characteristics'!$C:$C,0)))</f>
        <v>% reduction in cost</v>
      </c>
      <c r="P2762" s="254" t="str">
        <f>IF(ISBLANK(INDEX('Policy Characteristics'!J:J,MATCH($C2762,'Policy Characteristics'!$C:$C,0))),"",INDEX('Policy Characteristics'!J:J,MATCH($C2762,'Policy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2" s="254" t="str">
        <f>IF(ISBLANK(INDEX('Policy Characteristics'!K:K,MATCH($C2762,'Policy Characteristics'!$C:$C,0))),"",INDEX('Policy Characteristics'!K:K,MATCH($C2762,'Policy Characteristics'!$C:$C,0)))</f>
        <v>architectural-design.html#rnd</v>
      </c>
      <c r="R2762" s="254" t="str">
        <f>IF(ISBLANK(INDEX('Policy Characteristics'!L:L,MATCH($C2762,'Policy Characteristics'!$C:$C,0))),"",INDEX('Policy Characteristics'!L:L,MATCH($C2762,'Policy Characteristics'!$C:$C,0)))</f>
        <v>research-and-development.html</v>
      </c>
    </row>
    <row r="2763" spans="1:18" x14ac:dyDescent="0.25">
      <c r="A2763" s="254" t="str">
        <f>IF(ISBLANK(INDEX('Policy Characteristics'!A:A,MATCH($C2763,'Policy Characteristics'!$C:$C,0))),"",INDEX('Policy Characteristics'!A:A,MATCH($C2763,'Policy Characteristics'!$C:$C,0)))</f>
        <v>Research and Development</v>
      </c>
      <c r="B2763" s="262" t="str">
        <f>IF(ISBLANK(INDEX('Policy Characteristics'!B:B,MATCH($C2763,'Policy Characteristics'!$C:$C,0))),"",INDEX('Policy Characteristics'!B:B,MATCH($C2763,'Policy Characteristics'!$C:$C,0)))</f>
        <v>Capital Cost Reduction</v>
      </c>
      <c r="C2763" t="s">
        <v>274</v>
      </c>
      <c r="D2763" s="45"/>
      <c r="E2763" s="45"/>
      <c r="F2763" s="45" t="s">
        <v>23</v>
      </c>
      <c r="G2763" s="45"/>
      <c r="H2763" s="47">
        <f t="shared" ref="H2763:H2826" si="130">H2762+1</f>
        <v>2762</v>
      </c>
      <c r="I2763" s="324" t="s">
        <v>40</v>
      </c>
      <c r="J2763" s="255" t="str">
        <f>IF(ISBLANK(INDEX('Policy Characteristics'!D:D,MATCH($C2763,'Policy Characteristics'!$C:$C,0))),"",INDEX('Policy Characteristics'!D:D,MATCH($C2763,'Policy Characteristics'!$C:$C,0)))</f>
        <v>R&amp;D Capital Cost Reductions</v>
      </c>
      <c r="K2763" s="254" t="str">
        <f>IF(ISBLANK(INDEX('Policy Characteristics'!E:E,MATCH($C2763,'Policy Characteristics'!$C:$C,0))),"",INDEX('Policy Characteristics'!E:E,MATCH($C2763,'Policy Characteristics'!$C:$C,0)))</f>
        <v>RnD CCS capital cost reduction</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0.4</v>
      </c>
      <c r="N2763" s="261">
        <f>IF(ISBLANK(INDEX('Policy Characteristics'!H:H,MATCH($C2763,'Policy Characteristics'!$C:$C,0))),"",INDEX('Policy Characteristics'!H:H,MATCH($C2763,'Policy Characteristics'!$C:$C,0)))</f>
        <v>0.01</v>
      </c>
      <c r="O2763" s="254" t="str">
        <f>IF(ISBLANK(INDEX('Policy Characteristics'!I:I,MATCH($C2763,'Policy Characteristics'!$C:$C,0))),"",INDEX('Policy Characteristics'!I:I,MATCH($C2763,'Policy Characteristics'!$C:$C,0)))</f>
        <v>% reduction in cost</v>
      </c>
      <c r="P2763" s="254" t="str">
        <f>IF(ISBLANK(INDEX('Policy Characteristics'!J:J,MATCH($C2763,'Policy Characteristics'!$C:$C,0))),"",INDEX('Policy Characteristics'!J:J,MATCH($C2763,'Policy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3" s="254" t="str">
        <f>IF(ISBLANK(INDEX('Policy Characteristics'!K:K,MATCH($C2763,'Policy Characteristics'!$C:$C,0))),"",INDEX('Policy Characteristics'!K:K,MATCH($C2763,'Policy Characteristics'!$C:$C,0)))</f>
        <v>architectural-design.html#rnd</v>
      </c>
      <c r="R2763" s="254" t="str">
        <f>IF(ISBLANK(INDEX('Policy Characteristics'!L:L,MATCH($C2763,'Policy Characteristics'!$C:$C,0))),"",INDEX('Policy Characteristics'!L:L,MATCH($C2763,'Policy Characteristics'!$C:$C,0)))</f>
        <v>research-and-development.html</v>
      </c>
    </row>
    <row r="2764" spans="1:18" x14ac:dyDescent="0.25">
      <c r="A2764" s="254" t="str">
        <f>IF(ISBLANK(INDEX('Policy Characteristics'!A:A,MATCH($C2764,'Policy Characteristics'!$C:$C,0))),"",INDEX('Policy Characteristics'!A:A,MATCH($C2764,'Policy Characteristics'!$C:$C,0)))</f>
        <v>Research and Development</v>
      </c>
      <c r="B2764" s="262" t="str">
        <f>IF(ISBLANK(INDEX('Policy Characteristics'!B:B,MATCH($C2764,'Policy Characteristics'!$C:$C,0))),"",INDEX('Policy Characteristics'!B:B,MATCH($C2764,'Policy Characteristics'!$C:$C,0)))</f>
        <v>Capital Cost Reduction</v>
      </c>
      <c r="C2764" t="s">
        <v>275</v>
      </c>
      <c r="D2764" s="45" t="s">
        <v>431</v>
      </c>
      <c r="E2764" s="45"/>
      <c r="F2764" s="45" t="s">
        <v>434</v>
      </c>
      <c r="G2764" s="45"/>
      <c r="H2764" s="47">
        <f t="shared" si="130"/>
        <v>2763</v>
      </c>
      <c r="I2764" s="324" t="s">
        <v>40</v>
      </c>
      <c r="J2764" s="255" t="str">
        <f>IF(ISBLANK(INDEX('Policy Characteristics'!D:D,MATCH($C2764,'Policy Characteristics'!$C:$C,0))),"",INDEX('Policy Characteristics'!D:D,MATCH($C2764,'Policy Characteristics'!$C:$C,0)))</f>
        <v>R&amp;D Capital Cost Reductions</v>
      </c>
      <c r="K2764" s="254" t="str">
        <f>IF(ISBLANK(INDEX('Policy Characteristics'!E:E,MATCH($C2764,'Policy Characteristics'!$C:$C,0))),"",INDEX('Policy Characteristics'!E:E,MATCH($C2764,'Policy Characteristics'!$C:$C,0)))</f>
        <v>RnD electricity capital cost reduction</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0.4</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cost</v>
      </c>
      <c r="P2764" s="254" t="str">
        <f>IF(ISBLANK(INDEX('Policy Characteristics'!J:J,MATCH($C2764,'Policy Characteristics'!$C:$C,0))),"",INDEX('Policy Characteristics'!J:J,MATCH($C2764,'Policy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4" s="254" t="str">
        <f>IF(ISBLANK(INDEX('Policy Characteristics'!K:K,MATCH($C2764,'Policy Characteristics'!$C:$C,0))),"",INDEX('Policy Characteristics'!K:K,MATCH($C2764,'Policy Characteristics'!$C:$C,0)))</f>
        <v>architectural-design.html#rnd</v>
      </c>
      <c r="R2764" s="254" t="str">
        <f>IF(ISBLANK(INDEX('Policy Characteristics'!L:L,MATCH($C2764,'Policy Characteristics'!$C:$C,0))),"",INDEX('Policy Characteristics'!L:L,MATCH($C2764,'Policy Characteristics'!$C:$C,0)))</f>
        <v>research-and-development.html</v>
      </c>
    </row>
    <row r="2765" spans="1:18" x14ac:dyDescent="0.25">
      <c r="A2765" s="254" t="str">
        <f>IF(ISBLANK(INDEX('Policy Characteristics'!A:A,MATCH($C2765,'Policy Characteristics'!$C:$C,0))),"",INDEX('Policy Characteristics'!A:A,MATCH($C2765,'Policy Characteristics'!$C:$C,0)))</f>
        <v>Research and Development</v>
      </c>
      <c r="B2765" s="262" t="str">
        <f>IF(ISBLANK(INDEX('Policy Characteristics'!B:B,MATCH($C2765,'Policy Characteristics'!$C:$C,0))),"",INDEX('Policy Characteristics'!B:B,MATCH($C2765,'Policy Characteristics'!$C:$C,0)))</f>
        <v>Capital Cost Reduction</v>
      </c>
      <c r="C2765" s="254" t="str">
        <f t="shared" ref="C2765:C2787" si="131">C$2764</f>
        <v>RnD Electricity Capital Cost Perc Reduction</v>
      </c>
      <c r="D2765" s="6" t="s">
        <v>3433</v>
      </c>
      <c r="E2765" s="45"/>
      <c r="F2765" s="6" t="s">
        <v>3445</v>
      </c>
      <c r="G2765" s="45"/>
      <c r="H2765" s="47">
        <f t="shared" si="130"/>
        <v>2764</v>
      </c>
      <c r="I2765" s="324" t="s">
        <v>40</v>
      </c>
      <c r="J2765" s="255" t="str">
        <f>IF(ISBLANK(INDEX('Policy Characteristics'!D:D,MATCH($C2765,'Policy Characteristics'!$C:$C,0))),"",INDEX('Policy Characteristics'!D:D,MATCH($C2765,'Policy Characteristics'!$C:$C,0)))</f>
        <v>R&amp;D Capital Cost Reductions</v>
      </c>
      <c r="K2765" s="254" t="str">
        <f>IF(ISBLANK(INDEX('Policy Characteristics'!E:E,MATCH($C2765,'Policy Characteristics'!$C:$C,0))),"",INDEX('Policy Characteristics'!E:E,MATCH($C2765,'Policy Characteristics'!$C:$C,0)))</f>
        <v>RnD electricity capital cost reduction</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0.4</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cost</v>
      </c>
      <c r="P2765" s="254" t="str">
        <f>IF(ISBLANK(INDEX('Policy Characteristics'!J:J,MATCH($C2765,'Policy Characteristics'!$C:$C,0))),"",INDEX('Policy Characteristics'!J:J,MATCH($C2765,'Policy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5" s="254" t="str">
        <f>IF(ISBLANK(INDEX('Policy Characteristics'!K:K,MATCH($C2765,'Policy Characteristics'!$C:$C,0))),"",INDEX('Policy Characteristics'!K:K,MATCH($C2765,'Policy Characteristics'!$C:$C,0)))</f>
        <v>architectural-design.html#rnd</v>
      </c>
      <c r="R2765" s="254" t="str">
        <f>IF(ISBLANK(INDEX('Policy Characteristics'!L:L,MATCH($C2765,'Policy Characteristics'!$C:$C,0))),"",INDEX('Policy Characteristics'!L:L,MATCH($C2765,'Policy Characteristics'!$C:$C,0)))</f>
        <v>research-and-development.html</v>
      </c>
    </row>
    <row r="2766" spans="1:18" x14ac:dyDescent="0.25">
      <c r="A2766" s="254" t="str">
        <f>IF(ISBLANK(INDEX('Policy Characteristics'!A:A,MATCH($C2766,'Policy Characteristics'!$C:$C,0))),"",INDEX('Policy Characteristics'!A:A,MATCH($C2766,'Policy Characteristics'!$C:$C,0)))</f>
        <v>Research and Development</v>
      </c>
      <c r="B2766" s="262" t="str">
        <f>IF(ISBLANK(INDEX('Policy Characteristics'!B:B,MATCH($C2766,'Policy Characteristics'!$C:$C,0))),"",INDEX('Policy Characteristics'!B:B,MATCH($C2766,'Policy Characteristics'!$C:$C,0)))</f>
        <v>Capital Cost Reduction</v>
      </c>
      <c r="C2766" s="254" t="str">
        <f t="shared" si="131"/>
        <v>RnD Electricity Capital Cost Perc Reduction</v>
      </c>
      <c r="D2766" s="6" t="s">
        <v>3434</v>
      </c>
      <c r="E2766" s="45"/>
      <c r="F2766" s="6" t="s">
        <v>3446</v>
      </c>
      <c r="G2766" s="45"/>
      <c r="H2766" s="47">
        <f t="shared" si="130"/>
        <v>2765</v>
      </c>
      <c r="I2766" s="324" t="s">
        <v>40</v>
      </c>
      <c r="J2766" s="255" t="str">
        <f>IF(ISBLANK(INDEX('Policy Characteristics'!D:D,MATCH($C2766,'Policy Characteristics'!$C:$C,0))),"",INDEX('Policy Characteristics'!D:D,MATCH($C2766,'Policy Characteristics'!$C:$C,0)))</f>
        <v>R&amp;D Capital Cost Reductions</v>
      </c>
      <c r="K2766" s="254" t="str">
        <f>IF(ISBLANK(INDEX('Policy Characteristics'!E:E,MATCH($C2766,'Policy Characteristics'!$C:$C,0))),"",INDEX('Policy Characteristics'!E:E,MATCH($C2766,'Policy Characteristics'!$C:$C,0)))</f>
        <v>RnD electricity capital cost reduction</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0.4</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cost</v>
      </c>
      <c r="P2766" s="254" t="str">
        <f>IF(ISBLANK(INDEX('Policy Characteristics'!J:J,MATCH($C2766,'Policy Characteristics'!$C:$C,0))),"",INDEX('Policy Characteristics'!J:J,MATCH($C2766,'Policy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6" s="254" t="str">
        <f>IF(ISBLANK(INDEX('Policy Characteristics'!K:K,MATCH($C2766,'Policy Characteristics'!$C:$C,0))),"",INDEX('Policy Characteristics'!K:K,MATCH($C2766,'Policy Characteristics'!$C:$C,0)))</f>
        <v>architectural-design.html#rnd</v>
      </c>
      <c r="R2766" s="254" t="str">
        <f>IF(ISBLANK(INDEX('Policy Characteristics'!L:L,MATCH($C2766,'Policy Characteristics'!$C:$C,0))),"",INDEX('Policy Characteristics'!L:L,MATCH($C2766,'Policy Characteristics'!$C:$C,0)))</f>
        <v>research-and-development.html</v>
      </c>
    </row>
    <row r="2767" spans="1:18" x14ac:dyDescent="0.25">
      <c r="A2767" s="254" t="str">
        <f>IF(ISBLANK(INDEX('Policy Characteristics'!A:A,MATCH($C2767,'Policy Characteristics'!$C:$C,0))),"",INDEX('Policy Characteristics'!A:A,MATCH($C2767,'Policy Characteristics'!$C:$C,0)))</f>
        <v>Research and Development</v>
      </c>
      <c r="B2767" s="262" t="str">
        <f>IF(ISBLANK(INDEX('Policy Characteristics'!B:B,MATCH($C2767,'Policy Characteristics'!$C:$C,0))),"",INDEX('Policy Characteristics'!B:B,MATCH($C2767,'Policy Characteristics'!$C:$C,0)))</f>
        <v>Capital Cost Reduction</v>
      </c>
      <c r="C2767" s="254" t="str">
        <f t="shared" si="131"/>
        <v>RnD Electricity Capital Cost Perc Reduction</v>
      </c>
      <c r="D2767" s="6" t="s">
        <v>72</v>
      </c>
      <c r="E2767" s="45"/>
      <c r="F2767" s="6" t="s">
        <v>3447</v>
      </c>
      <c r="G2767" s="45"/>
      <c r="H2767" s="47">
        <f t="shared" si="130"/>
        <v>2766</v>
      </c>
      <c r="I2767" s="324" t="s">
        <v>40</v>
      </c>
      <c r="J2767" s="255" t="str">
        <f>IF(ISBLANK(INDEX('Policy Characteristics'!D:D,MATCH($C2767,'Policy Characteristics'!$C:$C,0))),"",INDEX('Policy Characteristics'!D:D,MATCH($C2767,'Policy Characteristics'!$C:$C,0)))</f>
        <v>R&amp;D Capital Cost Reductions</v>
      </c>
      <c r="K2767" s="254" t="str">
        <f>IF(ISBLANK(INDEX('Policy Characteristics'!E:E,MATCH($C2767,'Policy Characteristics'!$C:$C,0))),"",INDEX('Policy Characteristics'!E:E,MATCH($C2767,'Policy Characteristics'!$C:$C,0)))</f>
        <v>RnD electricity capital cost reduction</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0.4</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cost</v>
      </c>
      <c r="P2767" s="254" t="str">
        <f>IF(ISBLANK(INDEX('Policy Characteristics'!J:J,MATCH($C2767,'Policy Characteristics'!$C:$C,0))),"",INDEX('Policy Characteristics'!J:J,MATCH($C2767,'Policy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7" s="254" t="str">
        <f>IF(ISBLANK(INDEX('Policy Characteristics'!K:K,MATCH($C2767,'Policy Characteristics'!$C:$C,0))),"",INDEX('Policy Characteristics'!K:K,MATCH($C2767,'Policy Characteristics'!$C:$C,0)))</f>
        <v>architectural-design.html#rnd</v>
      </c>
      <c r="R2767" s="254" t="str">
        <f>IF(ISBLANK(INDEX('Policy Characteristics'!L:L,MATCH($C2767,'Policy Characteristics'!$C:$C,0))),"",INDEX('Policy Characteristics'!L:L,MATCH($C2767,'Policy Characteristics'!$C:$C,0)))</f>
        <v>research-and-development.html</v>
      </c>
    </row>
    <row r="2768" spans="1:18" x14ac:dyDescent="0.25">
      <c r="A2768" s="254" t="str">
        <f>IF(ISBLANK(INDEX('Policy Characteristics'!A:A,MATCH($C2768,'Policy Characteristics'!$C:$C,0))),"",INDEX('Policy Characteristics'!A:A,MATCH($C2768,'Policy Characteristics'!$C:$C,0)))</f>
        <v>Research and Development</v>
      </c>
      <c r="B2768" s="262" t="str">
        <f>IF(ISBLANK(INDEX('Policy Characteristics'!B:B,MATCH($C2768,'Policy Characteristics'!$C:$C,0))),"",INDEX('Policy Characteristics'!B:B,MATCH($C2768,'Policy Characteristics'!$C:$C,0)))</f>
        <v>Capital Cost Reduction</v>
      </c>
      <c r="C2768" s="254" t="str">
        <f t="shared" si="131"/>
        <v>RnD Electricity Capital Cost Perc Reduction</v>
      </c>
      <c r="D2768" s="6" t="s">
        <v>73</v>
      </c>
      <c r="E2768" s="45"/>
      <c r="F2768" s="6" t="s">
        <v>306</v>
      </c>
      <c r="G2768" s="45"/>
      <c r="H2768" s="47">
        <f t="shared" si="130"/>
        <v>2767</v>
      </c>
      <c r="I2768" s="324" t="s">
        <v>40</v>
      </c>
      <c r="J2768" s="255" t="str">
        <f>IF(ISBLANK(INDEX('Policy Characteristics'!D:D,MATCH($C2768,'Policy Characteristics'!$C:$C,0))),"",INDEX('Policy Characteristics'!D:D,MATCH($C2768,'Policy Characteristics'!$C:$C,0)))</f>
        <v>R&amp;D Capital Cost Reductions</v>
      </c>
      <c r="K2768" s="254" t="str">
        <f>IF(ISBLANK(INDEX('Policy Characteristics'!E:E,MATCH($C2768,'Policy Characteristics'!$C:$C,0))),"",INDEX('Policy Characteristics'!E:E,MATCH($C2768,'Policy Characteristics'!$C:$C,0)))</f>
        <v>RnD electricity capital cost reduction</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0.4</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cost</v>
      </c>
      <c r="P2768" s="254" t="str">
        <f>IF(ISBLANK(INDEX('Policy Characteristics'!J:J,MATCH($C2768,'Policy Characteristics'!$C:$C,0))),"",INDEX('Policy Characteristics'!J:J,MATCH($C2768,'Policy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8" s="254" t="str">
        <f>IF(ISBLANK(INDEX('Policy Characteristics'!K:K,MATCH($C2768,'Policy Characteristics'!$C:$C,0))),"",INDEX('Policy Characteristics'!K:K,MATCH($C2768,'Policy Characteristics'!$C:$C,0)))</f>
        <v>architectural-design.html#rnd</v>
      </c>
      <c r="R2768" s="254" t="str">
        <f>IF(ISBLANK(INDEX('Policy Characteristics'!L:L,MATCH($C2768,'Policy Characteristics'!$C:$C,0))),"",INDEX('Policy Characteristics'!L:L,MATCH($C2768,'Policy Characteristics'!$C:$C,0)))</f>
        <v>research-and-development.html</v>
      </c>
    </row>
    <row r="2769" spans="1:18" x14ac:dyDescent="0.25">
      <c r="A2769" s="254" t="str">
        <f>IF(ISBLANK(INDEX('Policy Characteristics'!A:A,MATCH($C2769,'Policy Characteristics'!$C:$C,0))),"",INDEX('Policy Characteristics'!A:A,MATCH($C2769,'Policy Characteristics'!$C:$C,0)))</f>
        <v>Research and Development</v>
      </c>
      <c r="B2769" s="262" t="str">
        <f>IF(ISBLANK(INDEX('Policy Characteristics'!B:B,MATCH($C2769,'Policy Characteristics'!$C:$C,0))),"",INDEX('Policy Characteristics'!B:B,MATCH($C2769,'Policy Characteristics'!$C:$C,0)))</f>
        <v>Capital Cost Reduction</v>
      </c>
      <c r="C2769" s="254" t="str">
        <f t="shared" si="131"/>
        <v>RnD Electricity Capital Cost Perc Reduction</v>
      </c>
      <c r="D2769" s="6" t="s">
        <v>432</v>
      </c>
      <c r="E2769" s="45"/>
      <c r="F2769" s="6" t="s">
        <v>436</v>
      </c>
      <c r="G2769" s="45"/>
      <c r="H2769" s="47">
        <f t="shared" si="130"/>
        <v>2768</v>
      </c>
      <c r="I2769" s="324" t="s">
        <v>40</v>
      </c>
      <c r="J2769" s="255" t="str">
        <f>IF(ISBLANK(INDEX('Policy Characteristics'!D:D,MATCH($C2769,'Policy Characteristics'!$C:$C,0))),"",INDEX('Policy Characteristics'!D:D,MATCH($C2769,'Policy Characteristics'!$C:$C,0)))</f>
        <v>R&amp;D Capital Cost Reductions</v>
      </c>
      <c r="K2769" s="254" t="str">
        <f>IF(ISBLANK(INDEX('Policy Characteristics'!E:E,MATCH($C2769,'Policy Characteristics'!$C:$C,0))),"",INDEX('Policy Characteristics'!E:E,MATCH($C2769,'Policy Characteristics'!$C:$C,0)))</f>
        <v>RnD electricity capital cost reduction</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0.4</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cost</v>
      </c>
      <c r="P2769" s="254" t="str">
        <f>IF(ISBLANK(INDEX('Policy Characteristics'!J:J,MATCH($C2769,'Policy Characteristics'!$C:$C,0))),"",INDEX('Policy Characteristics'!J:J,MATCH($C2769,'Policy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69" s="254" t="str">
        <f>IF(ISBLANK(INDEX('Policy Characteristics'!K:K,MATCH($C2769,'Policy Characteristics'!$C:$C,0))),"",INDEX('Policy Characteristics'!K:K,MATCH($C2769,'Policy Characteristics'!$C:$C,0)))</f>
        <v>architectural-design.html#rnd</v>
      </c>
      <c r="R2769" s="254" t="str">
        <f>IF(ISBLANK(INDEX('Policy Characteristics'!L:L,MATCH($C2769,'Policy Characteristics'!$C:$C,0))),"",INDEX('Policy Characteristics'!L:L,MATCH($C2769,'Policy Characteristics'!$C:$C,0)))</f>
        <v>research-and-development.html</v>
      </c>
    </row>
    <row r="2770" spans="1:18" x14ac:dyDescent="0.25">
      <c r="A2770" s="254" t="str">
        <f>IF(ISBLANK(INDEX('Policy Characteristics'!A:A,MATCH($C2770,'Policy Characteristics'!$C:$C,0))),"",INDEX('Policy Characteristics'!A:A,MATCH($C2770,'Policy Characteristics'!$C:$C,0)))</f>
        <v>Research and Development</v>
      </c>
      <c r="B2770" s="262" t="str">
        <f>IF(ISBLANK(INDEX('Policy Characteristics'!B:B,MATCH($C2770,'Policy Characteristics'!$C:$C,0))),"",INDEX('Policy Characteristics'!B:B,MATCH($C2770,'Policy Characteristics'!$C:$C,0)))</f>
        <v>Capital Cost Reduction</v>
      </c>
      <c r="C2770" s="254" t="str">
        <f t="shared" si="131"/>
        <v>RnD Electricity Capital Cost Perc Reduction</v>
      </c>
      <c r="D2770" s="6" t="s">
        <v>74</v>
      </c>
      <c r="E2770" s="45"/>
      <c r="F2770" s="6" t="s">
        <v>307</v>
      </c>
      <c r="G2770" s="45"/>
      <c r="H2770" s="47">
        <f t="shared" si="130"/>
        <v>2769</v>
      </c>
      <c r="I2770" s="324" t="s">
        <v>40</v>
      </c>
      <c r="J2770" s="255" t="str">
        <f>IF(ISBLANK(INDEX('Policy Characteristics'!D:D,MATCH($C2770,'Policy Characteristics'!$C:$C,0))),"",INDEX('Policy Characteristics'!D:D,MATCH($C2770,'Policy Characteristics'!$C:$C,0)))</f>
        <v>R&amp;D Capital Cost Reductions</v>
      </c>
      <c r="K2770" s="254" t="str">
        <f>IF(ISBLANK(INDEX('Policy Characteristics'!E:E,MATCH($C2770,'Policy Characteristics'!$C:$C,0))),"",INDEX('Policy Characteristics'!E:E,MATCH($C2770,'Policy Characteristics'!$C:$C,0)))</f>
        <v>RnD electricity capital cost reduction</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0.4</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cost</v>
      </c>
      <c r="P2770" s="254" t="str">
        <f>IF(ISBLANK(INDEX('Policy Characteristics'!J:J,MATCH($C2770,'Policy Characteristics'!$C:$C,0))),"",INDEX('Policy Characteristics'!J:J,MATCH($C2770,'Policy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0" s="254" t="str">
        <f>IF(ISBLANK(INDEX('Policy Characteristics'!K:K,MATCH($C2770,'Policy Characteristics'!$C:$C,0))),"",INDEX('Policy Characteristics'!K:K,MATCH($C2770,'Policy Characteristics'!$C:$C,0)))</f>
        <v>architectural-design.html#rnd</v>
      </c>
      <c r="R2770" s="254" t="str">
        <f>IF(ISBLANK(INDEX('Policy Characteristics'!L:L,MATCH($C2770,'Policy Characteristics'!$C:$C,0))),"",INDEX('Policy Characteristics'!L:L,MATCH($C2770,'Policy Characteristics'!$C:$C,0)))</f>
        <v>research-and-development.html</v>
      </c>
    </row>
    <row r="2771" spans="1:18" x14ac:dyDescent="0.25">
      <c r="A2771" s="254" t="str">
        <f>IF(ISBLANK(INDEX('Policy Characteristics'!A:A,MATCH($C2771,'Policy Characteristics'!$C:$C,0))),"",INDEX('Policy Characteristics'!A:A,MATCH($C2771,'Policy Characteristics'!$C:$C,0)))</f>
        <v>Research and Development</v>
      </c>
      <c r="B2771" s="262" t="str">
        <f>IF(ISBLANK(INDEX('Policy Characteristics'!B:B,MATCH($C2771,'Policy Characteristics'!$C:$C,0))),"",INDEX('Policy Characteristics'!B:B,MATCH($C2771,'Policy Characteristics'!$C:$C,0)))</f>
        <v>Capital Cost Reduction</v>
      </c>
      <c r="C2771" s="254" t="str">
        <f t="shared" si="131"/>
        <v>RnD Electricity Capital Cost Perc Reduction</v>
      </c>
      <c r="D2771" s="6" t="s">
        <v>75</v>
      </c>
      <c r="E2771" s="45"/>
      <c r="F2771" s="6" t="s">
        <v>308</v>
      </c>
      <c r="G2771" s="45"/>
      <c r="H2771" s="47">
        <f t="shared" si="130"/>
        <v>2770</v>
      </c>
      <c r="I2771" s="324" t="s">
        <v>40</v>
      </c>
      <c r="J2771" s="255" t="str">
        <f>IF(ISBLANK(INDEX('Policy Characteristics'!D:D,MATCH($C2771,'Policy Characteristics'!$C:$C,0))),"",INDEX('Policy Characteristics'!D:D,MATCH($C2771,'Policy Characteristics'!$C:$C,0)))</f>
        <v>R&amp;D Capital Cost Reductions</v>
      </c>
      <c r="K2771" s="254" t="str">
        <f>IF(ISBLANK(INDEX('Policy Characteristics'!E:E,MATCH($C2771,'Policy Characteristics'!$C:$C,0))),"",INDEX('Policy Characteristics'!E:E,MATCH($C2771,'Policy Characteristics'!$C:$C,0)))</f>
        <v>RnD electricity capital cost reduction</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0.4</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cost</v>
      </c>
      <c r="P2771" s="254" t="str">
        <f>IF(ISBLANK(INDEX('Policy Characteristics'!J:J,MATCH($C2771,'Policy Characteristics'!$C:$C,0))),"",INDEX('Policy Characteristics'!J:J,MATCH($C2771,'Policy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1" s="254" t="str">
        <f>IF(ISBLANK(INDEX('Policy Characteristics'!K:K,MATCH($C2771,'Policy Characteristics'!$C:$C,0))),"",INDEX('Policy Characteristics'!K:K,MATCH($C2771,'Policy Characteristics'!$C:$C,0)))</f>
        <v>architectural-design.html#rnd</v>
      </c>
      <c r="R2771" s="254" t="str">
        <f>IF(ISBLANK(INDEX('Policy Characteristics'!L:L,MATCH($C2771,'Policy Characteristics'!$C:$C,0))),"",INDEX('Policy Characteristics'!L:L,MATCH($C2771,'Policy Characteristics'!$C:$C,0)))</f>
        <v>research-and-development.html</v>
      </c>
    </row>
    <row r="2772" spans="1:18" x14ac:dyDescent="0.25">
      <c r="A2772" s="254" t="str">
        <f>IF(ISBLANK(INDEX('Policy Characteristics'!A:A,MATCH($C2772,'Policy Characteristics'!$C:$C,0))),"",INDEX('Policy Characteristics'!A:A,MATCH($C2772,'Policy Characteristics'!$C:$C,0)))</f>
        <v>Research and Development</v>
      </c>
      <c r="B2772" s="262" t="str">
        <f>IF(ISBLANK(INDEX('Policy Characteristics'!B:B,MATCH($C2772,'Policy Characteristics'!$C:$C,0))),"",INDEX('Policy Characteristics'!B:B,MATCH($C2772,'Policy Characteristics'!$C:$C,0)))</f>
        <v>Capital Cost Reduction</v>
      </c>
      <c r="C2772" s="254" t="str">
        <f t="shared" si="131"/>
        <v>RnD Electricity Capital Cost Perc Reduction</v>
      </c>
      <c r="D2772" s="6" t="s">
        <v>76</v>
      </c>
      <c r="E2772" s="45"/>
      <c r="F2772" s="6" t="s">
        <v>309</v>
      </c>
      <c r="G2772" s="45"/>
      <c r="H2772" s="47">
        <f t="shared" si="130"/>
        <v>2771</v>
      </c>
      <c r="I2772" s="324" t="s">
        <v>40</v>
      </c>
      <c r="J2772" s="255" t="str">
        <f>IF(ISBLANK(INDEX('Policy Characteristics'!D:D,MATCH($C2772,'Policy Characteristics'!$C:$C,0))),"",INDEX('Policy Characteristics'!D:D,MATCH($C2772,'Policy Characteristics'!$C:$C,0)))</f>
        <v>R&amp;D Capital Cost Reductions</v>
      </c>
      <c r="K2772" s="254" t="str">
        <f>IF(ISBLANK(INDEX('Policy Characteristics'!E:E,MATCH($C2772,'Policy Characteristics'!$C:$C,0))),"",INDEX('Policy Characteristics'!E:E,MATCH($C2772,'Policy Characteristics'!$C:$C,0)))</f>
        <v>RnD electricity capital cost reduction</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0.4</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cost</v>
      </c>
      <c r="P2772" s="254" t="str">
        <f>IF(ISBLANK(INDEX('Policy Characteristics'!J:J,MATCH($C2772,'Policy Characteristics'!$C:$C,0))),"",INDEX('Policy Characteristics'!J:J,MATCH($C2772,'Policy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2" s="254" t="str">
        <f>IF(ISBLANK(INDEX('Policy Characteristics'!K:K,MATCH($C2772,'Policy Characteristics'!$C:$C,0))),"",INDEX('Policy Characteristics'!K:K,MATCH($C2772,'Policy Characteristics'!$C:$C,0)))</f>
        <v>architectural-design.html#rnd</v>
      </c>
      <c r="R2772" s="254" t="str">
        <f>IF(ISBLANK(INDEX('Policy Characteristics'!L:L,MATCH($C2772,'Policy Characteristics'!$C:$C,0))),"",INDEX('Policy Characteristics'!L:L,MATCH($C2772,'Policy Characteristics'!$C:$C,0)))</f>
        <v>research-and-development.html</v>
      </c>
    </row>
    <row r="2773" spans="1:18" x14ac:dyDescent="0.25">
      <c r="A2773" s="254" t="str">
        <f>IF(ISBLANK(INDEX('Policy Characteristics'!A:A,MATCH($C2773,'Policy Characteristics'!$C:$C,0))),"",INDEX('Policy Characteristics'!A:A,MATCH($C2773,'Policy Characteristics'!$C:$C,0)))</f>
        <v>Research and Development</v>
      </c>
      <c r="B2773" s="262" t="str">
        <f>IF(ISBLANK(INDEX('Policy Characteristics'!B:B,MATCH($C2773,'Policy Characteristics'!$C:$C,0))),"",INDEX('Policy Characteristics'!B:B,MATCH($C2773,'Policy Characteristics'!$C:$C,0)))</f>
        <v>Capital Cost Reduction</v>
      </c>
      <c r="C2773" s="254" t="str">
        <f t="shared" si="131"/>
        <v>RnD Electricity Capital Cost Perc Reduction</v>
      </c>
      <c r="D2773" s="6" t="s">
        <v>2401</v>
      </c>
      <c r="E2773" s="45"/>
      <c r="F2773" s="6" t="s">
        <v>3448</v>
      </c>
      <c r="G2773" s="45"/>
      <c r="H2773" s="47">
        <f t="shared" si="130"/>
        <v>2772</v>
      </c>
      <c r="I2773" s="324" t="s">
        <v>40</v>
      </c>
      <c r="J2773" s="255" t="str">
        <f>IF(ISBLANK(INDEX('Policy Characteristics'!D:D,MATCH($C2773,'Policy Characteristics'!$C:$C,0))),"",INDEX('Policy Characteristics'!D:D,MATCH($C2773,'Policy Characteristics'!$C:$C,0)))</f>
        <v>R&amp;D Capital Cost Reductions</v>
      </c>
      <c r="K2773" s="254" t="str">
        <f>IF(ISBLANK(INDEX('Policy Characteristics'!E:E,MATCH($C2773,'Policy Characteristics'!$C:$C,0))),"",INDEX('Policy Characteristics'!E:E,MATCH($C2773,'Policy Characteristics'!$C:$C,0)))</f>
        <v>RnD electricity capital cost reduction</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0.4</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cost</v>
      </c>
      <c r="P2773" s="254" t="str">
        <f>IF(ISBLANK(INDEX('Policy Characteristics'!J:J,MATCH($C2773,'Policy Characteristics'!$C:$C,0))),"",INDEX('Policy Characteristics'!J:J,MATCH($C2773,'Policy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3" s="254" t="str">
        <f>IF(ISBLANK(INDEX('Policy Characteristics'!K:K,MATCH($C2773,'Policy Characteristics'!$C:$C,0))),"",INDEX('Policy Characteristics'!K:K,MATCH($C2773,'Policy Characteristics'!$C:$C,0)))</f>
        <v>architectural-design.html#rnd</v>
      </c>
      <c r="R2773" s="254" t="str">
        <f>IF(ISBLANK(INDEX('Policy Characteristics'!L:L,MATCH($C2773,'Policy Characteristics'!$C:$C,0))),"",INDEX('Policy Characteristics'!L:L,MATCH($C2773,'Policy Characteristics'!$C:$C,0)))</f>
        <v>research-and-development.html</v>
      </c>
    </row>
    <row r="2774" spans="1:18" x14ac:dyDescent="0.25">
      <c r="A2774" s="254" t="str">
        <f>IF(ISBLANK(INDEX('Policy Characteristics'!A:A,MATCH($C2774,'Policy Characteristics'!$C:$C,0))),"",INDEX('Policy Characteristics'!A:A,MATCH($C2774,'Policy Characteristics'!$C:$C,0)))</f>
        <v>Research and Development</v>
      </c>
      <c r="B2774" s="262" t="str">
        <f>IF(ISBLANK(INDEX('Policy Characteristics'!B:B,MATCH($C2774,'Policy Characteristics'!$C:$C,0))),"",INDEX('Policy Characteristics'!B:B,MATCH($C2774,'Policy Characteristics'!$C:$C,0)))</f>
        <v>Capital Cost Reduction</v>
      </c>
      <c r="C2774" s="254" t="str">
        <f t="shared" si="131"/>
        <v>RnD Electricity Capital Cost Perc Reduction</v>
      </c>
      <c r="D2774" s="6" t="s">
        <v>293</v>
      </c>
      <c r="E2774" s="45"/>
      <c r="F2774" s="6" t="s">
        <v>3449</v>
      </c>
      <c r="G2774" s="45"/>
      <c r="H2774" s="47">
        <f t="shared" si="130"/>
        <v>2773</v>
      </c>
      <c r="I2774" s="324" t="s">
        <v>40</v>
      </c>
      <c r="J2774" s="255" t="str">
        <f>IF(ISBLANK(INDEX('Policy Characteristics'!D:D,MATCH($C2774,'Policy Characteristics'!$C:$C,0))),"",INDEX('Policy Characteristics'!D:D,MATCH($C2774,'Policy Characteristics'!$C:$C,0)))</f>
        <v>R&amp;D Capital Cost Reductions</v>
      </c>
      <c r="K2774" s="254" t="str">
        <f>IF(ISBLANK(INDEX('Policy Characteristics'!E:E,MATCH($C2774,'Policy Characteristics'!$C:$C,0))),"",INDEX('Policy Characteristics'!E:E,MATCH($C2774,'Policy Characteristics'!$C:$C,0)))</f>
        <v>RnD electricity capital cost reduction</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0.4</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cost</v>
      </c>
      <c r="P2774" s="254" t="str">
        <f>IF(ISBLANK(INDEX('Policy Characteristics'!J:J,MATCH($C2774,'Policy Characteristics'!$C:$C,0))),"",INDEX('Policy Characteristics'!J:J,MATCH($C2774,'Policy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4" s="254" t="str">
        <f>IF(ISBLANK(INDEX('Policy Characteristics'!K:K,MATCH($C2774,'Policy Characteristics'!$C:$C,0))),"",INDEX('Policy Characteristics'!K:K,MATCH($C2774,'Policy Characteristics'!$C:$C,0)))</f>
        <v>architectural-design.html#rnd</v>
      </c>
      <c r="R2774" s="254" t="str">
        <f>IF(ISBLANK(INDEX('Policy Characteristics'!L:L,MATCH($C2774,'Policy Characteristics'!$C:$C,0))),"",INDEX('Policy Characteristics'!L:L,MATCH($C2774,'Policy Characteristics'!$C:$C,0)))</f>
        <v>research-and-development.html</v>
      </c>
    </row>
    <row r="2775" spans="1:18" x14ac:dyDescent="0.25">
      <c r="A2775" s="254" t="str">
        <f>IF(ISBLANK(INDEX('Policy Characteristics'!A:A,MATCH($C2775,'Policy Characteristics'!$C:$C,0))),"",INDEX('Policy Characteristics'!A:A,MATCH($C2775,'Policy Characteristics'!$C:$C,0)))</f>
        <v>Research and Development</v>
      </c>
      <c r="B2775" s="262" t="str">
        <f>IF(ISBLANK(INDEX('Policy Characteristics'!B:B,MATCH($C2775,'Policy Characteristics'!$C:$C,0))),"",INDEX('Policy Characteristics'!B:B,MATCH($C2775,'Policy Characteristics'!$C:$C,0)))</f>
        <v>Capital Cost Reduction</v>
      </c>
      <c r="C2775" s="254" t="str">
        <f t="shared" si="131"/>
        <v>RnD Electricity Capital Cost Perc Reduction</v>
      </c>
      <c r="D2775" s="6" t="s">
        <v>294</v>
      </c>
      <c r="E2775" s="45"/>
      <c r="F2775" s="6" t="s">
        <v>2241</v>
      </c>
      <c r="G2775" s="45"/>
      <c r="H2775" s="47">
        <f t="shared" si="130"/>
        <v>2774</v>
      </c>
      <c r="I2775" s="324" t="s">
        <v>40</v>
      </c>
      <c r="J2775" s="255" t="str">
        <f>IF(ISBLANK(INDEX('Policy Characteristics'!D:D,MATCH($C2775,'Policy Characteristics'!$C:$C,0))),"",INDEX('Policy Characteristics'!D:D,MATCH($C2775,'Policy Characteristics'!$C:$C,0)))</f>
        <v>R&amp;D Capital Cost Reductions</v>
      </c>
      <c r="K2775" s="254" t="str">
        <f>IF(ISBLANK(INDEX('Policy Characteristics'!E:E,MATCH($C2775,'Policy Characteristics'!$C:$C,0))),"",INDEX('Policy Characteristics'!E:E,MATCH($C2775,'Policy Characteristics'!$C:$C,0)))</f>
        <v>RnD electricity capital cost reduction</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0.4</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cost</v>
      </c>
      <c r="P2775" s="254" t="str">
        <f>IF(ISBLANK(INDEX('Policy Characteristics'!J:J,MATCH($C2775,'Policy Characteristics'!$C:$C,0))),"",INDEX('Policy Characteristics'!J:J,MATCH($C2775,'Policy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5" s="254" t="str">
        <f>IF(ISBLANK(INDEX('Policy Characteristics'!K:K,MATCH($C2775,'Policy Characteristics'!$C:$C,0))),"",INDEX('Policy Characteristics'!K:K,MATCH($C2775,'Policy Characteristics'!$C:$C,0)))</f>
        <v>architectural-design.html#rnd</v>
      </c>
      <c r="R2775" s="254" t="str">
        <f>IF(ISBLANK(INDEX('Policy Characteristics'!L:L,MATCH($C2775,'Policy Characteristics'!$C:$C,0))),"",INDEX('Policy Characteristics'!L:L,MATCH($C2775,'Policy Characteristics'!$C:$C,0)))</f>
        <v>research-and-development.html</v>
      </c>
    </row>
    <row r="2776" spans="1:18" x14ac:dyDescent="0.25">
      <c r="A2776" s="254" t="str">
        <f>IF(ISBLANK(INDEX('Policy Characteristics'!A:A,MATCH($C2776,'Policy Characteristics'!$C:$C,0))),"",INDEX('Policy Characteristics'!A:A,MATCH($C2776,'Policy Characteristics'!$C:$C,0)))</f>
        <v>Research and Development</v>
      </c>
      <c r="B2776" s="262" t="str">
        <f>IF(ISBLANK(INDEX('Policy Characteristics'!B:B,MATCH($C2776,'Policy Characteristics'!$C:$C,0))),"",INDEX('Policy Characteristics'!B:B,MATCH($C2776,'Policy Characteristics'!$C:$C,0)))</f>
        <v>Capital Cost Reduction</v>
      </c>
      <c r="C2776" s="254" t="str">
        <f t="shared" si="131"/>
        <v>RnD Electricity Capital Cost Perc Reduction</v>
      </c>
      <c r="D2776" s="6" t="s">
        <v>428</v>
      </c>
      <c r="E2776" s="45"/>
      <c r="F2776" s="6" t="s">
        <v>429</v>
      </c>
      <c r="G2776" s="45"/>
      <c r="H2776" s="47">
        <f t="shared" si="130"/>
        <v>2775</v>
      </c>
      <c r="I2776" s="324" t="s">
        <v>40</v>
      </c>
      <c r="J2776" s="255" t="str">
        <f>IF(ISBLANK(INDEX('Policy Characteristics'!D:D,MATCH($C2776,'Policy Characteristics'!$C:$C,0))),"",INDEX('Policy Characteristics'!D:D,MATCH($C2776,'Policy Characteristics'!$C:$C,0)))</f>
        <v>R&amp;D Capital Cost Reductions</v>
      </c>
      <c r="K2776" s="254" t="str">
        <f>IF(ISBLANK(INDEX('Policy Characteristics'!E:E,MATCH($C2776,'Policy Characteristics'!$C:$C,0))),"",INDEX('Policy Characteristics'!E:E,MATCH($C2776,'Policy Characteristics'!$C:$C,0)))</f>
        <v>RnD electricity capital cost reduction</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0.4</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cost</v>
      </c>
      <c r="P2776" s="254" t="str">
        <f>IF(ISBLANK(INDEX('Policy Characteristics'!J:J,MATCH($C2776,'Policy Characteristics'!$C:$C,0))),"",INDEX('Policy Characteristics'!J:J,MATCH($C2776,'Policy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6" s="254" t="str">
        <f>IF(ISBLANK(INDEX('Policy Characteristics'!K:K,MATCH($C2776,'Policy Characteristics'!$C:$C,0))),"",INDEX('Policy Characteristics'!K:K,MATCH($C2776,'Policy Characteristics'!$C:$C,0)))</f>
        <v>architectural-design.html#rnd</v>
      </c>
      <c r="R2776" s="254" t="str">
        <f>IF(ISBLANK(INDEX('Policy Characteristics'!L:L,MATCH($C2776,'Policy Characteristics'!$C:$C,0))),"",INDEX('Policy Characteristics'!L:L,MATCH($C2776,'Policy Characteristics'!$C:$C,0)))</f>
        <v>research-and-development.html</v>
      </c>
    </row>
    <row r="2777" spans="1:18" x14ac:dyDescent="0.25">
      <c r="A2777" s="254" t="str">
        <f>IF(ISBLANK(INDEX('Policy Characteristics'!A:A,MATCH($C2777,'Policy Characteristics'!$C:$C,0))),"",INDEX('Policy Characteristics'!A:A,MATCH($C2777,'Policy Characteristics'!$C:$C,0)))</f>
        <v>Research and Development</v>
      </c>
      <c r="B2777" s="262" t="str">
        <f>IF(ISBLANK(INDEX('Policy Characteristics'!B:B,MATCH($C2777,'Policy Characteristics'!$C:$C,0))),"",INDEX('Policy Characteristics'!B:B,MATCH($C2777,'Policy Characteristics'!$C:$C,0)))</f>
        <v>Capital Cost Reduction</v>
      </c>
      <c r="C2777" s="254" t="str">
        <f t="shared" si="131"/>
        <v>RnD Electricity Capital Cost Perc Reduction</v>
      </c>
      <c r="D2777" s="6" t="s">
        <v>437</v>
      </c>
      <c r="E2777" s="45"/>
      <c r="F2777" s="6" t="s">
        <v>439</v>
      </c>
      <c r="G2777" s="45"/>
      <c r="H2777" s="47">
        <f t="shared" si="130"/>
        <v>2776</v>
      </c>
      <c r="I2777" s="324" t="s">
        <v>40</v>
      </c>
      <c r="J2777" s="255" t="str">
        <f>IF(ISBLANK(INDEX('Policy Characteristics'!D:D,MATCH($C2777,'Policy Characteristics'!$C:$C,0))),"",INDEX('Policy Characteristics'!D:D,MATCH($C2777,'Policy Characteristics'!$C:$C,0)))</f>
        <v>R&amp;D Capital Cost Reductions</v>
      </c>
      <c r="K2777" s="254" t="str">
        <f>IF(ISBLANK(INDEX('Policy Characteristics'!E:E,MATCH($C2777,'Policy Characteristics'!$C:$C,0))),"",INDEX('Policy Characteristics'!E:E,MATCH($C2777,'Policy Characteristics'!$C:$C,0)))</f>
        <v>RnD electricity capital cost reduction</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0.4</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cost</v>
      </c>
      <c r="P2777" s="254" t="str">
        <f>IF(ISBLANK(INDEX('Policy Characteristics'!J:J,MATCH($C2777,'Policy Characteristics'!$C:$C,0))),"",INDEX('Policy Characteristics'!J:J,MATCH($C2777,'Policy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7" s="254" t="str">
        <f>IF(ISBLANK(INDEX('Policy Characteristics'!K:K,MATCH($C2777,'Policy Characteristics'!$C:$C,0))),"",INDEX('Policy Characteristics'!K:K,MATCH($C2777,'Policy Characteristics'!$C:$C,0)))</f>
        <v>architectural-design.html#rnd</v>
      </c>
      <c r="R2777" s="254" t="str">
        <f>IF(ISBLANK(INDEX('Policy Characteristics'!L:L,MATCH($C2777,'Policy Characteristics'!$C:$C,0))),"",INDEX('Policy Characteristics'!L:L,MATCH($C2777,'Policy Characteristics'!$C:$C,0)))</f>
        <v>research-and-development.html</v>
      </c>
    </row>
    <row r="2778" spans="1:18" x14ac:dyDescent="0.25">
      <c r="A2778" s="254" t="str">
        <f>IF(ISBLANK(INDEX('Policy Characteristics'!A:A,MATCH($C2778,'Policy Characteristics'!$C:$C,0))),"",INDEX('Policy Characteristics'!A:A,MATCH($C2778,'Policy Characteristics'!$C:$C,0)))</f>
        <v>Research and Development</v>
      </c>
      <c r="B2778" s="262" t="str">
        <f>IF(ISBLANK(INDEX('Policy Characteristics'!B:B,MATCH($C2778,'Policy Characteristics'!$C:$C,0))),"",INDEX('Policy Characteristics'!B:B,MATCH($C2778,'Policy Characteristics'!$C:$C,0)))</f>
        <v>Capital Cost Reduction</v>
      </c>
      <c r="C2778" s="254" t="str">
        <f t="shared" si="131"/>
        <v>RnD Electricity Capital Cost Perc Reduction</v>
      </c>
      <c r="D2778" s="6" t="s">
        <v>2714</v>
      </c>
      <c r="E2778" s="45"/>
      <c r="F2778" s="6" t="s">
        <v>3450</v>
      </c>
      <c r="G2778" s="45"/>
      <c r="H2778" s="47">
        <f t="shared" si="130"/>
        <v>2777</v>
      </c>
      <c r="I2778" s="324" t="s">
        <v>41</v>
      </c>
      <c r="J2778" s="255" t="str">
        <f>IF(ISBLANK(INDEX('Policy Characteristics'!D:D,MATCH($C2778,'Policy Characteristics'!$C:$C,0))),"",INDEX('Policy Characteristics'!D:D,MATCH($C2778,'Policy Characteristics'!$C:$C,0)))</f>
        <v>R&amp;D Capital Cost Reductions</v>
      </c>
      <c r="K2778" s="254" t="str">
        <f>IF(ISBLANK(INDEX('Policy Characteristics'!E:E,MATCH($C2778,'Policy Characteristics'!$C:$C,0))),"",INDEX('Policy Characteristics'!E:E,MATCH($C2778,'Policy Characteristics'!$C:$C,0)))</f>
        <v>RnD electricity capital cost reduction</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0.4</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cost</v>
      </c>
      <c r="P2778" s="254" t="str">
        <f>IF(ISBLANK(INDEX('Policy Characteristics'!J:J,MATCH($C2778,'Policy Characteristics'!$C:$C,0))),"",INDEX('Policy Characteristics'!J:J,MATCH($C2778,'Policy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8" s="254" t="str">
        <f>IF(ISBLANK(INDEX('Policy Characteristics'!K:K,MATCH($C2778,'Policy Characteristics'!$C:$C,0))),"",INDEX('Policy Characteristics'!K:K,MATCH($C2778,'Policy Characteristics'!$C:$C,0)))</f>
        <v>architectural-design.html#rnd</v>
      </c>
      <c r="R2778" s="254" t="str">
        <f>IF(ISBLANK(INDEX('Policy Characteristics'!L:L,MATCH($C2778,'Policy Characteristics'!$C:$C,0))),"",INDEX('Policy Characteristics'!L:L,MATCH($C2778,'Policy Characteristics'!$C:$C,0)))</f>
        <v>research-and-development.html</v>
      </c>
    </row>
    <row r="2779" spans="1:18" x14ac:dyDescent="0.25">
      <c r="A2779" s="254" t="str">
        <f>IF(ISBLANK(INDEX('Policy Characteristics'!A:A,MATCH($C2779,'Policy Characteristics'!$C:$C,0))),"",INDEX('Policy Characteristics'!A:A,MATCH($C2779,'Policy Characteristics'!$C:$C,0)))</f>
        <v>Research and Development</v>
      </c>
      <c r="B2779" s="262" t="str">
        <f>IF(ISBLANK(INDEX('Policy Characteristics'!B:B,MATCH($C2779,'Policy Characteristics'!$C:$C,0))),"",INDEX('Policy Characteristics'!B:B,MATCH($C2779,'Policy Characteristics'!$C:$C,0)))</f>
        <v>Capital Cost Reduction</v>
      </c>
      <c r="C2779" s="254" t="str">
        <f t="shared" si="131"/>
        <v>RnD Electricity Capital Cost Perc Reduction</v>
      </c>
      <c r="D2779" s="6" t="s">
        <v>2715</v>
      </c>
      <c r="E2779" s="45"/>
      <c r="F2779" s="6" t="s">
        <v>3451</v>
      </c>
      <c r="G2779" s="45"/>
      <c r="H2779" s="47">
        <f t="shared" si="130"/>
        <v>2778</v>
      </c>
      <c r="I2779" s="324" t="s">
        <v>41</v>
      </c>
      <c r="J2779" s="255" t="str">
        <f>IF(ISBLANK(INDEX('Policy Characteristics'!D:D,MATCH($C2779,'Policy Characteristics'!$C:$C,0))),"",INDEX('Policy Characteristics'!D:D,MATCH($C2779,'Policy Characteristics'!$C:$C,0)))</f>
        <v>R&amp;D Capital Cost Reductions</v>
      </c>
      <c r="K2779" s="254" t="str">
        <f>IF(ISBLANK(INDEX('Policy Characteristics'!E:E,MATCH($C2779,'Policy Characteristics'!$C:$C,0))),"",INDEX('Policy Characteristics'!E:E,MATCH($C2779,'Policy Characteristics'!$C:$C,0)))</f>
        <v>RnD electricity capital cost reduction</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0.4</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cost</v>
      </c>
      <c r="P2779" s="254" t="str">
        <f>IF(ISBLANK(INDEX('Policy Characteristics'!J:J,MATCH($C2779,'Policy Characteristics'!$C:$C,0))),"",INDEX('Policy Characteristics'!J:J,MATCH($C2779,'Policy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79" s="254" t="str">
        <f>IF(ISBLANK(INDEX('Policy Characteristics'!K:K,MATCH($C2779,'Policy Characteristics'!$C:$C,0))),"",INDEX('Policy Characteristics'!K:K,MATCH($C2779,'Policy Characteristics'!$C:$C,0)))</f>
        <v>architectural-design.html#rnd</v>
      </c>
      <c r="R2779" s="254" t="str">
        <f>IF(ISBLANK(INDEX('Policy Characteristics'!L:L,MATCH($C2779,'Policy Characteristics'!$C:$C,0))),"",INDEX('Policy Characteristics'!L:L,MATCH($C2779,'Policy Characteristics'!$C:$C,0)))</f>
        <v>research-and-development.html</v>
      </c>
    </row>
    <row r="2780" spans="1:18" x14ac:dyDescent="0.25">
      <c r="A2780" s="254" t="str">
        <f>IF(ISBLANK(INDEX('Policy Characteristics'!A:A,MATCH($C2780,'Policy Characteristics'!$C:$C,0))),"",INDEX('Policy Characteristics'!A:A,MATCH($C2780,'Policy Characteristics'!$C:$C,0)))</f>
        <v>Research and Development</v>
      </c>
      <c r="B2780" s="262" t="str">
        <f>IF(ISBLANK(INDEX('Policy Characteristics'!B:B,MATCH($C2780,'Policy Characteristics'!$C:$C,0))),"",INDEX('Policy Characteristics'!B:B,MATCH($C2780,'Policy Characteristics'!$C:$C,0)))</f>
        <v>Capital Cost Reduction</v>
      </c>
      <c r="C2780" s="254" t="str">
        <f t="shared" si="131"/>
        <v>RnD Electricity Capital Cost Perc Reduction</v>
      </c>
      <c r="D2780" s="6" t="s">
        <v>2716</v>
      </c>
      <c r="E2780" s="45"/>
      <c r="F2780" s="6" t="s">
        <v>3452</v>
      </c>
      <c r="G2780" s="45"/>
      <c r="H2780" s="47">
        <f t="shared" si="130"/>
        <v>2779</v>
      </c>
      <c r="I2780" s="324" t="s">
        <v>40</v>
      </c>
      <c r="J2780" s="255" t="str">
        <f>IF(ISBLANK(INDEX('Policy Characteristics'!D:D,MATCH($C2780,'Policy Characteristics'!$C:$C,0))),"",INDEX('Policy Characteristics'!D:D,MATCH($C2780,'Policy Characteristics'!$C:$C,0)))</f>
        <v>R&amp;D Capital Cost Reductions</v>
      </c>
      <c r="K2780" s="254" t="str">
        <f>IF(ISBLANK(INDEX('Policy Characteristics'!E:E,MATCH($C2780,'Policy Characteristics'!$C:$C,0))),"",INDEX('Policy Characteristics'!E:E,MATCH($C2780,'Policy Characteristics'!$C:$C,0)))</f>
        <v>RnD electricity capital cost reduction</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0.4</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cost</v>
      </c>
      <c r="P2780" s="254" t="str">
        <f>IF(ISBLANK(INDEX('Policy Characteristics'!J:J,MATCH($C2780,'Policy Characteristics'!$C:$C,0))),"",INDEX('Policy Characteristics'!J:J,MATCH($C2780,'Policy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0" s="254" t="str">
        <f>IF(ISBLANK(INDEX('Policy Characteristics'!K:K,MATCH($C2780,'Policy Characteristics'!$C:$C,0))),"",INDEX('Policy Characteristics'!K:K,MATCH($C2780,'Policy Characteristics'!$C:$C,0)))</f>
        <v>architectural-design.html#rnd</v>
      </c>
      <c r="R2780" s="254" t="str">
        <f>IF(ISBLANK(INDEX('Policy Characteristics'!L:L,MATCH($C2780,'Policy Characteristics'!$C:$C,0))),"",INDEX('Policy Characteristics'!L:L,MATCH($C2780,'Policy Characteristics'!$C:$C,0)))</f>
        <v>research-and-development.html</v>
      </c>
    </row>
    <row r="2781" spans="1:18" x14ac:dyDescent="0.25">
      <c r="A2781" s="254" t="str">
        <f>IF(ISBLANK(INDEX('Policy Characteristics'!A:A,MATCH($C2781,'Policy Characteristics'!$C:$C,0))),"",INDEX('Policy Characteristics'!A:A,MATCH($C2781,'Policy Characteristics'!$C:$C,0)))</f>
        <v>Research and Development</v>
      </c>
      <c r="B2781" s="262" t="str">
        <f>IF(ISBLANK(INDEX('Policy Characteristics'!B:B,MATCH($C2781,'Policy Characteristics'!$C:$C,0))),"",INDEX('Policy Characteristics'!B:B,MATCH($C2781,'Policy Characteristics'!$C:$C,0)))</f>
        <v>Capital Cost Reduction</v>
      </c>
      <c r="C2781" s="254" t="str">
        <f t="shared" si="131"/>
        <v>RnD Electricity Capital Cost Perc Reduction</v>
      </c>
      <c r="D2781" s="6" t="s">
        <v>3432</v>
      </c>
      <c r="E2781" s="45"/>
      <c r="F2781" s="6" t="s">
        <v>3453</v>
      </c>
      <c r="G2781" s="45"/>
      <c r="H2781" s="47">
        <f t="shared" si="130"/>
        <v>2780</v>
      </c>
      <c r="I2781" s="324" t="s">
        <v>40</v>
      </c>
      <c r="J2781" s="255" t="str">
        <f>IF(ISBLANK(INDEX('Policy Characteristics'!D:D,MATCH($C2781,'Policy Characteristics'!$C:$C,0))),"",INDEX('Policy Characteristics'!D:D,MATCH($C2781,'Policy Characteristics'!$C:$C,0)))</f>
        <v>R&amp;D Capital Cost Reductions</v>
      </c>
      <c r="K2781" s="254" t="str">
        <f>IF(ISBLANK(INDEX('Policy Characteristics'!E:E,MATCH($C2781,'Policy Characteristics'!$C:$C,0))),"",INDEX('Policy Characteristics'!E:E,MATCH($C2781,'Policy Characteristics'!$C:$C,0)))</f>
        <v>RnD electricity capital cost reduction</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0.4</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cost</v>
      </c>
      <c r="P2781" s="254" t="str">
        <f>IF(ISBLANK(INDEX('Policy Characteristics'!J:J,MATCH($C2781,'Policy Characteristics'!$C:$C,0))),"",INDEX('Policy Characteristics'!J:J,MATCH($C2781,'Policy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1" s="254" t="str">
        <f>IF(ISBLANK(INDEX('Policy Characteristics'!K:K,MATCH($C2781,'Policy Characteristics'!$C:$C,0))),"",INDEX('Policy Characteristics'!K:K,MATCH($C2781,'Policy Characteristics'!$C:$C,0)))</f>
        <v>architectural-design.html#rnd</v>
      </c>
      <c r="R2781" s="254" t="str">
        <f>IF(ISBLANK(INDEX('Policy Characteristics'!L:L,MATCH($C2781,'Policy Characteristics'!$C:$C,0))),"",INDEX('Policy Characteristics'!L:L,MATCH($C2781,'Policy Characteristics'!$C:$C,0)))</f>
        <v>research-and-development.html</v>
      </c>
    </row>
    <row r="2782" spans="1:18" x14ac:dyDescent="0.25">
      <c r="A2782" s="254" t="str">
        <f>IF(ISBLANK(INDEX('Policy Characteristics'!A:A,MATCH($C2782,'Policy Characteristics'!$C:$C,0))),"",INDEX('Policy Characteristics'!A:A,MATCH($C2782,'Policy Characteristics'!$C:$C,0)))</f>
        <v>Research and Development</v>
      </c>
      <c r="B2782" s="262" t="str">
        <f>IF(ISBLANK(INDEX('Policy Characteristics'!B:B,MATCH($C2782,'Policy Characteristics'!$C:$C,0))),"",INDEX('Policy Characteristics'!B:B,MATCH($C2782,'Policy Characteristics'!$C:$C,0)))</f>
        <v>Capital Cost Reduction</v>
      </c>
      <c r="C2782" s="254" t="str">
        <f t="shared" si="131"/>
        <v>RnD Electricity Capital Cost Perc Reduction</v>
      </c>
      <c r="D2782" s="6" t="s">
        <v>3435</v>
      </c>
      <c r="E2782" s="45"/>
      <c r="F2782" s="6" t="s">
        <v>3454</v>
      </c>
      <c r="G2782" s="45"/>
      <c r="H2782" s="47">
        <f t="shared" si="130"/>
        <v>2781</v>
      </c>
      <c r="I2782" s="324" t="s">
        <v>40</v>
      </c>
      <c r="J2782" s="255" t="str">
        <f>IF(ISBLANK(INDEX('Policy Characteristics'!D:D,MATCH($C2782,'Policy Characteristics'!$C:$C,0))),"",INDEX('Policy Characteristics'!D:D,MATCH($C2782,'Policy Characteristics'!$C:$C,0)))</f>
        <v>R&amp;D Capital Cost Reductions</v>
      </c>
      <c r="K2782" s="254" t="str">
        <f>IF(ISBLANK(INDEX('Policy Characteristics'!E:E,MATCH($C2782,'Policy Characteristics'!$C:$C,0))),"",INDEX('Policy Characteristics'!E:E,MATCH($C2782,'Policy Characteristics'!$C:$C,0)))</f>
        <v>RnD electricity capital cost reduction</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0.4</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cost</v>
      </c>
      <c r="P2782" s="254" t="str">
        <f>IF(ISBLANK(INDEX('Policy Characteristics'!J:J,MATCH($C2782,'Policy Characteristics'!$C:$C,0))),"",INDEX('Policy Characteristics'!J:J,MATCH($C2782,'Policy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2" s="254" t="str">
        <f>IF(ISBLANK(INDEX('Policy Characteristics'!K:K,MATCH($C2782,'Policy Characteristics'!$C:$C,0))),"",INDEX('Policy Characteristics'!K:K,MATCH($C2782,'Policy Characteristics'!$C:$C,0)))</f>
        <v>architectural-design.html#rnd</v>
      </c>
      <c r="R2782" s="254" t="str">
        <f>IF(ISBLANK(INDEX('Policy Characteristics'!L:L,MATCH($C2782,'Policy Characteristics'!$C:$C,0))),"",INDEX('Policy Characteristics'!L:L,MATCH($C2782,'Policy Characteristics'!$C:$C,0)))</f>
        <v>research-and-development.html</v>
      </c>
    </row>
    <row r="2783" spans="1:18" x14ac:dyDescent="0.25">
      <c r="A2783" s="254" t="str">
        <f>IF(ISBLANK(INDEX('Policy Characteristics'!A:A,MATCH($C2783,'Policy Characteristics'!$C:$C,0))),"",INDEX('Policy Characteristics'!A:A,MATCH($C2783,'Policy Characteristics'!$C:$C,0)))</f>
        <v>Research and Development</v>
      </c>
      <c r="B2783" s="262" t="str">
        <f>IF(ISBLANK(INDEX('Policy Characteristics'!B:B,MATCH($C2783,'Policy Characteristics'!$C:$C,0))),"",INDEX('Policy Characteristics'!B:B,MATCH($C2783,'Policy Characteristics'!$C:$C,0)))</f>
        <v>Capital Cost Reduction</v>
      </c>
      <c r="C2783" s="254" t="str">
        <f t="shared" si="131"/>
        <v>RnD Electricity Capital Cost Perc Reduction</v>
      </c>
      <c r="D2783" s="6" t="s">
        <v>3436</v>
      </c>
      <c r="E2783" s="45"/>
      <c r="F2783" s="6" t="s">
        <v>3455</v>
      </c>
      <c r="G2783" s="45"/>
      <c r="H2783" s="47">
        <f t="shared" si="130"/>
        <v>2782</v>
      </c>
      <c r="I2783" s="324" t="s">
        <v>40</v>
      </c>
      <c r="J2783" s="255" t="str">
        <f>IF(ISBLANK(INDEX('Policy Characteristics'!D:D,MATCH($C2783,'Policy Characteristics'!$C:$C,0))),"",INDEX('Policy Characteristics'!D:D,MATCH($C2783,'Policy Characteristics'!$C:$C,0)))</f>
        <v>R&amp;D Capital Cost Reductions</v>
      </c>
      <c r="K2783" s="254" t="str">
        <f>IF(ISBLANK(INDEX('Policy Characteristics'!E:E,MATCH($C2783,'Policy Characteristics'!$C:$C,0))),"",INDEX('Policy Characteristics'!E:E,MATCH($C2783,'Policy Characteristics'!$C:$C,0)))</f>
        <v>RnD electricity capital cost reduction</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0.4</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cost</v>
      </c>
      <c r="P2783" s="254" t="str">
        <f>IF(ISBLANK(INDEX('Policy Characteristics'!J:J,MATCH($C2783,'Policy Characteristics'!$C:$C,0))),"",INDEX('Policy Characteristics'!J:J,MATCH($C2783,'Policy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3" s="254" t="str">
        <f>IF(ISBLANK(INDEX('Policy Characteristics'!K:K,MATCH($C2783,'Policy Characteristics'!$C:$C,0))),"",INDEX('Policy Characteristics'!K:K,MATCH($C2783,'Policy Characteristics'!$C:$C,0)))</f>
        <v>architectural-design.html#rnd</v>
      </c>
      <c r="R2783" s="254" t="str">
        <f>IF(ISBLANK(INDEX('Policy Characteristics'!L:L,MATCH($C2783,'Policy Characteristics'!$C:$C,0))),"",INDEX('Policy Characteristics'!L:L,MATCH($C2783,'Policy Characteristics'!$C:$C,0)))</f>
        <v>research-and-development.html</v>
      </c>
    </row>
    <row r="2784" spans="1:18" x14ac:dyDescent="0.25">
      <c r="A2784" s="254" t="str">
        <f>IF(ISBLANK(INDEX('Policy Characteristics'!A:A,MATCH($C2784,'Policy Characteristics'!$C:$C,0))),"",INDEX('Policy Characteristics'!A:A,MATCH($C2784,'Policy Characteristics'!$C:$C,0)))</f>
        <v>Research and Development</v>
      </c>
      <c r="B2784" s="262" t="str">
        <f>IF(ISBLANK(INDEX('Policy Characteristics'!B:B,MATCH($C2784,'Policy Characteristics'!$C:$C,0))),"",INDEX('Policy Characteristics'!B:B,MATCH($C2784,'Policy Characteristics'!$C:$C,0)))</f>
        <v>Capital Cost Reduction</v>
      </c>
      <c r="C2784" s="254" t="str">
        <f t="shared" si="131"/>
        <v>RnD Electricity Capital Cost Perc Reduction</v>
      </c>
      <c r="D2784" s="6" t="s">
        <v>3437</v>
      </c>
      <c r="E2784" s="45"/>
      <c r="F2784" s="6" t="s">
        <v>3456</v>
      </c>
      <c r="G2784" s="45"/>
      <c r="H2784" s="47">
        <f t="shared" si="130"/>
        <v>2783</v>
      </c>
      <c r="I2784" s="324" t="s">
        <v>40</v>
      </c>
      <c r="J2784" s="255" t="str">
        <f>IF(ISBLANK(INDEX('Policy Characteristics'!D:D,MATCH($C2784,'Policy Characteristics'!$C:$C,0))),"",INDEX('Policy Characteristics'!D:D,MATCH($C2784,'Policy Characteristics'!$C:$C,0)))</f>
        <v>R&amp;D Capital Cost Reductions</v>
      </c>
      <c r="K2784" s="254" t="str">
        <f>IF(ISBLANK(INDEX('Policy Characteristics'!E:E,MATCH($C2784,'Policy Characteristics'!$C:$C,0))),"",INDEX('Policy Characteristics'!E:E,MATCH($C2784,'Policy Characteristics'!$C:$C,0)))</f>
        <v>RnD electricity capital cost reduction</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0.4</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cost</v>
      </c>
      <c r="P2784" s="254" t="str">
        <f>IF(ISBLANK(INDEX('Policy Characteristics'!J:J,MATCH($C2784,'Policy Characteristics'!$C:$C,0))),"",INDEX('Policy Characteristics'!J:J,MATCH($C2784,'Policy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4" s="254" t="str">
        <f>IF(ISBLANK(INDEX('Policy Characteristics'!K:K,MATCH($C2784,'Policy Characteristics'!$C:$C,0))),"",INDEX('Policy Characteristics'!K:K,MATCH($C2784,'Policy Characteristics'!$C:$C,0)))</f>
        <v>architectural-design.html#rnd</v>
      </c>
      <c r="R2784" s="254" t="str">
        <f>IF(ISBLANK(INDEX('Policy Characteristics'!L:L,MATCH($C2784,'Policy Characteristics'!$C:$C,0))),"",INDEX('Policy Characteristics'!L:L,MATCH($C2784,'Policy Characteristics'!$C:$C,0)))</f>
        <v>research-and-development.html</v>
      </c>
    </row>
    <row r="2785" spans="1:18" x14ac:dyDescent="0.25">
      <c r="A2785" s="254" t="str">
        <f>IF(ISBLANK(INDEX('Policy Characteristics'!A:A,MATCH($C2785,'Policy Characteristics'!$C:$C,0))),"",INDEX('Policy Characteristics'!A:A,MATCH($C2785,'Policy Characteristics'!$C:$C,0)))</f>
        <v>Research and Development</v>
      </c>
      <c r="B2785" s="262" t="str">
        <f>IF(ISBLANK(INDEX('Policy Characteristics'!B:B,MATCH($C2785,'Policy Characteristics'!$C:$C,0))),"",INDEX('Policy Characteristics'!B:B,MATCH($C2785,'Policy Characteristics'!$C:$C,0)))</f>
        <v>Capital Cost Reduction</v>
      </c>
      <c r="C2785" s="254" t="str">
        <f t="shared" si="131"/>
        <v>RnD Electricity Capital Cost Perc Reduction</v>
      </c>
      <c r="D2785" s="6" t="s">
        <v>3438</v>
      </c>
      <c r="E2785" s="45"/>
      <c r="F2785" s="6" t="s">
        <v>3457</v>
      </c>
      <c r="G2785" s="45"/>
      <c r="H2785" s="47">
        <f t="shared" si="130"/>
        <v>2784</v>
      </c>
      <c r="I2785" s="324" t="s">
        <v>40</v>
      </c>
      <c r="J2785" s="255" t="str">
        <f>IF(ISBLANK(INDEX('Policy Characteristics'!D:D,MATCH($C2785,'Policy Characteristics'!$C:$C,0))),"",INDEX('Policy Characteristics'!D:D,MATCH($C2785,'Policy Characteristics'!$C:$C,0)))</f>
        <v>R&amp;D Capital Cost Reductions</v>
      </c>
      <c r="K2785" s="254" t="str">
        <f>IF(ISBLANK(INDEX('Policy Characteristics'!E:E,MATCH($C2785,'Policy Characteristics'!$C:$C,0))),"",INDEX('Policy Characteristics'!E:E,MATCH($C2785,'Policy Characteristics'!$C:$C,0)))</f>
        <v>RnD electricity capital cost reduction</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0.4</v>
      </c>
      <c r="N2785" s="261">
        <f>IF(ISBLANK(INDEX('Policy Characteristics'!H:H,MATCH($C2785,'Policy Characteristics'!$C:$C,0))),"",INDEX('Policy Characteristics'!H:H,MATCH($C2785,'Policy Characteristics'!$C:$C,0)))</f>
        <v>0.01</v>
      </c>
      <c r="O2785" s="254" t="str">
        <f>IF(ISBLANK(INDEX('Policy Characteristics'!I:I,MATCH($C2785,'Policy Characteristics'!$C:$C,0))),"",INDEX('Policy Characteristics'!I:I,MATCH($C2785,'Policy Characteristics'!$C:$C,0)))</f>
        <v>% reduction in cost</v>
      </c>
      <c r="P2785" s="254" t="str">
        <f>IF(ISBLANK(INDEX('Policy Characteristics'!J:J,MATCH($C2785,'Policy Characteristics'!$C:$C,0))),"",INDEX('Policy Characteristics'!J:J,MATCH($C2785,'Policy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5" s="254" t="str">
        <f>IF(ISBLANK(INDEX('Policy Characteristics'!K:K,MATCH($C2785,'Policy Characteristics'!$C:$C,0))),"",INDEX('Policy Characteristics'!K:K,MATCH($C2785,'Policy Characteristics'!$C:$C,0)))</f>
        <v>architectural-design.html#rnd</v>
      </c>
      <c r="R2785" s="254" t="str">
        <f>IF(ISBLANK(INDEX('Policy Characteristics'!L:L,MATCH($C2785,'Policy Characteristics'!$C:$C,0))),"",INDEX('Policy Characteristics'!L:L,MATCH($C2785,'Policy Characteristics'!$C:$C,0)))</f>
        <v>research-and-development.html</v>
      </c>
    </row>
    <row r="2786" spans="1:18" x14ac:dyDescent="0.25">
      <c r="A2786" s="254" t="str">
        <f>IF(ISBLANK(INDEX('Policy Characteristics'!A:A,MATCH($C2786,'Policy Characteristics'!$C:$C,0))),"",INDEX('Policy Characteristics'!A:A,MATCH($C2786,'Policy Characteristics'!$C:$C,0)))</f>
        <v>Research and Development</v>
      </c>
      <c r="B2786" s="262" t="str">
        <f>IF(ISBLANK(INDEX('Policy Characteristics'!B:B,MATCH($C2786,'Policy Characteristics'!$C:$C,0))),"",INDEX('Policy Characteristics'!B:B,MATCH($C2786,'Policy Characteristics'!$C:$C,0)))</f>
        <v>Capital Cost Reduction</v>
      </c>
      <c r="C2786" s="254" t="str">
        <f t="shared" si="131"/>
        <v>RnD Electricity Capital Cost Perc Reduction</v>
      </c>
      <c r="D2786" s="6" t="s">
        <v>3501</v>
      </c>
      <c r="E2786" s="45"/>
      <c r="F2786" s="6" t="s">
        <v>3503</v>
      </c>
      <c r="G2786" s="45"/>
      <c r="H2786" s="47">
        <f t="shared" si="130"/>
        <v>2785</v>
      </c>
      <c r="I2786" s="324" t="s">
        <v>40</v>
      </c>
      <c r="J2786" s="255" t="str">
        <f>IF(ISBLANK(INDEX('Policy Characteristics'!D:D,MATCH($C2786,'Policy Characteristics'!$C:$C,0))),"",INDEX('Policy Characteristics'!D:D,MATCH($C2786,'Policy Characteristics'!$C:$C,0)))</f>
        <v>R&amp;D Capital Cost Reductions</v>
      </c>
      <c r="K2786" s="254" t="str">
        <f>IF(ISBLANK(INDEX('Policy Characteristics'!E:E,MATCH($C2786,'Policy Characteristics'!$C:$C,0))),"",INDEX('Policy Characteristics'!E:E,MATCH($C2786,'Policy Characteristics'!$C:$C,0)))</f>
        <v>RnD electricity capital cost reduction</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0.4</v>
      </c>
      <c r="N2786" s="261">
        <f>IF(ISBLANK(INDEX('Policy Characteristics'!H:H,MATCH($C2786,'Policy Characteristics'!$C:$C,0))),"",INDEX('Policy Characteristics'!H:H,MATCH($C2786,'Policy Characteristics'!$C:$C,0)))</f>
        <v>0.01</v>
      </c>
      <c r="O2786" s="254" t="str">
        <f>IF(ISBLANK(INDEX('Policy Characteristics'!I:I,MATCH($C2786,'Policy Characteristics'!$C:$C,0))),"",INDEX('Policy Characteristics'!I:I,MATCH($C2786,'Policy Characteristics'!$C:$C,0)))</f>
        <v>% reduction in cost</v>
      </c>
      <c r="P2786" s="254" t="str">
        <f>IF(ISBLANK(INDEX('Policy Characteristics'!J:J,MATCH($C2786,'Policy Characteristics'!$C:$C,0))),"",INDEX('Policy Characteristics'!J:J,MATCH($C2786,'Policy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6" s="254" t="str">
        <f>IF(ISBLANK(INDEX('Policy Characteristics'!K:K,MATCH($C2786,'Policy Characteristics'!$C:$C,0))),"",INDEX('Policy Characteristics'!K:K,MATCH($C2786,'Policy Characteristics'!$C:$C,0)))</f>
        <v>architectural-design.html#rnd</v>
      </c>
      <c r="R2786" s="254" t="str">
        <f>IF(ISBLANK(INDEX('Policy Characteristics'!L:L,MATCH($C2786,'Policy Characteristics'!$C:$C,0))),"",INDEX('Policy Characteristics'!L:L,MATCH($C2786,'Policy Characteristics'!$C:$C,0)))</f>
        <v>research-and-development.html</v>
      </c>
    </row>
    <row r="2787" spans="1:18" x14ac:dyDescent="0.25">
      <c r="A2787" s="254" t="str">
        <f>IF(ISBLANK(INDEX('Policy Characteristics'!A:A,MATCH($C2787,'Policy Characteristics'!$C:$C,0))),"",INDEX('Policy Characteristics'!A:A,MATCH($C2787,'Policy Characteristics'!$C:$C,0)))</f>
        <v>Research and Development</v>
      </c>
      <c r="B2787" s="262" t="str">
        <f>IF(ISBLANK(INDEX('Policy Characteristics'!B:B,MATCH($C2787,'Policy Characteristics'!$C:$C,0))),"",INDEX('Policy Characteristics'!B:B,MATCH($C2787,'Policy Characteristics'!$C:$C,0)))</f>
        <v>Capital Cost Reduction</v>
      </c>
      <c r="C2787" s="254" t="str">
        <f t="shared" si="131"/>
        <v>RnD Electricity Capital Cost Perc Reduction</v>
      </c>
      <c r="D2787" s="6" t="s">
        <v>3502</v>
      </c>
      <c r="E2787" s="45"/>
      <c r="F2787" s="6" t="s">
        <v>3504</v>
      </c>
      <c r="G2787" s="45"/>
      <c r="H2787" s="47">
        <f t="shared" si="130"/>
        <v>2786</v>
      </c>
      <c r="I2787" s="324" t="s">
        <v>40</v>
      </c>
      <c r="J2787" s="255" t="str">
        <f>IF(ISBLANK(INDEX('Policy Characteristics'!D:D,MATCH($C2787,'Policy Characteristics'!$C:$C,0))),"",INDEX('Policy Characteristics'!D:D,MATCH($C2787,'Policy Characteristics'!$C:$C,0)))</f>
        <v>R&amp;D Capital Cost Reductions</v>
      </c>
      <c r="K2787" s="254" t="str">
        <f>IF(ISBLANK(INDEX('Policy Characteristics'!E:E,MATCH($C2787,'Policy Characteristics'!$C:$C,0))),"",INDEX('Policy Characteristics'!E:E,MATCH($C2787,'Policy Characteristics'!$C:$C,0)))</f>
        <v>RnD electricity capital cost reduction</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0.4</v>
      </c>
      <c r="N2787" s="261">
        <f>IF(ISBLANK(INDEX('Policy Characteristics'!H:H,MATCH($C2787,'Policy Characteristics'!$C:$C,0))),"",INDEX('Policy Characteristics'!H:H,MATCH($C2787,'Policy Characteristics'!$C:$C,0)))</f>
        <v>0.01</v>
      </c>
      <c r="O2787" s="254" t="str">
        <f>IF(ISBLANK(INDEX('Policy Characteristics'!I:I,MATCH($C2787,'Policy Characteristics'!$C:$C,0))),"",INDEX('Policy Characteristics'!I:I,MATCH($C2787,'Policy Characteristics'!$C:$C,0)))</f>
        <v>% reduction in cost</v>
      </c>
      <c r="P2787" s="254" t="str">
        <f>IF(ISBLANK(INDEX('Policy Characteristics'!J:J,MATCH($C2787,'Policy Characteristics'!$C:$C,0))),"",INDEX('Policy Characteristics'!J:J,MATCH($C2787,'Policy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7" s="254" t="str">
        <f>IF(ISBLANK(INDEX('Policy Characteristics'!K:K,MATCH($C2787,'Policy Characteristics'!$C:$C,0))),"",INDEX('Policy Characteristics'!K:K,MATCH($C2787,'Policy Characteristics'!$C:$C,0)))</f>
        <v>architectural-design.html#rnd</v>
      </c>
      <c r="R2787" s="254" t="str">
        <f>IF(ISBLANK(INDEX('Policy Characteristics'!L:L,MATCH($C2787,'Policy Characteristics'!$C:$C,0))),"",INDEX('Policy Characteristics'!L:L,MATCH($C2787,'Policy Characteristics'!$C:$C,0)))</f>
        <v>research-and-development.html</v>
      </c>
    </row>
    <row r="2788" spans="1:18" x14ac:dyDescent="0.25">
      <c r="A2788" s="254" t="str">
        <f>IF(ISBLANK(INDEX('Policy Characteristics'!A:A,MATCH($C2788,'Policy Characteristics'!$C:$C,0))),"",INDEX('Policy Characteristics'!A:A,MATCH($C2788,'Policy Characteristics'!$C:$C,0)))</f>
        <v>Research and Development</v>
      </c>
      <c r="B2788" s="262" t="str">
        <f>IF(ISBLANK(INDEX('Policy Characteristics'!B:B,MATCH($C2788,'Policy Characteristics'!$C:$C,0))),"",INDEX('Policy Characteristics'!B:B,MATCH($C2788,'Policy Characteristics'!$C:$C,0)))</f>
        <v>Capital Cost Reduction</v>
      </c>
      <c r="C2788" t="s">
        <v>276</v>
      </c>
      <c r="D2788" s="45" t="s">
        <v>3459</v>
      </c>
      <c r="E2788" s="45" t="s">
        <v>2375</v>
      </c>
      <c r="F2788" t="s">
        <v>3465</v>
      </c>
      <c r="G2788" s="45" t="s">
        <v>89</v>
      </c>
      <c r="H2788" s="47">
        <f t="shared" si="130"/>
        <v>2787</v>
      </c>
      <c r="I2788" s="324" t="s">
        <v>40</v>
      </c>
      <c r="J2788" s="255" t="str">
        <f>IF(ISBLANK(INDEX('Policy Characteristics'!D:D,MATCH($C2788,'Policy Characteristics'!$C:$C,0))),"",INDEX('Policy Characteristics'!D:D,MATCH($C2788,'Policy Characteristics'!$C:$C,0)))</f>
        <v>R&amp;D Capital Cost Reductions</v>
      </c>
      <c r="K2788" s="254" t="str">
        <f>IF(ISBLANK(INDEX('Policy Characteristics'!E:E,MATCH($C2788,'Policy Characteristics'!$C:$C,0))),"",INDEX('Policy Characteristics'!E:E,MATCH($C2788,'Policy Characteristics'!$C:$C,0)))</f>
        <v>RnD industry capital cost reduction</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0.4</v>
      </c>
      <c r="N2788" s="261">
        <f>IF(ISBLANK(INDEX('Policy Characteristics'!H:H,MATCH($C2788,'Policy Characteristics'!$C:$C,0))),"",INDEX('Policy Characteristics'!H:H,MATCH($C2788,'Policy Characteristics'!$C:$C,0)))</f>
        <v>0.01</v>
      </c>
      <c r="O2788" s="254" t="str">
        <f>IF(ISBLANK(INDEX('Policy Characteristics'!I:I,MATCH($C2788,'Policy Characteristics'!$C:$C,0))),"",INDEX('Policy Characteristics'!I:I,MATCH($C2788,'Policy Characteristics'!$C:$C,0)))</f>
        <v>% reduction in cost</v>
      </c>
      <c r="P2788" s="254" t="str">
        <f>IF(ISBLANK(INDEX('Policy Characteristics'!J:J,MATCH($C2788,'Policy Characteristics'!$C:$C,0))),"",INDEX('Policy Characteristics'!J:J,MATCH($C2788,'Policy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8" s="254" t="str">
        <f>IF(ISBLANK(INDEX('Policy Characteristics'!K:K,MATCH($C2788,'Policy Characteristics'!$C:$C,0))),"",INDEX('Policy Characteristics'!K:K,MATCH($C2788,'Policy Characteristics'!$C:$C,0)))</f>
        <v>architectural-design.html#rnd</v>
      </c>
      <c r="R2788" s="254" t="str">
        <f>IF(ISBLANK(INDEX('Policy Characteristics'!L:L,MATCH($C2788,'Policy Characteristics'!$C:$C,0))),"",INDEX('Policy Characteristics'!L:L,MATCH($C2788,'Policy Characteristics'!$C:$C,0)))</f>
        <v>research-and-development.html</v>
      </c>
    </row>
    <row r="2789" spans="1:18" x14ac:dyDescent="0.25">
      <c r="A2789" s="254" t="str">
        <f>IF(ISBLANK(INDEX('Policy Characteristics'!A:A,MATCH($C2789,'Policy Characteristics'!$C:$C,0))),"",INDEX('Policy Characteristics'!A:A,MATCH($C2789,'Policy Characteristics'!$C:$C,0)))</f>
        <v>Research and Development</v>
      </c>
      <c r="B2789" s="262" t="str">
        <f>IF(ISBLANK(INDEX('Policy Characteristics'!B:B,MATCH($C2789,'Policy Characteristics'!$C:$C,0))),"",INDEX('Policy Characteristics'!B:B,MATCH($C2789,'Policy Characteristics'!$C:$C,0)))</f>
        <v>Capital Cost Reduction</v>
      </c>
      <c r="C2789" s="254" t="str">
        <f t="shared" ref="C2789:C2842" si="132">C$2788</f>
        <v>RnD Industry Capital Cost Perc Reduction</v>
      </c>
      <c r="D2789" s="45" t="s">
        <v>3459</v>
      </c>
      <c r="E2789" s="45" t="s">
        <v>2376</v>
      </c>
      <c r="F2789" t="s">
        <v>3465</v>
      </c>
      <c r="G2789" s="45" t="s">
        <v>2606</v>
      </c>
      <c r="H2789" s="47">
        <f t="shared" si="130"/>
        <v>2788</v>
      </c>
      <c r="I2789" s="324" t="s">
        <v>41</v>
      </c>
      <c r="J2789" s="255" t="str">
        <f>IF(ISBLANK(INDEX('Policy Characteristics'!D:D,MATCH($C2789,'Policy Characteristics'!$C:$C,0))),"",INDEX('Policy Characteristics'!D:D,MATCH($C2789,'Policy Characteristics'!$C:$C,0)))</f>
        <v>R&amp;D Capital Cost Reductions</v>
      </c>
      <c r="K2789" s="254" t="str">
        <f>IF(ISBLANK(INDEX('Policy Characteristics'!E:E,MATCH($C2789,'Policy Characteristics'!$C:$C,0))),"",INDEX('Policy Characteristics'!E:E,MATCH($C2789,'Policy Characteristics'!$C:$C,0)))</f>
        <v>RnD industry capital cost reduction</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0.4</v>
      </c>
      <c r="N2789" s="261">
        <f>IF(ISBLANK(INDEX('Policy Characteristics'!H:H,MATCH($C2789,'Policy Characteristics'!$C:$C,0))),"",INDEX('Policy Characteristics'!H:H,MATCH($C2789,'Policy Characteristics'!$C:$C,0)))</f>
        <v>0.01</v>
      </c>
      <c r="O2789" s="254" t="str">
        <f>IF(ISBLANK(INDEX('Policy Characteristics'!I:I,MATCH($C2789,'Policy Characteristics'!$C:$C,0))),"",INDEX('Policy Characteristics'!I:I,MATCH($C2789,'Policy Characteristics'!$C:$C,0)))</f>
        <v>% reduction in cost</v>
      </c>
      <c r="P2789" s="254" t="str">
        <f>IF(ISBLANK(INDEX('Policy Characteristics'!J:J,MATCH($C2789,'Policy Characteristics'!$C:$C,0))),"",INDEX('Policy Characteristics'!J:J,MATCH($C2789,'Policy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89" s="254" t="str">
        <f>IF(ISBLANK(INDEX('Policy Characteristics'!K:K,MATCH($C2789,'Policy Characteristics'!$C:$C,0))),"",INDEX('Policy Characteristics'!K:K,MATCH($C2789,'Policy Characteristics'!$C:$C,0)))</f>
        <v>architectural-design.html#rnd</v>
      </c>
      <c r="R2789" s="254" t="str">
        <f>IF(ISBLANK(INDEX('Policy Characteristics'!L:L,MATCH($C2789,'Policy Characteristics'!$C:$C,0))),"",INDEX('Policy Characteristics'!L:L,MATCH($C2789,'Policy Characteristics'!$C:$C,0)))</f>
        <v>research-and-development.html</v>
      </c>
    </row>
    <row r="2790" spans="1:18" x14ac:dyDescent="0.25">
      <c r="A2790" s="254" t="str">
        <f>IF(ISBLANK(INDEX('Policy Characteristics'!A:A,MATCH($C2790,'Policy Characteristics'!$C:$C,0))),"",INDEX('Policy Characteristics'!A:A,MATCH($C2790,'Policy Characteristics'!$C:$C,0)))</f>
        <v>Research and Development</v>
      </c>
      <c r="B2790" s="262" t="str">
        <f>IF(ISBLANK(INDEX('Policy Characteristics'!B:B,MATCH($C2790,'Policy Characteristics'!$C:$C,0))),"",INDEX('Policy Characteristics'!B:B,MATCH($C2790,'Policy Characteristics'!$C:$C,0)))</f>
        <v>Capital Cost Reduction</v>
      </c>
      <c r="C2790" s="254" t="str">
        <f t="shared" si="132"/>
        <v>RnD Industry Capital Cost Perc Reduction</v>
      </c>
      <c r="D2790" s="45" t="s">
        <v>3459</v>
      </c>
      <c r="E2790" s="45" t="s">
        <v>2377</v>
      </c>
      <c r="F2790" t="s">
        <v>3465</v>
      </c>
      <c r="G2790" s="45" t="s">
        <v>83</v>
      </c>
      <c r="H2790" s="47">
        <f t="shared" si="130"/>
        <v>2789</v>
      </c>
      <c r="I2790" s="324" t="s">
        <v>41</v>
      </c>
      <c r="J2790" s="255" t="str">
        <f>IF(ISBLANK(INDEX('Policy Characteristics'!D:D,MATCH($C2790,'Policy Characteristics'!$C:$C,0))),"",INDEX('Policy Characteristics'!D:D,MATCH($C2790,'Policy Characteristics'!$C:$C,0)))</f>
        <v>R&amp;D Capital Cost Reductions</v>
      </c>
      <c r="K2790" s="254" t="str">
        <f>IF(ISBLANK(INDEX('Policy Characteristics'!E:E,MATCH($C2790,'Policy Characteristics'!$C:$C,0))),"",INDEX('Policy Characteristics'!E:E,MATCH($C2790,'Policy Characteristics'!$C:$C,0)))</f>
        <v>RnD industry capital cost reduction</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0.4</v>
      </c>
      <c r="N2790" s="261">
        <f>IF(ISBLANK(INDEX('Policy Characteristics'!H:H,MATCH($C2790,'Policy Characteristics'!$C:$C,0))),"",INDEX('Policy Characteristics'!H:H,MATCH($C2790,'Policy Characteristics'!$C:$C,0)))</f>
        <v>0.01</v>
      </c>
      <c r="O2790" s="254" t="str">
        <f>IF(ISBLANK(INDEX('Policy Characteristics'!I:I,MATCH($C2790,'Policy Characteristics'!$C:$C,0))),"",INDEX('Policy Characteristics'!I:I,MATCH($C2790,'Policy Characteristics'!$C:$C,0)))</f>
        <v>% reduction in cost</v>
      </c>
      <c r="P2790" s="254" t="str">
        <f>IF(ISBLANK(INDEX('Policy Characteristics'!J:J,MATCH($C2790,'Policy Characteristics'!$C:$C,0))),"",INDEX('Policy Characteristics'!J:J,MATCH($C2790,'Policy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0" s="254" t="str">
        <f>IF(ISBLANK(INDEX('Policy Characteristics'!K:K,MATCH($C2790,'Policy Characteristics'!$C:$C,0))),"",INDEX('Policy Characteristics'!K:K,MATCH($C2790,'Policy Characteristics'!$C:$C,0)))</f>
        <v>architectural-design.html#rnd</v>
      </c>
      <c r="R2790" s="254" t="str">
        <f>IF(ISBLANK(INDEX('Policy Characteristics'!L:L,MATCH($C2790,'Policy Characteristics'!$C:$C,0))),"",INDEX('Policy Characteristics'!L:L,MATCH($C2790,'Policy Characteristics'!$C:$C,0)))</f>
        <v>research-and-development.html</v>
      </c>
    </row>
    <row r="2791" spans="1:18" x14ac:dyDescent="0.25">
      <c r="A2791" s="254" t="str">
        <f>IF(ISBLANK(INDEX('Policy Characteristics'!A:A,MATCH($C2791,'Policy Characteristics'!$C:$C,0))),"",INDEX('Policy Characteristics'!A:A,MATCH($C2791,'Policy Characteristics'!$C:$C,0)))</f>
        <v>Research and Development</v>
      </c>
      <c r="B2791" s="262" t="str">
        <f>IF(ISBLANK(INDEX('Policy Characteristics'!B:B,MATCH($C2791,'Policy Characteristics'!$C:$C,0))),"",INDEX('Policy Characteristics'!B:B,MATCH($C2791,'Policy Characteristics'!$C:$C,0)))</f>
        <v>Capital Cost Reduction</v>
      </c>
      <c r="C2791" s="254" t="str">
        <f t="shared" si="132"/>
        <v>RnD Industry Capital Cost Perc Reduction</v>
      </c>
      <c r="D2791" s="45" t="s">
        <v>3459</v>
      </c>
      <c r="E2791" s="45" t="s">
        <v>2378</v>
      </c>
      <c r="F2791" t="s">
        <v>3465</v>
      </c>
      <c r="G2791" s="45" t="s">
        <v>88</v>
      </c>
      <c r="H2791" s="47">
        <f t="shared" si="130"/>
        <v>2790</v>
      </c>
      <c r="I2791" s="324" t="s">
        <v>41</v>
      </c>
      <c r="J2791" s="255" t="str">
        <f>IF(ISBLANK(INDEX('Policy Characteristics'!D:D,MATCH($C2791,'Policy Characteristics'!$C:$C,0))),"",INDEX('Policy Characteristics'!D:D,MATCH($C2791,'Policy Characteristics'!$C:$C,0)))</f>
        <v>R&amp;D Capital Cost Reductions</v>
      </c>
      <c r="K2791" s="254" t="str">
        <f>IF(ISBLANK(INDEX('Policy Characteristics'!E:E,MATCH($C2791,'Policy Characteristics'!$C:$C,0))),"",INDEX('Policy Characteristics'!E:E,MATCH($C2791,'Policy Characteristics'!$C:$C,0)))</f>
        <v>RnD industry capital cost reduction</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0.4</v>
      </c>
      <c r="N2791" s="261">
        <f>IF(ISBLANK(INDEX('Policy Characteristics'!H:H,MATCH($C2791,'Policy Characteristics'!$C:$C,0))),"",INDEX('Policy Characteristics'!H:H,MATCH($C2791,'Policy Characteristics'!$C:$C,0)))</f>
        <v>0.01</v>
      </c>
      <c r="O2791" s="254" t="str">
        <f>IF(ISBLANK(INDEX('Policy Characteristics'!I:I,MATCH($C2791,'Policy Characteristics'!$C:$C,0))),"",INDEX('Policy Characteristics'!I:I,MATCH($C2791,'Policy Characteristics'!$C:$C,0)))</f>
        <v>% reduction in cost</v>
      </c>
      <c r="P2791" s="254" t="str">
        <f>IF(ISBLANK(INDEX('Policy Characteristics'!J:J,MATCH($C2791,'Policy Characteristics'!$C:$C,0))),"",INDEX('Policy Characteristics'!J:J,MATCH($C2791,'Policy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1" s="254" t="str">
        <f>IF(ISBLANK(INDEX('Policy Characteristics'!K:K,MATCH($C2791,'Policy Characteristics'!$C:$C,0))),"",INDEX('Policy Characteristics'!K:K,MATCH($C2791,'Policy Characteristics'!$C:$C,0)))</f>
        <v>architectural-design.html#rnd</v>
      </c>
      <c r="R2791" s="254" t="str">
        <f>IF(ISBLANK(INDEX('Policy Characteristics'!L:L,MATCH($C2791,'Policy Characteristics'!$C:$C,0))),"",INDEX('Policy Characteristics'!L:L,MATCH($C2791,'Policy Characteristics'!$C:$C,0)))</f>
        <v>research-and-development.html</v>
      </c>
    </row>
    <row r="2792" spans="1:18" x14ac:dyDescent="0.25">
      <c r="A2792" s="254" t="str">
        <f>IF(ISBLANK(INDEX('Policy Characteristics'!A:A,MATCH($C2792,'Policy Characteristics'!$C:$C,0))),"",INDEX('Policy Characteristics'!A:A,MATCH($C2792,'Policy Characteristics'!$C:$C,0)))</f>
        <v>Research and Development</v>
      </c>
      <c r="B2792" s="262" t="str">
        <f>IF(ISBLANK(INDEX('Policy Characteristics'!B:B,MATCH($C2792,'Policy Characteristics'!$C:$C,0))),"",INDEX('Policy Characteristics'!B:B,MATCH($C2792,'Policy Characteristics'!$C:$C,0)))</f>
        <v>Capital Cost Reduction</v>
      </c>
      <c r="C2792" s="254" t="str">
        <f t="shared" si="132"/>
        <v>RnD Industry Capital Cost Perc Reduction</v>
      </c>
      <c r="D2792" s="45" t="s">
        <v>3459</v>
      </c>
      <c r="E2792" s="45" t="s">
        <v>2379</v>
      </c>
      <c r="F2792" t="s">
        <v>3465</v>
      </c>
      <c r="G2792" s="45" t="s">
        <v>3833</v>
      </c>
      <c r="H2792" s="47">
        <f t="shared" si="130"/>
        <v>2791</v>
      </c>
      <c r="I2792" s="324" t="s">
        <v>41</v>
      </c>
      <c r="J2792" s="255" t="str">
        <f>IF(ISBLANK(INDEX('Policy Characteristics'!D:D,MATCH($C2792,'Policy Characteristics'!$C:$C,0))),"",INDEX('Policy Characteristics'!D:D,MATCH($C2792,'Policy Characteristics'!$C:$C,0)))</f>
        <v>R&amp;D Capital Cost Reductions</v>
      </c>
      <c r="K2792" s="254" t="str">
        <f>IF(ISBLANK(INDEX('Policy Characteristics'!E:E,MATCH($C2792,'Policy Characteristics'!$C:$C,0))),"",INDEX('Policy Characteristics'!E:E,MATCH($C2792,'Policy Characteristics'!$C:$C,0)))</f>
        <v>RnD industry capital cost reduction</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0.4</v>
      </c>
      <c r="N2792" s="261">
        <f>IF(ISBLANK(INDEX('Policy Characteristics'!H:H,MATCH($C2792,'Policy Characteristics'!$C:$C,0))),"",INDEX('Policy Characteristics'!H:H,MATCH($C2792,'Policy Characteristics'!$C:$C,0)))</f>
        <v>0.01</v>
      </c>
      <c r="O2792" s="254" t="str">
        <f>IF(ISBLANK(INDEX('Policy Characteristics'!I:I,MATCH($C2792,'Policy Characteristics'!$C:$C,0))),"",INDEX('Policy Characteristics'!I:I,MATCH($C2792,'Policy Characteristics'!$C:$C,0)))</f>
        <v>% reduction in cost</v>
      </c>
      <c r="P2792" s="254" t="str">
        <f>IF(ISBLANK(INDEX('Policy Characteristics'!J:J,MATCH($C2792,'Policy Characteristics'!$C:$C,0))),"",INDEX('Policy Characteristics'!J:J,MATCH($C2792,'Policy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2" s="254" t="str">
        <f>IF(ISBLANK(INDEX('Policy Characteristics'!K:K,MATCH($C2792,'Policy Characteristics'!$C:$C,0))),"",INDEX('Policy Characteristics'!K:K,MATCH($C2792,'Policy Characteristics'!$C:$C,0)))</f>
        <v>architectural-design.html#rnd</v>
      </c>
      <c r="R2792" s="254" t="str">
        <f>IF(ISBLANK(INDEX('Policy Characteristics'!L:L,MATCH($C2792,'Policy Characteristics'!$C:$C,0))),"",INDEX('Policy Characteristics'!L:L,MATCH($C2792,'Policy Characteristics'!$C:$C,0)))</f>
        <v>research-and-development.html</v>
      </c>
    </row>
    <row r="2793" spans="1:18" x14ac:dyDescent="0.25">
      <c r="A2793" s="254" t="str">
        <f>IF(ISBLANK(INDEX('Policy Characteristics'!A:A,MATCH($C2793,'Policy Characteristics'!$C:$C,0))),"",INDEX('Policy Characteristics'!A:A,MATCH($C2793,'Policy Characteristics'!$C:$C,0)))</f>
        <v>Research and Development</v>
      </c>
      <c r="B2793" s="262" t="str">
        <f>IF(ISBLANK(INDEX('Policy Characteristics'!B:B,MATCH($C2793,'Policy Characteristics'!$C:$C,0))),"",INDEX('Policy Characteristics'!B:B,MATCH($C2793,'Policy Characteristics'!$C:$C,0)))</f>
        <v>Capital Cost Reduction</v>
      </c>
      <c r="C2793" s="254" t="str">
        <f t="shared" si="132"/>
        <v>RnD Industry Capital Cost Perc Reduction</v>
      </c>
      <c r="D2793" s="45" t="s">
        <v>3459</v>
      </c>
      <c r="E2793" s="45" t="s">
        <v>2380</v>
      </c>
      <c r="F2793" t="s">
        <v>3465</v>
      </c>
      <c r="G2793" s="45" t="s">
        <v>95</v>
      </c>
      <c r="H2793" s="47">
        <f t="shared" si="130"/>
        <v>2792</v>
      </c>
      <c r="I2793" s="324" t="s">
        <v>41</v>
      </c>
      <c r="J2793" s="255" t="str">
        <f>IF(ISBLANK(INDEX('Policy Characteristics'!D:D,MATCH($C2793,'Policy Characteristics'!$C:$C,0))),"",INDEX('Policy Characteristics'!D:D,MATCH($C2793,'Policy Characteristics'!$C:$C,0)))</f>
        <v>R&amp;D Capital Cost Reductions</v>
      </c>
      <c r="K2793" s="254" t="str">
        <f>IF(ISBLANK(INDEX('Policy Characteristics'!E:E,MATCH($C2793,'Policy Characteristics'!$C:$C,0))),"",INDEX('Policy Characteristics'!E:E,MATCH($C2793,'Policy Characteristics'!$C:$C,0)))</f>
        <v>RnD industry capital cost reduction</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0.4</v>
      </c>
      <c r="N2793" s="261">
        <f>IF(ISBLANK(INDEX('Policy Characteristics'!H:H,MATCH($C2793,'Policy Characteristics'!$C:$C,0))),"",INDEX('Policy Characteristics'!H:H,MATCH($C2793,'Policy Characteristics'!$C:$C,0)))</f>
        <v>0.01</v>
      </c>
      <c r="O2793" s="254" t="str">
        <f>IF(ISBLANK(INDEX('Policy Characteristics'!I:I,MATCH($C2793,'Policy Characteristics'!$C:$C,0))),"",INDEX('Policy Characteristics'!I:I,MATCH($C2793,'Policy Characteristics'!$C:$C,0)))</f>
        <v>% reduction in cost</v>
      </c>
      <c r="P2793" s="254" t="str">
        <f>IF(ISBLANK(INDEX('Policy Characteristics'!J:J,MATCH($C2793,'Policy Characteristics'!$C:$C,0))),"",INDEX('Policy Characteristics'!J:J,MATCH($C2793,'Policy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3" s="254" t="str">
        <f>IF(ISBLANK(INDEX('Policy Characteristics'!K:K,MATCH($C2793,'Policy Characteristics'!$C:$C,0))),"",INDEX('Policy Characteristics'!K:K,MATCH($C2793,'Policy Characteristics'!$C:$C,0)))</f>
        <v>architectural-design.html#rnd</v>
      </c>
      <c r="R2793" s="254" t="str">
        <f>IF(ISBLANK(INDEX('Policy Characteristics'!L:L,MATCH($C2793,'Policy Characteristics'!$C:$C,0))),"",INDEX('Policy Characteristics'!L:L,MATCH($C2793,'Policy Characteristics'!$C:$C,0)))</f>
        <v>research-and-development.html</v>
      </c>
    </row>
    <row r="2794" spans="1:18" x14ac:dyDescent="0.25">
      <c r="A2794" s="254" t="str">
        <f>IF(ISBLANK(INDEX('Policy Characteristics'!A:A,MATCH($C2794,'Policy Characteristics'!$C:$C,0))),"",INDEX('Policy Characteristics'!A:A,MATCH($C2794,'Policy Characteristics'!$C:$C,0)))</f>
        <v>Research and Development</v>
      </c>
      <c r="B2794" s="262" t="str">
        <f>IF(ISBLANK(INDEX('Policy Characteristics'!B:B,MATCH($C2794,'Policy Characteristics'!$C:$C,0))),"",INDEX('Policy Characteristics'!B:B,MATCH($C2794,'Policy Characteristics'!$C:$C,0)))</f>
        <v>Capital Cost Reduction</v>
      </c>
      <c r="C2794" s="254" t="str">
        <f t="shared" si="132"/>
        <v>RnD Industry Capital Cost Perc Reduction</v>
      </c>
      <c r="D2794" s="45" t="s">
        <v>3459</v>
      </c>
      <c r="E2794" s="45" t="s">
        <v>2672</v>
      </c>
      <c r="F2794" t="s">
        <v>3465</v>
      </c>
      <c r="G2794" s="45" t="s">
        <v>2443</v>
      </c>
      <c r="H2794" s="47">
        <f t="shared" si="130"/>
        <v>2793</v>
      </c>
      <c r="I2794" s="324" t="s">
        <v>41</v>
      </c>
      <c r="J2794" s="255" t="str">
        <f>IF(ISBLANK(INDEX('Policy Characteristics'!D:D,MATCH($C2794,'Policy Characteristics'!$C:$C,0))),"",INDEX('Policy Characteristics'!D:D,MATCH($C2794,'Policy Characteristics'!$C:$C,0)))</f>
        <v>R&amp;D Capital Cost Reductions</v>
      </c>
      <c r="K2794" s="254" t="str">
        <f>IF(ISBLANK(INDEX('Policy Characteristics'!E:E,MATCH($C2794,'Policy Characteristics'!$C:$C,0))),"",INDEX('Policy Characteristics'!E:E,MATCH($C2794,'Policy Characteristics'!$C:$C,0)))</f>
        <v>RnD industry capital cost reduction</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0.4</v>
      </c>
      <c r="N2794" s="261">
        <f>IF(ISBLANK(INDEX('Policy Characteristics'!H:H,MATCH($C2794,'Policy Characteristics'!$C:$C,0))),"",INDEX('Policy Characteristics'!H:H,MATCH($C2794,'Policy Characteristics'!$C:$C,0)))</f>
        <v>0.01</v>
      </c>
      <c r="O2794" s="254" t="str">
        <f>IF(ISBLANK(INDEX('Policy Characteristics'!I:I,MATCH($C2794,'Policy Characteristics'!$C:$C,0))),"",INDEX('Policy Characteristics'!I:I,MATCH($C2794,'Policy Characteristics'!$C:$C,0)))</f>
        <v>% reduction in cost</v>
      </c>
      <c r="P2794" s="254" t="str">
        <f>IF(ISBLANK(INDEX('Policy Characteristics'!J:J,MATCH($C2794,'Policy Characteristics'!$C:$C,0))),"",INDEX('Policy Characteristics'!J:J,MATCH($C2794,'Policy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4" s="254" t="str">
        <f>IF(ISBLANK(INDEX('Policy Characteristics'!K:K,MATCH($C2794,'Policy Characteristics'!$C:$C,0))),"",INDEX('Policy Characteristics'!K:K,MATCH($C2794,'Policy Characteristics'!$C:$C,0)))</f>
        <v>architectural-design.html#rnd</v>
      </c>
      <c r="R2794" s="254" t="str">
        <f>IF(ISBLANK(INDEX('Policy Characteristics'!L:L,MATCH($C2794,'Policy Characteristics'!$C:$C,0))),"",INDEX('Policy Characteristics'!L:L,MATCH($C2794,'Policy Characteristics'!$C:$C,0)))</f>
        <v>research-and-development.html</v>
      </c>
    </row>
    <row r="2795" spans="1:18" x14ac:dyDescent="0.25">
      <c r="A2795" s="254" t="str">
        <f>IF(ISBLANK(INDEX('Policy Characteristics'!A:A,MATCH($C2795,'Policy Characteristics'!$C:$C,0))),"",INDEX('Policy Characteristics'!A:A,MATCH($C2795,'Policy Characteristics'!$C:$C,0)))</f>
        <v>Research and Development</v>
      </c>
      <c r="B2795" s="262" t="str">
        <f>IF(ISBLANK(INDEX('Policy Characteristics'!B:B,MATCH($C2795,'Policy Characteristics'!$C:$C,0))),"",INDEX('Policy Characteristics'!B:B,MATCH($C2795,'Policy Characteristics'!$C:$C,0)))</f>
        <v>Capital Cost Reduction</v>
      </c>
      <c r="C2795" s="254" t="str">
        <f t="shared" si="132"/>
        <v>RnD Industry Capital Cost Perc Reduction</v>
      </c>
      <c r="D2795" s="45" t="s">
        <v>3459</v>
      </c>
      <c r="E2795" s="45" t="s">
        <v>2673</v>
      </c>
      <c r="F2795" t="s">
        <v>3465</v>
      </c>
      <c r="G2795" s="45" t="s">
        <v>2559</v>
      </c>
      <c r="H2795" s="47">
        <f t="shared" si="130"/>
        <v>2794</v>
      </c>
      <c r="I2795" s="324" t="s">
        <v>41</v>
      </c>
      <c r="J2795" s="255" t="str">
        <f>IF(ISBLANK(INDEX('Policy Characteristics'!D:D,MATCH($C2795,'Policy Characteristics'!$C:$C,0))),"",INDEX('Policy Characteristics'!D:D,MATCH($C2795,'Policy Characteristics'!$C:$C,0)))</f>
        <v>R&amp;D Capital Cost Reductions</v>
      </c>
      <c r="K2795" s="254" t="str">
        <f>IF(ISBLANK(INDEX('Policy Characteristics'!E:E,MATCH($C2795,'Policy Characteristics'!$C:$C,0))),"",INDEX('Policy Characteristics'!E:E,MATCH($C2795,'Policy Characteristics'!$C:$C,0)))</f>
        <v>RnD industry capital cost reduction</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0.4</v>
      </c>
      <c r="N2795" s="261">
        <f>IF(ISBLANK(INDEX('Policy Characteristics'!H:H,MATCH($C2795,'Policy Characteristics'!$C:$C,0))),"",INDEX('Policy Characteristics'!H:H,MATCH($C2795,'Policy Characteristics'!$C:$C,0)))</f>
        <v>0.01</v>
      </c>
      <c r="O2795" s="254" t="str">
        <f>IF(ISBLANK(INDEX('Policy Characteristics'!I:I,MATCH($C2795,'Policy Characteristics'!$C:$C,0))),"",INDEX('Policy Characteristics'!I:I,MATCH($C2795,'Policy Characteristics'!$C:$C,0)))</f>
        <v>% reduction in cost</v>
      </c>
      <c r="P2795" s="254" t="str">
        <f>IF(ISBLANK(INDEX('Policy Characteristics'!J:J,MATCH($C2795,'Policy Characteristics'!$C:$C,0))),"",INDEX('Policy Characteristics'!J:J,MATCH($C2795,'Policy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5" s="254" t="str">
        <f>IF(ISBLANK(INDEX('Policy Characteristics'!K:K,MATCH($C2795,'Policy Characteristics'!$C:$C,0))),"",INDEX('Policy Characteristics'!K:K,MATCH($C2795,'Policy Characteristics'!$C:$C,0)))</f>
        <v>architectural-design.html#rnd</v>
      </c>
      <c r="R2795" s="254" t="str">
        <f>IF(ISBLANK(INDEX('Policy Characteristics'!L:L,MATCH($C2795,'Policy Characteristics'!$C:$C,0))),"",INDEX('Policy Characteristics'!L:L,MATCH($C2795,'Policy Characteristics'!$C:$C,0)))</f>
        <v>research-and-development.html</v>
      </c>
    </row>
    <row r="2796" spans="1:18" x14ac:dyDescent="0.25">
      <c r="A2796" s="254" t="str">
        <f>IF(ISBLANK(INDEX('Policy Characteristics'!A:A,MATCH($C2796,'Policy Characteristics'!$C:$C,0))),"",INDEX('Policy Characteristics'!A:A,MATCH($C2796,'Policy Characteristics'!$C:$C,0)))</f>
        <v>Research and Development</v>
      </c>
      <c r="B2796" s="262" t="str">
        <f>IF(ISBLANK(INDEX('Policy Characteristics'!B:B,MATCH($C2796,'Policy Characteristics'!$C:$C,0))),"",INDEX('Policy Characteristics'!B:B,MATCH($C2796,'Policy Characteristics'!$C:$C,0)))</f>
        <v>Capital Cost Reduction</v>
      </c>
      <c r="C2796" s="254" t="str">
        <f t="shared" si="132"/>
        <v>RnD Industry Capital Cost Perc Reduction</v>
      </c>
      <c r="D2796" s="45" t="s">
        <v>3459</v>
      </c>
      <c r="E2796" s="45" t="s">
        <v>2674</v>
      </c>
      <c r="F2796" t="s">
        <v>3465</v>
      </c>
      <c r="G2796" s="45" t="s">
        <v>2621</v>
      </c>
      <c r="H2796" s="47">
        <f t="shared" si="130"/>
        <v>2795</v>
      </c>
      <c r="I2796" s="324" t="s">
        <v>41</v>
      </c>
      <c r="J2796" s="255" t="str">
        <f>IF(ISBLANK(INDEX('Policy Characteristics'!D:D,MATCH($C2796,'Policy Characteristics'!$C:$C,0))),"",INDEX('Policy Characteristics'!D:D,MATCH($C2796,'Policy Characteristics'!$C:$C,0)))</f>
        <v>R&amp;D Capital Cost Reductions</v>
      </c>
      <c r="K2796" s="254" t="str">
        <f>IF(ISBLANK(INDEX('Policy Characteristics'!E:E,MATCH($C2796,'Policy Characteristics'!$C:$C,0))),"",INDEX('Policy Characteristics'!E:E,MATCH($C2796,'Policy Characteristics'!$C:$C,0)))</f>
        <v>RnD industry capital cost reduction</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0.4</v>
      </c>
      <c r="N2796" s="261">
        <f>IF(ISBLANK(INDEX('Policy Characteristics'!H:H,MATCH($C2796,'Policy Characteristics'!$C:$C,0))),"",INDEX('Policy Characteristics'!H:H,MATCH($C2796,'Policy Characteristics'!$C:$C,0)))</f>
        <v>0.01</v>
      </c>
      <c r="O2796" s="254" t="str">
        <f>IF(ISBLANK(INDEX('Policy Characteristics'!I:I,MATCH($C2796,'Policy Characteristics'!$C:$C,0))),"",INDEX('Policy Characteristics'!I:I,MATCH($C2796,'Policy Characteristics'!$C:$C,0)))</f>
        <v>% reduction in cost</v>
      </c>
      <c r="P2796" s="254" t="str">
        <f>IF(ISBLANK(INDEX('Policy Characteristics'!J:J,MATCH($C2796,'Policy Characteristics'!$C:$C,0))),"",INDEX('Policy Characteristics'!J:J,MATCH($C2796,'Policy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6" s="254" t="str">
        <f>IF(ISBLANK(INDEX('Policy Characteristics'!K:K,MATCH($C2796,'Policy Characteristics'!$C:$C,0))),"",INDEX('Policy Characteristics'!K:K,MATCH($C2796,'Policy Characteristics'!$C:$C,0)))</f>
        <v>architectural-design.html#rnd</v>
      </c>
      <c r="R2796" s="254" t="str">
        <f>IF(ISBLANK(INDEX('Policy Characteristics'!L:L,MATCH($C2796,'Policy Characteristics'!$C:$C,0))),"",INDEX('Policy Characteristics'!L:L,MATCH($C2796,'Policy Characteristics'!$C:$C,0)))</f>
        <v>research-and-development.html</v>
      </c>
    </row>
    <row r="2797" spans="1:18" x14ac:dyDescent="0.25">
      <c r="A2797" s="254" t="str">
        <f>IF(ISBLANK(INDEX('Policy Characteristics'!A:A,MATCH($C2797,'Policy Characteristics'!$C:$C,0))),"",INDEX('Policy Characteristics'!A:A,MATCH($C2797,'Policy Characteristics'!$C:$C,0)))</f>
        <v>Research and Development</v>
      </c>
      <c r="B2797" s="262" t="str">
        <f>IF(ISBLANK(INDEX('Policy Characteristics'!B:B,MATCH($C2797,'Policy Characteristics'!$C:$C,0))),"",INDEX('Policy Characteristics'!B:B,MATCH($C2797,'Policy Characteristics'!$C:$C,0)))</f>
        <v>Capital Cost Reduction</v>
      </c>
      <c r="C2797" s="254" t="str">
        <f t="shared" si="132"/>
        <v>RnD Industry Capital Cost Perc Reduction</v>
      </c>
      <c r="D2797" s="45" t="s">
        <v>3459</v>
      </c>
      <c r="E2797" s="45" t="s">
        <v>2671</v>
      </c>
      <c r="F2797" t="s">
        <v>3465</v>
      </c>
      <c r="G2797" s="45" t="s">
        <v>2446</v>
      </c>
      <c r="H2797" s="47">
        <f t="shared" si="130"/>
        <v>2796</v>
      </c>
      <c r="I2797" s="324" t="s">
        <v>41</v>
      </c>
      <c r="J2797" s="255" t="str">
        <f>IF(ISBLANK(INDEX('Policy Characteristics'!D:D,MATCH($C2797,'Policy Characteristics'!$C:$C,0))),"",INDEX('Policy Characteristics'!D:D,MATCH($C2797,'Policy Characteristics'!$C:$C,0)))</f>
        <v>R&amp;D Capital Cost Reductions</v>
      </c>
      <c r="K2797" s="254" t="str">
        <f>IF(ISBLANK(INDEX('Policy Characteristics'!E:E,MATCH($C2797,'Policy Characteristics'!$C:$C,0))),"",INDEX('Policy Characteristics'!E:E,MATCH($C2797,'Policy Characteristics'!$C:$C,0)))</f>
        <v>RnD industry capital cost reduction</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0.4</v>
      </c>
      <c r="N2797" s="261">
        <f>IF(ISBLANK(INDEX('Policy Characteristics'!H:H,MATCH($C2797,'Policy Characteristics'!$C:$C,0))),"",INDEX('Policy Characteristics'!H:H,MATCH($C2797,'Policy Characteristics'!$C:$C,0)))</f>
        <v>0.01</v>
      </c>
      <c r="O2797" s="254" t="str">
        <f>IF(ISBLANK(INDEX('Policy Characteristics'!I:I,MATCH($C2797,'Policy Characteristics'!$C:$C,0))),"",INDEX('Policy Characteristics'!I:I,MATCH($C2797,'Policy Characteristics'!$C:$C,0)))</f>
        <v>% reduction in cost</v>
      </c>
      <c r="P2797" s="254" t="str">
        <f>IF(ISBLANK(INDEX('Policy Characteristics'!J:J,MATCH($C2797,'Policy Characteristics'!$C:$C,0))),"",INDEX('Policy Characteristics'!J:J,MATCH($C2797,'Policy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7" s="254" t="str">
        <f>IF(ISBLANK(INDEX('Policy Characteristics'!K:K,MATCH($C2797,'Policy Characteristics'!$C:$C,0))),"",INDEX('Policy Characteristics'!K:K,MATCH($C2797,'Policy Characteristics'!$C:$C,0)))</f>
        <v>architectural-design.html#rnd</v>
      </c>
      <c r="R2797" s="254" t="str">
        <f>IF(ISBLANK(INDEX('Policy Characteristics'!L:L,MATCH($C2797,'Policy Characteristics'!$C:$C,0))),"",INDEX('Policy Characteristics'!L:L,MATCH($C2797,'Policy Characteristics'!$C:$C,0)))</f>
        <v>research-and-development.html</v>
      </c>
    </row>
    <row r="2798" spans="1:18" x14ac:dyDescent="0.25">
      <c r="A2798" s="254" t="str">
        <f>IF(ISBLANK(INDEX('Policy Characteristics'!A:A,MATCH($C2798,'Policy Characteristics'!$C:$C,0))),"",INDEX('Policy Characteristics'!A:A,MATCH($C2798,'Policy Characteristics'!$C:$C,0)))</f>
        <v>Research and Development</v>
      </c>
      <c r="B2798" s="262" t="str">
        <f>IF(ISBLANK(INDEX('Policy Characteristics'!B:B,MATCH($C2798,'Policy Characteristics'!$C:$C,0))),"",INDEX('Policy Characteristics'!B:B,MATCH($C2798,'Policy Characteristics'!$C:$C,0)))</f>
        <v>Capital Cost Reduction</v>
      </c>
      <c r="C2798" s="254" t="str">
        <f t="shared" si="132"/>
        <v>RnD Industry Capital Cost Perc Reduction</v>
      </c>
      <c r="D2798" s="45" t="s">
        <v>3460</v>
      </c>
      <c r="E2798" s="45" t="s">
        <v>2375</v>
      </c>
      <c r="F2798" t="s">
        <v>3466</v>
      </c>
      <c r="G2798" s="45" t="s">
        <v>89</v>
      </c>
      <c r="H2798" s="47">
        <f t="shared" si="130"/>
        <v>2797</v>
      </c>
      <c r="I2798" s="324" t="s">
        <v>40</v>
      </c>
      <c r="J2798" s="255" t="str">
        <f>IF(ISBLANK(INDEX('Policy Characteristics'!D:D,MATCH($C2798,'Policy Characteristics'!$C:$C,0))),"",INDEX('Policy Characteristics'!D:D,MATCH($C2798,'Policy Characteristics'!$C:$C,0)))</f>
        <v>R&amp;D Capital Cost Reductions</v>
      </c>
      <c r="K2798" s="254" t="str">
        <f>IF(ISBLANK(INDEX('Policy Characteristics'!E:E,MATCH($C2798,'Policy Characteristics'!$C:$C,0))),"",INDEX('Policy Characteristics'!E:E,MATCH($C2798,'Policy Characteristics'!$C:$C,0)))</f>
        <v>RnD industry capital cost reduction</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0.4</v>
      </c>
      <c r="N2798" s="261">
        <f>IF(ISBLANK(INDEX('Policy Characteristics'!H:H,MATCH($C2798,'Policy Characteristics'!$C:$C,0))),"",INDEX('Policy Characteristics'!H:H,MATCH($C2798,'Policy Characteristics'!$C:$C,0)))</f>
        <v>0.01</v>
      </c>
      <c r="O2798" s="254" t="str">
        <f>IF(ISBLANK(INDEX('Policy Characteristics'!I:I,MATCH($C2798,'Policy Characteristics'!$C:$C,0))),"",INDEX('Policy Characteristics'!I:I,MATCH($C2798,'Policy Characteristics'!$C:$C,0)))</f>
        <v>% reduction in cost</v>
      </c>
      <c r="P2798" s="254" t="str">
        <f>IF(ISBLANK(INDEX('Policy Characteristics'!J:J,MATCH($C2798,'Policy Characteristics'!$C:$C,0))),"",INDEX('Policy Characteristics'!J:J,MATCH($C2798,'Policy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8" s="254" t="str">
        <f>IF(ISBLANK(INDEX('Policy Characteristics'!K:K,MATCH($C2798,'Policy Characteristics'!$C:$C,0))),"",INDEX('Policy Characteristics'!K:K,MATCH($C2798,'Policy Characteristics'!$C:$C,0)))</f>
        <v>architectural-design.html#rnd</v>
      </c>
      <c r="R2798" s="254" t="str">
        <f>IF(ISBLANK(INDEX('Policy Characteristics'!L:L,MATCH($C2798,'Policy Characteristics'!$C:$C,0))),"",INDEX('Policy Characteristics'!L:L,MATCH($C2798,'Policy Characteristics'!$C:$C,0)))</f>
        <v>research-and-development.html</v>
      </c>
    </row>
    <row r="2799" spans="1:18" x14ac:dyDescent="0.25">
      <c r="A2799" s="254" t="str">
        <f>IF(ISBLANK(INDEX('Policy Characteristics'!A:A,MATCH($C2799,'Policy Characteristics'!$C:$C,0))),"",INDEX('Policy Characteristics'!A:A,MATCH($C2799,'Policy Characteristics'!$C:$C,0)))</f>
        <v>Research and Development</v>
      </c>
      <c r="B2799" s="262" t="str">
        <f>IF(ISBLANK(INDEX('Policy Characteristics'!B:B,MATCH($C2799,'Policy Characteristics'!$C:$C,0))),"",INDEX('Policy Characteristics'!B:B,MATCH($C2799,'Policy Characteristics'!$C:$C,0)))</f>
        <v>Capital Cost Reduction</v>
      </c>
      <c r="C2799" s="254" t="str">
        <f t="shared" si="132"/>
        <v>RnD Industry Capital Cost Perc Reduction</v>
      </c>
      <c r="D2799" s="45" t="s">
        <v>3460</v>
      </c>
      <c r="E2799" s="45" t="s">
        <v>2376</v>
      </c>
      <c r="F2799" t="s">
        <v>3466</v>
      </c>
      <c r="G2799" s="45" t="s">
        <v>2606</v>
      </c>
      <c r="H2799" s="47">
        <f t="shared" si="130"/>
        <v>2798</v>
      </c>
      <c r="I2799" s="324" t="s">
        <v>41</v>
      </c>
      <c r="J2799" s="255" t="str">
        <f>IF(ISBLANK(INDEX('Policy Characteristics'!D:D,MATCH($C2799,'Policy Characteristics'!$C:$C,0))),"",INDEX('Policy Characteristics'!D:D,MATCH($C2799,'Policy Characteristics'!$C:$C,0)))</f>
        <v>R&amp;D Capital Cost Reductions</v>
      </c>
      <c r="K2799" s="254" t="str">
        <f>IF(ISBLANK(INDEX('Policy Characteristics'!E:E,MATCH($C2799,'Policy Characteristics'!$C:$C,0))),"",INDEX('Policy Characteristics'!E:E,MATCH($C2799,'Policy Characteristics'!$C:$C,0)))</f>
        <v>RnD industry capital cost reduction</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0.4</v>
      </c>
      <c r="N2799" s="261">
        <f>IF(ISBLANK(INDEX('Policy Characteristics'!H:H,MATCH($C2799,'Policy Characteristics'!$C:$C,0))),"",INDEX('Policy Characteristics'!H:H,MATCH($C2799,'Policy Characteristics'!$C:$C,0)))</f>
        <v>0.01</v>
      </c>
      <c r="O2799" s="254" t="str">
        <f>IF(ISBLANK(INDEX('Policy Characteristics'!I:I,MATCH($C2799,'Policy Characteristics'!$C:$C,0))),"",INDEX('Policy Characteristics'!I:I,MATCH($C2799,'Policy Characteristics'!$C:$C,0)))</f>
        <v>% reduction in cost</v>
      </c>
      <c r="P2799" s="254" t="str">
        <f>IF(ISBLANK(INDEX('Policy Characteristics'!J:J,MATCH($C2799,'Policy Characteristics'!$C:$C,0))),"",INDEX('Policy Characteristics'!J:J,MATCH($C2799,'Policy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799" s="254" t="str">
        <f>IF(ISBLANK(INDEX('Policy Characteristics'!K:K,MATCH($C2799,'Policy Characteristics'!$C:$C,0))),"",INDEX('Policy Characteristics'!K:K,MATCH($C2799,'Policy Characteristics'!$C:$C,0)))</f>
        <v>architectural-design.html#rnd</v>
      </c>
      <c r="R2799" s="254" t="str">
        <f>IF(ISBLANK(INDEX('Policy Characteristics'!L:L,MATCH($C2799,'Policy Characteristics'!$C:$C,0))),"",INDEX('Policy Characteristics'!L:L,MATCH($C2799,'Policy Characteristics'!$C:$C,0)))</f>
        <v>research-and-development.html</v>
      </c>
    </row>
    <row r="2800" spans="1:18" x14ac:dyDescent="0.25">
      <c r="A2800" s="254" t="str">
        <f>IF(ISBLANK(INDEX('Policy Characteristics'!A:A,MATCH($C2800,'Policy Characteristics'!$C:$C,0))),"",INDEX('Policy Characteristics'!A:A,MATCH($C2800,'Policy Characteristics'!$C:$C,0)))</f>
        <v>Research and Development</v>
      </c>
      <c r="B2800" s="262" t="str">
        <f>IF(ISBLANK(INDEX('Policy Characteristics'!B:B,MATCH($C2800,'Policy Characteristics'!$C:$C,0))),"",INDEX('Policy Characteristics'!B:B,MATCH($C2800,'Policy Characteristics'!$C:$C,0)))</f>
        <v>Capital Cost Reduction</v>
      </c>
      <c r="C2800" s="254" t="str">
        <f t="shared" si="132"/>
        <v>RnD Industry Capital Cost Perc Reduction</v>
      </c>
      <c r="D2800" s="45" t="s">
        <v>3460</v>
      </c>
      <c r="E2800" s="45" t="s">
        <v>2377</v>
      </c>
      <c r="F2800" t="s">
        <v>3466</v>
      </c>
      <c r="G2800" s="45" t="s">
        <v>83</v>
      </c>
      <c r="H2800" s="47">
        <f t="shared" si="130"/>
        <v>2799</v>
      </c>
      <c r="I2800" s="324" t="s">
        <v>41</v>
      </c>
      <c r="J2800" s="255" t="str">
        <f>IF(ISBLANK(INDEX('Policy Characteristics'!D:D,MATCH($C2800,'Policy Characteristics'!$C:$C,0))),"",INDEX('Policy Characteristics'!D:D,MATCH($C2800,'Policy Characteristics'!$C:$C,0)))</f>
        <v>R&amp;D Capital Cost Reductions</v>
      </c>
      <c r="K2800" s="254" t="str">
        <f>IF(ISBLANK(INDEX('Policy Characteristics'!E:E,MATCH($C2800,'Policy Characteristics'!$C:$C,0))),"",INDEX('Policy Characteristics'!E:E,MATCH($C2800,'Policy Characteristics'!$C:$C,0)))</f>
        <v>RnD industry capital cost reduction</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0.4</v>
      </c>
      <c r="N2800" s="261">
        <f>IF(ISBLANK(INDEX('Policy Characteristics'!H:H,MATCH($C2800,'Policy Characteristics'!$C:$C,0))),"",INDEX('Policy Characteristics'!H:H,MATCH($C2800,'Policy Characteristics'!$C:$C,0)))</f>
        <v>0.01</v>
      </c>
      <c r="O2800" s="254" t="str">
        <f>IF(ISBLANK(INDEX('Policy Characteristics'!I:I,MATCH($C2800,'Policy Characteristics'!$C:$C,0))),"",INDEX('Policy Characteristics'!I:I,MATCH($C2800,'Policy Characteristics'!$C:$C,0)))</f>
        <v>% reduction in cost</v>
      </c>
      <c r="P2800" s="254" t="str">
        <f>IF(ISBLANK(INDEX('Policy Characteristics'!J:J,MATCH($C2800,'Policy Characteristics'!$C:$C,0))),"",INDEX('Policy Characteristics'!J:J,MATCH($C2800,'Policy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0" s="254" t="str">
        <f>IF(ISBLANK(INDEX('Policy Characteristics'!K:K,MATCH($C2800,'Policy Characteristics'!$C:$C,0))),"",INDEX('Policy Characteristics'!K:K,MATCH($C2800,'Policy Characteristics'!$C:$C,0)))</f>
        <v>architectural-design.html#rnd</v>
      </c>
      <c r="R2800" s="254" t="str">
        <f>IF(ISBLANK(INDEX('Policy Characteristics'!L:L,MATCH($C2800,'Policy Characteristics'!$C:$C,0))),"",INDEX('Policy Characteristics'!L:L,MATCH($C2800,'Policy Characteristics'!$C:$C,0)))</f>
        <v>research-and-development.html</v>
      </c>
    </row>
    <row r="2801" spans="1:18" x14ac:dyDescent="0.25">
      <c r="A2801" s="254" t="str">
        <f>IF(ISBLANK(INDEX('Policy Characteristics'!A:A,MATCH($C2801,'Policy Characteristics'!$C:$C,0))),"",INDEX('Policy Characteristics'!A:A,MATCH($C2801,'Policy Characteristics'!$C:$C,0)))</f>
        <v>Research and Development</v>
      </c>
      <c r="B2801" s="262" t="str">
        <f>IF(ISBLANK(INDEX('Policy Characteristics'!B:B,MATCH($C2801,'Policy Characteristics'!$C:$C,0))),"",INDEX('Policy Characteristics'!B:B,MATCH($C2801,'Policy Characteristics'!$C:$C,0)))</f>
        <v>Capital Cost Reduction</v>
      </c>
      <c r="C2801" s="254" t="str">
        <f t="shared" si="132"/>
        <v>RnD Industry Capital Cost Perc Reduction</v>
      </c>
      <c r="D2801" s="45" t="s">
        <v>3460</v>
      </c>
      <c r="E2801" s="45" t="s">
        <v>2378</v>
      </c>
      <c r="F2801" t="s">
        <v>3466</v>
      </c>
      <c r="G2801" s="45" t="s">
        <v>88</v>
      </c>
      <c r="H2801" s="47">
        <f t="shared" si="130"/>
        <v>2800</v>
      </c>
      <c r="I2801" s="324" t="s">
        <v>41</v>
      </c>
      <c r="J2801" s="255" t="str">
        <f>IF(ISBLANK(INDEX('Policy Characteristics'!D:D,MATCH($C2801,'Policy Characteristics'!$C:$C,0))),"",INDEX('Policy Characteristics'!D:D,MATCH($C2801,'Policy Characteristics'!$C:$C,0)))</f>
        <v>R&amp;D Capital Cost Reductions</v>
      </c>
      <c r="K2801" s="254" t="str">
        <f>IF(ISBLANK(INDEX('Policy Characteristics'!E:E,MATCH($C2801,'Policy Characteristics'!$C:$C,0))),"",INDEX('Policy Characteristics'!E:E,MATCH($C2801,'Policy Characteristics'!$C:$C,0)))</f>
        <v>RnD industry capital cost reduction</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0.4</v>
      </c>
      <c r="N2801" s="261">
        <f>IF(ISBLANK(INDEX('Policy Characteristics'!H:H,MATCH($C2801,'Policy Characteristics'!$C:$C,0))),"",INDEX('Policy Characteristics'!H:H,MATCH($C2801,'Policy Characteristics'!$C:$C,0)))</f>
        <v>0.01</v>
      </c>
      <c r="O2801" s="254" t="str">
        <f>IF(ISBLANK(INDEX('Policy Characteristics'!I:I,MATCH($C2801,'Policy Characteristics'!$C:$C,0))),"",INDEX('Policy Characteristics'!I:I,MATCH($C2801,'Policy Characteristics'!$C:$C,0)))</f>
        <v>% reduction in cost</v>
      </c>
      <c r="P2801" s="254" t="str">
        <f>IF(ISBLANK(INDEX('Policy Characteristics'!J:J,MATCH($C2801,'Policy Characteristics'!$C:$C,0))),"",INDEX('Policy Characteristics'!J:J,MATCH($C2801,'Policy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1" s="254" t="str">
        <f>IF(ISBLANK(INDEX('Policy Characteristics'!K:K,MATCH($C2801,'Policy Characteristics'!$C:$C,0))),"",INDEX('Policy Characteristics'!K:K,MATCH($C2801,'Policy Characteristics'!$C:$C,0)))</f>
        <v>architectural-design.html#rnd</v>
      </c>
      <c r="R2801" s="254" t="str">
        <f>IF(ISBLANK(INDEX('Policy Characteristics'!L:L,MATCH($C2801,'Policy Characteristics'!$C:$C,0))),"",INDEX('Policy Characteristics'!L:L,MATCH($C2801,'Policy Characteristics'!$C:$C,0)))</f>
        <v>research-and-development.html</v>
      </c>
    </row>
    <row r="2802" spans="1:18" x14ac:dyDescent="0.25">
      <c r="A2802" s="254" t="str">
        <f>IF(ISBLANK(INDEX('Policy Characteristics'!A:A,MATCH($C2802,'Policy Characteristics'!$C:$C,0))),"",INDEX('Policy Characteristics'!A:A,MATCH($C2802,'Policy Characteristics'!$C:$C,0)))</f>
        <v>Research and Development</v>
      </c>
      <c r="B2802" s="262" t="str">
        <f>IF(ISBLANK(INDEX('Policy Characteristics'!B:B,MATCH($C2802,'Policy Characteristics'!$C:$C,0))),"",INDEX('Policy Characteristics'!B:B,MATCH($C2802,'Policy Characteristics'!$C:$C,0)))</f>
        <v>Capital Cost Reduction</v>
      </c>
      <c r="C2802" s="254" t="str">
        <f t="shared" si="132"/>
        <v>RnD Industry Capital Cost Perc Reduction</v>
      </c>
      <c r="D2802" s="45" t="s">
        <v>3460</v>
      </c>
      <c r="E2802" s="45" t="s">
        <v>2379</v>
      </c>
      <c r="F2802" t="s">
        <v>3466</v>
      </c>
      <c r="G2802" s="45" t="s">
        <v>3833</v>
      </c>
      <c r="H2802" s="47">
        <f t="shared" si="130"/>
        <v>2801</v>
      </c>
      <c r="I2802" s="324" t="s">
        <v>41</v>
      </c>
      <c r="J2802" s="255" t="str">
        <f>IF(ISBLANK(INDEX('Policy Characteristics'!D:D,MATCH($C2802,'Policy Characteristics'!$C:$C,0))),"",INDEX('Policy Characteristics'!D:D,MATCH($C2802,'Policy Characteristics'!$C:$C,0)))</f>
        <v>R&amp;D Capital Cost Reductions</v>
      </c>
      <c r="K2802" s="254" t="str">
        <f>IF(ISBLANK(INDEX('Policy Characteristics'!E:E,MATCH($C2802,'Policy Characteristics'!$C:$C,0))),"",INDEX('Policy Characteristics'!E:E,MATCH($C2802,'Policy Characteristics'!$C:$C,0)))</f>
        <v>RnD industry capital cost reduction</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0.4</v>
      </c>
      <c r="N2802" s="261">
        <f>IF(ISBLANK(INDEX('Policy Characteristics'!H:H,MATCH($C2802,'Policy Characteristics'!$C:$C,0))),"",INDEX('Policy Characteristics'!H:H,MATCH($C2802,'Policy Characteristics'!$C:$C,0)))</f>
        <v>0.01</v>
      </c>
      <c r="O2802" s="254" t="str">
        <f>IF(ISBLANK(INDEX('Policy Characteristics'!I:I,MATCH($C2802,'Policy Characteristics'!$C:$C,0))),"",INDEX('Policy Characteristics'!I:I,MATCH($C2802,'Policy Characteristics'!$C:$C,0)))</f>
        <v>% reduction in cost</v>
      </c>
      <c r="P2802" s="254" t="str">
        <f>IF(ISBLANK(INDEX('Policy Characteristics'!J:J,MATCH($C2802,'Policy Characteristics'!$C:$C,0))),"",INDEX('Policy Characteristics'!J:J,MATCH($C2802,'Policy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2" s="254" t="str">
        <f>IF(ISBLANK(INDEX('Policy Characteristics'!K:K,MATCH($C2802,'Policy Characteristics'!$C:$C,0))),"",INDEX('Policy Characteristics'!K:K,MATCH($C2802,'Policy Characteristics'!$C:$C,0)))</f>
        <v>architectural-design.html#rnd</v>
      </c>
      <c r="R2802" s="254" t="str">
        <f>IF(ISBLANK(INDEX('Policy Characteristics'!L:L,MATCH($C2802,'Policy Characteristics'!$C:$C,0))),"",INDEX('Policy Characteristics'!L:L,MATCH($C2802,'Policy Characteristics'!$C:$C,0)))</f>
        <v>research-and-development.html</v>
      </c>
    </row>
    <row r="2803" spans="1:18" x14ac:dyDescent="0.25">
      <c r="A2803" s="254" t="str">
        <f>IF(ISBLANK(INDEX('Policy Characteristics'!A:A,MATCH($C2803,'Policy Characteristics'!$C:$C,0))),"",INDEX('Policy Characteristics'!A:A,MATCH($C2803,'Policy Characteristics'!$C:$C,0)))</f>
        <v>Research and Development</v>
      </c>
      <c r="B2803" s="262" t="str">
        <f>IF(ISBLANK(INDEX('Policy Characteristics'!B:B,MATCH($C2803,'Policy Characteristics'!$C:$C,0))),"",INDEX('Policy Characteristics'!B:B,MATCH($C2803,'Policy Characteristics'!$C:$C,0)))</f>
        <v>Capital Cost Reduction</v>
      </c>
      <c r="C2803" s="254" t="str">
        <f t="shared" si="132"/>
        <v>RnD Industry Capital Cost Perc Reduction</v>
      </c>
      <c r="D2803" s="45" t="s">
        <v>3460</v>
      </c>
      <c r="E2803" s="45" t="s">
        <v>2380</v>
      </c>
      <c r="F2803" t="s">
        <v>3466</v>
      </c>
      <c r="G2803" s="45" t="s">
        <v>95</v>
      </c>
      <c r="H2803" s="47">
        <f t="shared" si="130"/>
        <v>2802</v>
      </c>
      <c r="I2803" s="324" t="s">
        <v>41</v>
      </c>
      <c r="J2803" s="255" t="str">
        <f>IF(ISBLANK(INDEX('Policy Characteristics'!D:D,MATCH($C2803,'Policy Characteristics'!$C:$C,0))),"",INDEX('Policy Characteristics'!D:D,MATCH($C2803,'Policy Characteristics'!$C:$C,0)))</f>
        <v>R&amp;D Capital Cost Reductions</v>
      </c>
      <c r="K2803" s="254" t="str">
        <f>IF(ISBLANK(INDEX('Policy Characteristics'!E:E,MATCH($C2803,'Policy Characteristics'!$C:$C,0))),"",INDEX('Policy Characteristics'!E:E,MATCH($C2803,'Policy Characteristics'!$C:$C,0)))</f>
        <v>RnD industry capital cost reduction</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0.4</v>
      </c>
      <c r="N2803" s="261">
        <f>IF(ISBLANK(INDEX('Policy Characteristics'!H:H,MATCH($C2803,'Policy Characteristics'!$C:$C,0))),"",INDEX('Policy Characteristics'!H:H,MATCH($C2803,'Policy Characteristics'!$C:$C,0)))</f>
        <v>0.01</v>
      </c>
      <c r="O2803" s="254" t="str">
        <f>IF(ISBLANK(INDEX('Policy Characteristics'!I:I,MATCH($C2803,'Policy Characteristics'!$C:$C,0))),"",INDEX('Policy Characteristics'!I:I,MATCH($C2803,'Policy Characteristics'!$C:$C,0)))</f>
        <v>% reduction in cost</v>
      </c>
      <c r="P2803" s="254" t="str">
        <f>IF(ISBLANK(INDEX('Policy Characteristics'!J:J,MATCH($C2803,'Policy Characteristics'!$C:$C,0))),"",INDEX('Policy Characteristics'!J:J,MATCH($C2803,'Policy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3" s="254" t="str">
        <f>IF(ISBLANK(INDEX('Policy Characteristics'!K:K,MATCH($C2803,'Policy Characteristics'!$C:$C,0))),"",INDEX('Policy Characteristics'!K:K,MATCH($C2803,'Policy Characteristics'!$C:$C,0)))</f>
        <v>architectural-design.html#rnd</v>
      </c>
      <c r="R2803" s="254" t="str">
        <f>IF(ISBLANK(INDEX('Policy Characteristics'!L:L,MATCH($C2803,'Policy Characteristics'!$C:$C,0))),"",INDEX('Policy Characteristics'!L:L,MATCH($C2803,'Policy Characteristics'!$C:$C,0)))</f>
        <v>research-and-development.html</v>
      </c>
    </row>
    <row r="2804" spans="1:18" x14ac:dyDescent="0.25">
      <c r="A2804" s="254" t="str">
        <f>IF(ISBLANK(INDEX('Policy Characteristics'!A:A,MATCH($C2804,'Policy Characteristics'!$C:$C,0))),"",INDEX('Policy Characteristics'!A:A,MATCH($C2804,'Policy Characteristics'!$C:$C,0)))</f>
        <v>Research and Development</v>
      </c>
      <c r="B2804" s="262" t="str">
        <f>IF(ISBLANK(INDEX('Policy Characteristics'!B:B,MATCH($C2804,'Policy Characteristics'!$C:$C,0))),"",INDEX('Policy Characteristics'!B:B,MATCH($C2804,'Policy Characteristics'!$C:$C,0)))</f>
        <v>Capital Cost Reduction</v>
      </c>
      <c r="C2804" s="254" t="str">
        <f t="shared" si="132"/>
        <v>RnD Industry Capital Cost Perc Reduction</v>
      </c>
      <c r="D2804" s="45" t="s">
        <v>3460</v>
      </c>
      <c r="E2804" s="45" t="s">
        <v>2672</v>
      </c>
      <c r="F2804" t="s">
        <v>3466</v>
      </c>
      <c r="G2804" s="45" t="s">
        <v>2443</v>
      </c>
      <c r="H2804" s="47">
        <f t="shared" si="130"/>
        <v>2803</v>
      </c>
      <c r="I2804" s="324" t="s">
        <v>41</v>
      </c>
      <c r="J2804" s="255" t="str">
        <f>IF(ISBLANK(INDEX('Policy Characteristics'!D:D,MATCH($C2804,'Policy Characteristics'!$C:$C,0))),"",INDEX('Policy Characteristics'!D:D,MATCH($C2804,'Policy Characteristics'!$C:$C,0)))</f>
        <v>R&amp;D Capital Cost Reductions</v>
      </c>
      <c r="K2804" s="254" t="str">
        <f>IF(ISBLANK(INDEX('Policy Characteristics'!E:E,MATCH($C2804,'Policy Characteristics'!$C:$C,0))),"",INDEX('Policy Characteristics'!E:E,MATCH($C2804,'Policy Characteristics'!$C:$C,0)))</f>
        <v>RnD industry capital cost reduction</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0.4</v>
      </c>
      <c r="N2804" s="261">
        <f>IF(ISBLANK(INDEX('Policy Characteristics'!H:H,MATCH($C2804,'Policy Characteristics'!$C:$C,0))),"",INDEX('Policy Characteristics'!H:H,MATCH($C2804,'Policy Characteristics'!$C:$C,0)))</f>
        <v>0.01</v>
      </c>
      <c r="O2804" s="254" t="str">
        <f>IF(ISBLANK(INDEX('Policy Characteristics'!I:I,MATCH($C2804,'Policy Characteristics'!$C:$C,0))),"",INDEX('Policy Characteristics'!I:I,MATCH($C2804,'Policy Characteristics'!$C:$C,0)))</f>
        <v>% reduction in cost</v>
      </c>
      <c r="P2804" s="254" t="str">
        <f>IF(ISBLANK(INDEX('Policy Characteristics'!J:J,MATCH($C2804,'Policy Characteristics'!$C:$C,0))),"",INDEX('Policy Characteristics'!J:J,MATCH($C2804,'Policy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4" s="254" t="str">
        <f>IF(ISBLANK(INDEX('Policy Characteristics'!K:K,MATCH($C2804,'Policy Characteristics'!$C:$C,0))),"",INDEX('Policy Characteristics'!K:K,MATCH($C2804,'Policy Characteristics'!$C:$C,0)))</f>
        <v>architectural-design.html#rnd</v>
      </c>
      <c r="R2804" s="254" t="str">
        <f>IF(ISBLANK(INDEX('Policy Characteristics'!L:L,MATCH($C2804,'Policy Characteristics'!$C:$C,0))),"",INDEX('Policy Characteristics'!L:L,MATCH($C2804,'Policy Characteristics'!$C:$C,0)))</f>
        <v>research-and-development.html</v>
      </c>
    </row>
    <row r="2805" spans="1:18" x14ac:dyDescent="0.25">
      <c r="A2805" s="254" t="str">
        <f>IF(ISBLANK(INDEX('Policy Characteristics'!A:A,MATCH($C2805,'Policy Characteristics'!$C:$C,0))),"",INDEX('Policy Characteristics'!A:A,MATCH($C2805,'Policy Characteristics'!$C:$C,0)))</f>
        <v>Research and Development</v>
      </c>
      <c r="B2805" s="262" t="str">
        <f>IF(ISBLANK(INDEX('Policy Characteristics'!B:B,MATCH($C2805,'Policy Characteristics'!$C:$C,0))),"",INDEX('Policy Characteristics'!B:B,MATCH($C2805,'Policy Characteristics'!$C:$C,0)))</f>
        <v>Capital Cost Reduction</v>
      </c>
      <c r="C2805" s="254" t="str">
        <f t="shared" si="132"/>
        <v>RnD Industry Capital Cost Perc Reduction</v>
      </c>
      <c r="D2805" s="45" t="s">
        <v>3460</v>
      </c>
      <c r="E2805" s="45" t="s">
        <v>2673</v>
      </c>
      <c r="F2805" t="s">
        <v>3466</v>
      </c>
      <c r="G2805" s="45" t="s">
        <v>2559</v>
      </c>
      <c r="H2805" s="47">
        <f t="shared" si="130"/>
        <v>2804</v>
      </c>
      <c r="I2805" s="324" t="s">
        <v>41</v>
      </c>
      <c r="J2805" s="255" t="str">
        <f>IF(ISBLANK(INDEX('Policy Characteristics'!D:D,MATCH($C2805,'Policy Characteristics'!$C:$C,0))),"",INDEX('Policy Characteristics'!D:D,MATCH($C2805,'Policy Characteristics'!$C:$C,0)))</f>
        <v>R&amp;D Capital Cost Reductions</v>
      </c>
      <c r="K2805" s="254" t="str">
        <f>IF(ISBLANK(INDEX('Policy Characteristics'!E:E,MATCH($C2805,'Policy Characteristics'!$C:$C,0))),"",INDEX('Policy Characteristics'!E:E,MATCH($C2805,'Policy Characteristics'!$C:$C,0)))</f>
        <v>RnD industry capital cost reduction</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0.4</v>
      </c>
      <c r="N2805" s="261">
        <f>IF(ISBLANK(INDEX('Policy Characteristics'!H:H,MATCH($C2805,'Policy Characteristics'!$C:$C,0))),"",INDEX('Policy Characteristics'!H:H,MATCH($C2805,'Policy Characteristics'!$C:$C,0)))</f>
        <v>0.01</v>
      </c>
      <c r="O2805" s="254" t="str">
        <f>IF(ISBLANK(INDEX('Policy Characteristics'!I:I,MATCH($C2805,'Policy Characteristics'!$C:$C,0))),"",INDEX('Policy Characteristics'!I:I,MATCH($C2805,'Policy Characteristics'!$C:$C,0)))</f>
        <v>% reduction in cost</v>
      </c>
      <c r="P2805" s="254" t="str">
        <f>IF(ISBLANK(INDEX('Policy Characteristics'!J:J,MATCH($C2805,'Policy Characteristics'!$C:$C,0))),"",INDEX('Policy Characteristics'!J:J,MATCH($C2805,'Policy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5" s="254" t="str">
        <f>IF(ISBLANK(INDEX('Policy Characteristics'!K:K,MATCH($C2805,'Policy Characteristics'!$C:$C,0))),"",INDEX('Policy Characteristics'!K:K,MATCH($C2805,'Policy Characteristics'!$C:$C,0)))</f>
        <v>architectural-design.html#rnd</v>
      </c>
      <c r="R2805" s="254" t="str">
        <f>IF(ISBLANK(INDEX('Policy Characteristics'!L:L,MATCH($C2805,'Policy Characteristics'!$C:$C,0))),"",INDEX('Policy Characteristics'!L:L,MATCH($C2805,'Policy Characteristics'!$C:$C,0)))</f>
        <v>research-and-development.html</v>
      </c>
    </row>
    <row r="2806" spans="1:18" x14ac:dyDescent="0.25">
      <c r="A2806" s="254" t="str">
        <f>IF(ISBLANK(INDEX('Policy Characteristics'!A:A,MATCH($C2806,'Policy Characteristics'!$C:$C,0))),"",INDEX('Policy Characteristics'!A:A,MATCH($C2806,'Policy Characteristics'!$C:$C,0)))</f>
        <v>Research and Development</v>
      </c>
      <c r="B2806" s="262" t="str">
        <f>IF(ISBLANK(INDEX('Policy Characteristics'!B:B,MATCH($C2806,'Policy Characteristics'!$C:$C,0))),"",INDEX('Policy Characteristics'!B:B,MATCH($C2806,'Policy Characteristics'!$C:$C,0)))</f>
        <v>Capital Cost Reduction</v>
      </c>
      <c r="C2806" s="254" t="str">
        <f t="shared" si="132"/>
        <v>RnD Industry Capital Cost Perc Reduction</v>
      </c>
      <c r="D2806" s="45" t="s">
        <v>3460</v>
      </c>
      <c r="E2806" s="45" t="s">
        <v>2674</v>
      </c>
      <c r="F2806" t="s">
        <v>3466</v>
      </c>
      <c r="G2806" s="45" t="s">
        <v>2621</v>
      </c>
      <c r="H2806" s="47">
        <f t="shared" si="130"/>
        <v>2805</v>
      </c>
      <c r="I2806" s="324" t="s">
        <v>41</v>
      </c>
      <c r="J2806" s="255" t="str">
        <f>IF(ISBLANK(INDEX('Policy Characteristics'!D:D,MATCH($C2806,'Policy Characteristics'!$C:$C,0))),"",INDEX('Policy Characteristics'!D:D,MATCH($C2806,'Policy Characteristics'!$C:$C,0)))</f>
        <v>R&amp;D Capital Cost Reductions</v>
      </c>
      <c r="K2806" s="254" t="str">
        <f>IF(ISBLANK(INDEX('Policy Characteristics'!E:E,MATCH($C2806,'Policy Characteristics'!$C:$C,0))),"",INDEX('Policy Characteristics'!E:E,MATCH($C2806,'Policy Characteristics'!$C:$C,0)))</f>
        <v>RnD industry capital cost reduction</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0.4</v>
      </c>
      <c r="N2806" s="261">
        <f>IF(ISBLANK(INDEX('Policy Characteristics'!H:H,MATCH($C2806,'Policy Characteristics'!$C:$C,0))),"",INDEX('Policy Characteristics'!H:H,MATCH($C2806,'Policy Characteristics'!$C:$C,0)))</f>
        <v>0.01</v>
      </c>
      <c r="O2806" s="254" t="str">
        <f>IF(ISBLANK(INDEX('Policy Characteristics'!I:I,MATCH($C2806,'Policy Characteristics'!$C:$C,0))),"",INDEX('Policy Characteristics'!I:I,MATCH($C2806,'Policy Characteristics'!$C:$C,0)))</f>
        <v>% reduction in cost</v>
      </c>
      <c r="P2806" s="254" t="str">
        <f>IF(ISBLANK(INDEX('Policy Characteristics'!J:J,MATCH($C2806,'Policy Characteristics'!$C:$C,0))),"",INDEX('Policy Characteristics'!J:J,MATCH($C2806,'Policy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6" s="254" t="str">
        <f>IF(ISBLANK(INDEX('Policy Characteristics'!K:K,MATCH($C2806,'Policy Characteristics'!$C:$C,0))),"",INDEX('Policy Characteristics'!K:K,MATCH($C2806,'Policy Characteristics'!$C:$C,0)))</f>
        <v>architectural-design.html#rnd</v>
      </c>
      <c r="R2806" s="254" t="str">
        <f>IF(ISBLANK(INDEX('Policy Characteristics'!L:L,MATCH($C2806,'Policy Characteristics'!$C:$C,0))),"",INDEX('Policy Characteristics'!L:L,MATCH($C2806,'Policy Characteristics'!$C:$C,0)))</f>
        <v>research-and-development.html</v>
      </c>
    </row>
    <row r="2807" spans="1:18" x14ac:dyDescent="0.25">
      <c r="A2807" s="254" t="str">
        <f>IF(ISBLANK(INDEX('Policy Characteristics'!A:A,MATCH($C2807,'Policy Characteristics'!$C:$C,0))),"",INDEX('Policy Characteristics'!A:A,MATCH($C2807,'Policy Characteristics'!$C:$C,0)))</f>
        <v>Research and Development</v>
      </c>
      <c r="B2807" s="262" t="str">
        <f>IF(ISBLANK(INDEX('Policy Characteristics'!B:B,MATCH($C2807,'Policy Characteristics'!$C:$C,0))),"",INDEX('Policy Characteristics'!B:B,MATCH($C2807,'Policy Characteristics'!$C:$C,0)))</f>
        <v>Capital Cost Reduction</v>
      </c>
      <c r="C2807" s="254" t="str">
        <f t="shared" si="132"/>
        <v>RnD Industry Capital Cost Perc Reduction</v>
      </c>
      <c r="D2807" s="45" t="s">
        <v>3460</v>
      </c>
      <c r="E2807" s="45" t="s">
        <v>2671</v>
      </c>
      <c r="F2807" t="s">
        <v>3466</v>
      </c>
      <c r="G2807" s="45" t="s">
        <v>2446</v>
      </c>
      <c r="H2807" s="47">
        <f t="shared" si="130"/>
        <v>2806</v>
      </c>
      <c r="I2807" s="324" t="s">
        <v>41</v>
      </c>
      <c r="J2807" s="255" t="str">
        <f>IF(ISBLANK(INDEX('Policy Characteristics'!D:D,MATCH($C2807,'Policy Characteristics'!$C:$C,0))),"",INDEX('Policy Characteristics'!D:D,MATCH($C2807,'Policy Characteristics'!$C:$C,0)))</f>
        <v>R&amp;D Capital Cost Reductions</v>
      </c>
      <c r="K2807" s="254" t="str">
        <f>IF(ISBLANK(INDEX('Policy Characteristics'!E:E,MATCH($C2807,'Policy Characteristics'!$C:$C,0))),"",INDEX('Policy Characteristics'!E:E,MATCH($C2807,'Policy Characteristics'!$C:$C,0)))</f>
        <v>RnD industry capital cost reduction</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0.4</v>
      </c>
      <c r="N2807" s="261">
        <f>IF(ISBLANK(INDEX('Policy Characteristics'!H:H,MATCH($C2807,'Policy Characteristics'!$C:$C,0))),"",INDEX('Policy Characteristics'!H:H,MATCH($C2807,'Policy Characteristics'!$C:$C,0)))</f>
        <v>0.01</v>
      </c>
      <c r="O2807" s="254" t="str">
        <f>IF(ISBLANK(INDEX('Policy Characteristics'!I:I,MATCH($C2807,'Policy Characteristics'!$C:$C,0))),"",INDEX('Policy Characteristics'!I:I,MATCH($C2807,'Policy Characteristics'!$C:$C,0)))</f>
        <v>% reduction in cost</v>
      </c>
      <c r="P2807" s="254" t="str">
        <f>IF(ISBLANK(INDEX('Policy Characteristics'!J:J,MATCH($C2807,'Policy Characteristics'!$C:$C,0))),"",INDEX('Policy Characteristics'!J:J,MATCH($C2807,'Policy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7" s="254" t="str">
        <f>IF(ISBLANK(INDEX('Policy Characteristics'!K:K,MATCH($C2807,'Policy Characteristics'!$C:$C,0))),"",INDEX('Policy Characteristics'!K:K,MATCH($C2807,'Policy Characteristics'!$C:$C,0)))</f>
        <v>architectural-design.html#rnd</v>
      </c>
      <c r="R2807" s="254" t="str">
        <f>IF(ISBLANK(INDEX('Policy Characteristics'!L:L,MATCH($C2807,'Policy Characteristics'!$C:$C,0))),"",INDEX('Policy Characteristics'!L:L,MATCH($C2807,'Policy Characteristics'!$C:$C,0)))</f>
        <v>research-and-development.html</v>
      </c>
    </row>
    <row r="2808" spans="1:18" x14ac:dyDescent="0.25">
      <c r="A2808" s="254" t="str">
        <f>IF(ISBLANK(INDEX('Policy Characteristics'!A:A,MATCH($C2808,'Policy Characteristics'!$C:$C,0))),"",INDEX('Policy Characteristics'!A:A,MATCH($C2808,'Policy Characteristics'!$C:$C,0)))</f>
        <v>Research and Development</v>
      </c>
      <c r="B2808" s="262" t="str">
        <f>IF(ISBLANK(INDEX('Policy Characteristics'!B:B,MATCH($C2808,'Policy Characteristics'!$C:$C,0))),"",INDEX('Policy Characteristics'!B:B,MATCH($C2808,'Policy Characteristics'!$C:$C,0)))</f>
        <v>Capital Cost Reduction</v>
      </c>
      <c r="C2808" s="254" t="str">
        <f t="shared" si="132"/>
        <v>RnD Industry Capital Cost Perc Reduction</v>
      </c>
      <c r="D2808" s="45" t="s">
        <v>3461</v>
      </c>
      <c r="E2808" s="45" t="s">
        <v>2375</v>
      </c>
      <c r="F2808" t="s">
        <v>3467</v>
      </c>
      <c r="G2808" s="45" t="s">
        <v>89</v>
      </c>
      <c r="H2808" s="47">
        <f t="shared" si="130"/>
        <v>2807</v>
      </c>
      <c r="I2808" s="324" t="s">
        <v>40</v>
      </c>
      <c r="J2808" s="255" t="str">
        <f>IF(ISBLANK(INDEX('Policy Characteristics'!D:D,MATCH($C2808,'Policy Characteristics'!$C:$C,0))),"",INDEX('Policy Characteristics'!D:D,MATCH($C2808,'Policy Characteristics'!$C:$C,0)))</f>
        <v>R&amp;D Capital Cost Reductions</v>
      </c>
      <c r="K2808" s="254" t="str">
        <f>IF(ISBLANK(INDEX('Policy Characteristics'!E:E,MATCH($C2808,'Policy Characteristics'!$C:$C,0))),"",INDEX('Policy Characteristics'!E:E,MATCH($C2808,'Policy Characteristics'!$C:$C,0)))</f>
        <v>RnD industry capital cost reduction</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0.4</v>
      </c>
      <c r="N2808" s="261">
        <f>IF(ISBLANK(INDEX('Policy Characteristics'!H:H,MATCH($C2808,'Policy Characteristics'!$C:$C,0))),"",INDEX('Policy Characteristics'!H:H,MATCH($C2808,'Policy Characteristics'!$C:$C,0)))</f>
        <v>0.01</v>
      </c>
      <c r="O2808" s="254" t="str">
        <f>IF(ISBLANK(INDEX('Policy Characteristics'!I:I,MATCH($C2808,'Policy Characteristics'!$C:$C,0))),"",INDEX('Policy Characteristics'!I:I,MATCH($C2808,'Policy Characteristics'!$C:$C,0)))</f>
        <v>% reduction in cost</v>
      </c>
      <c r="P2808" s="254" t="str">
        <f>IF(ISBLANK(INDEX('Policy Characteristics'!J:J,MATCH($C2808,'Policy Characteristics'!$C:$C,0))),"",INDEX('Policy Characteristics'!J:J,MATCH($C2808,'Policy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8" s="254" t="str">
        <f>IF(ISBLANK(INDEX('Policy Characteristics'!K:K,MATCH($C2808,'Policy Characteristics'!$C:$C,0))),"",INDEX('Policy Characteristics'!K:K,MATCH($C2808,'Policy Characteristics'!$C:$C,0)))</f>
        <v>architectural-design.html#rnd</v>
      </c>
      <c r="R2808" s="254" t="str">
        <f>IF(ISBLANK(INDEX('Policy Characteristics'!L:L,MATCH($C2808,'Policy Characteristics'!$C:$C,0))),"",INDEX('Policy Characteristics'!L:L,MATCH($C2808,'Policy Characteristics'!$C:$C,0)))</f>
        <v>research-and-development.html</v>
      </c>
    </row>
    <row r="2809" spans="1:18" x14ac:dyDescent="0.25">
      <c r="A2809" s="254" t="str">
        <f>IF(ISBLANK(INDEX('Policy Characteristics'!A:A,MATCH($C2809,'Policy Characteristics'!$C:$C,0))),"",INDEX('Policy Characteristics'!A:A,MATCH($C2809,'Policy Characteristics'!$C:$C,0)))</f>
        <v>Research and Development</v>
      </c>
      <c r="B2809" s="262" t="str">
        <f>IF(ISBLANK(INDEX('Policy Characteristics'!B:B,MATCH($C2809,'Policy Characteristics'!$C:$C,0))),"",INDEX('Policy Characteristics'!B:B,MATCH($C2809,'Policy Characteristics'!$C:$C,0)))</f>
        <v>Capital Cost Reduction</v>
      </c>
      <c r="C2809" s="254" t="str">
        <f t="shared" si="132"/>
        <v>RnD Industry Capital Cost Perc Reduction</v>
      </c>
      <c r="D2809" s="45" t="s">
        <v>3461</v>
      </c>
      <c r="E2809" s="45" t="s">
        <v>2376</v>
      </c>
      <c r="F2809" t="s">
        <v>3467</v>
      </c>
      <c r="G2809" s="45" t="s">
        <v>2606</v>
      </c>
      <c r="H2809" s="47">
        <f t="shared" si="130"/>
        <v>2808</v>
      </c>
      <c r="I2809" s="324" t="s">
        <v>41</v>
      </c>
      <c r="J2809" s="255" t="str">
        <f>IF(ISBLANK(INDEX('Policy Characteristics'!D:D,MATCH($C2809,'Policy Characteristics'!$C:$C,0))),"",INDEX('Policy Characteristics'!D:D,MATCH($C2809,'Policy Characteristics'!$C:$C,0)))</f>
        <v>R&amp;D Capital Cost Reductions</v>
      </c>
      <c r="K2809" s="254" t="str">
        <f>IF(ISBLANK(INDEX('Policy Characteristics'!E:E,MATCH($C2809,'Policy Characteristics'!$C:$C,0))),"",INDEX('Policy Characteristics'!E:E,MATCH($C2809,'Policy Characteristics'!$C:$C,0)))</f>
        <v>RnD industry capital cost reduction</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0.4</v>
      </c>
      <c r="N2809" s="261">
        <f>IF(ISBLANK(INDEX('Policy Characteristics'!H:H,MATCH($C2809,'Policy Characteristics'!$C:$C,0))),"",INDEX('Policy Characteristics'!H:H,MATCH($C2809,'Policy Characteristics'!$C:$C,0)))</f>
        <v>0.01</v>
      </c>
      <c r="O2809" s="254" t="str">
        <f>IF(ISBLANK(INDEX('Policy Characteristics'!I:I,MATCH($C2809,'Policy Characteristics'!$C:$C,0))),"",INDEX('Policy Characteristics'!I:I,MATCH($C2809,'Policy Characteristics'!$C:$C,0)))</f>
        <v>% reduction in cost</v>
      </c>
      <c r="P2809" s="254" t="str">
        <f>IF(ISBLANK(INDEX('Policy Characteristics'!J:J,MATCH($C2809,'Policy Characteristics'!$C:$C,0))),"",INDEX('Policy Characteristics'!J:J,MATCH($C2809,'Policy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09" s="254" t="str">
        <f>IF(ISBLANK(INDEX('Policy Characteristics'!K:K,MATCH($C2809,'Policy Characteristics'!$C:$C,0))),"",INDEX('Policy Characteristics'!K:K,MATCH($C2809,'Policy Characteristics'!$C:$C,0)))</f>
        <v>architectural-design.html#rnd</v>
      </c>
      <c r="R2809" s="254" t="str">
        <f>IF(ISBLANK(INDEX('Policy Characteristics'!L:L,MATCH($C2809,'Policy Characteristics'!$C:$C,0))),"",INDEX('Policy Characteristics'!L:L,MATCH($C2809,'Policy Characteristics'!$C:$C,0)))</f>
        <v>research-and-development.html</v>
      </c>
    </row>
    <row r="2810" spans="1:18" x14ac:dyDescent="0.25">
      <c r="A2810" s="254" t="str">
        <f>IF(ISBLANK(INDEX('Policy Characteristics'!A:A,MATCH($C2810,'Policy Characteristics'!$C:$C,0))),"",INDEX('Policy Characteristics'!A:A,MATCH($C2810,'Policy Characteristics'!$C:$C,0)))</f>
        <v>Research and Development</v>
      </c>
      <c r="B2810" s="262" t="str">
        <f>IF(ISBLANK(INDEX('Policy Characteristics'!B:B,MATCH($C2810,'Policy Characteristics'!$C:$C,0))),"",INDEX('Policy Characteristics'!B:B,MATCH($C2810,'Policy Characteristics'!$C:$C,0)))</f>
        <v>Capital Cost Reduction</v>
      </c>
      <c r="C2810" s="254" t="str">
        <f t="shared" si="132"/>
        <v>RnD Industry Capital Cost Perc Reduction</v>
      </c>
      <c r="D2810" s="45" t="s">
        <v>3461</v>
      </c>
      <c r="E2810" s="45" t="s">
        <v>2377</v>
      </c>
      <c r="F2810" t="s">
        <v>3467</v>
      </c>
      <c r="G2810" s="45" t="s">
        <v>83</v>
      </c>
      <c r="H2810" s="47">
        <f t="shared" si="130"/>
        <v>2809</v>
      </c>
      <c r="I2810" s="324" t="s">
        <v>41</v>
      </c>
      <c r="J2810" s="255" t="str">
        <f>IF(ISBLANK(INDEX('Policy Characteristics'!D:D,MATCH($C2810,'Policy Characteristics'!$C:$C,0))),"",INDEX('Policy Characteristics'!D:D,MATCH($C2810,'Policy Characteristics'!$C:$C,0)))</f>
        <v>R&amp;D Capital Cost Reductions</v>
      </c>
      <c r="K2810" s="254" t="str">
        <f>IF(ISBLANK(INDEX('Policy Characteristics'!E:E,MATCH($C2810,'Policy Characteristics'!$C:$C,0))),"",INDEX('Policy Characteristics'!E:E,MATCH($C2810,'Policy Characteristics'!$C:$C,0)))</f>
        <v>RnD industry capital cost reduction</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0.4</v>
      </c>
      <c r="N2810" s="261">
        <f>IF(ISBLANK(INDEX('Policy Characteristics'!H:H,MATCH($C2810,'Policy Characteristics'!$C:$C,0))),"",INDEX('Policy Characteristics'!H:H,MATCH($C2810,'Policy Characteristics'!$C:$C,0)))</f>
        <v>0.01</v>
      </c>
      <c r="O2810" s="254" t="str">
        <f>IF(ISBLANK(INDEX('Policy Characteristics'!I:I,MATCH($C2810,'Policy Characteristics'!$C:$C,0))),"",INDEX('Policy Characteristics'!I:I,MATCH($C2810,'Policy Characteristics'!$C:$C,0)))</f>
        <v>% reduction in cost</v>
      </c>
      <c r="P2810" s="254" t="str">
        <f>IF(ISBLANK(INDEX('Policy Characteristics'!J:J,MATCH($C2810,'Policy Characteristics'!$C:$C,0))),"",INDEX('Policy Characteristics'!J:J,MATCH($C2810,'Policy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0" s="254" t="str">
        <f>IF(ISBLANK(INDEX('Policy Characteristics'!K:K,MATCH($C2810,'Policy Characteristics'!$C:$C,0))),"",INDEX('Policy Characteristics'!K:K,MATCH($C2810,'Policy Characteristics'!$C:$C,0)))</f>
        <v>architectural-design.html#rnd</v>
      </c>
      <c r="R2810" s="254" t="str">
        <f>IF(ISBLANK(INDEX('Policy Characteristics'!L:L,MATCH($C2810,'Policy Characteristics'!$C:$C,0))),"",INDEX('Policy Characteristics'!L:L,MATCH($C2810,'Policy Characteristics'!$C:$C,0)))</f>
        <v>research-and-development.html</v>
      </c>
    </row>
    <row r="2811" spans="1:18" x14ac:dyDescent="0.25">
      <c r="A2811" s="254" t="str">
        <f>IF(ISBLANK(INDEX('Policy Characteristics'!A:A,MATCH($C2811,'Policy Characteristics'!$C:$C,0))),"",INDEX('Policy Characteristics'!A:A,MATCH($C2811,'Policy Characteristics'!$C:$C,0)))</f>
        <v>Research and Development</v>
      </c>
      <c r="B2811" s="262" t="str">
        <f>IF(ISBLANK(INDEX('Policy Characteristics'!B:B,MATCH($C2811,'Policy Characteristics'!$C:$C,0))),"",INDEX('Policy Characteristics'!B:B,MATCH($C2811,'Policy Characteristics'!$C:$C,0)))</f>
        <v>Capital Cost Reduction</v>
      </c>
      <c r="C2811" s="254" t="str">
        <f t="shared" si="132"/>
        <v>RnD Industry Capital Cost Perc Reduction</v>
      </c>
      <c r="D2811" s="45" t="s">
        <v>3461</v>
      </c>
      <c r="E2811" s="45" t="s">
        <v>2378</v>
      </c>
      <c r="F2811" t="s">
        <v>3467</v>
      </c>
      <c r="G2811" s="45" t="s">
        <v>88</v>
      </c>
      <c r="H2811" s="47">
        <f t="shared" si="130"/>
        <v>2810</v>
      </c>
      <c r="I2811" s="324" t="s">
        <v>41</v>
      </c>
      <c r="J2811" s="255" t="str">
        <f>IF(ISBLANK(INDEX('Policy Characteristics'!D:D,MATCH($C2811,'Policy Characteristics'!$C:$C,0))),"",INDEX('Policy Characteristics'!D:D,MATCH($C2811,'Policy Characteristics'!$C:$C,0)))</f>
        <v>R&amp;D Capital Cost Reductions</v>
      </c>
      <c r="K2811" s="254" t="str">
        <f>IF(ISBLANK(INDEX('Policy Characteristics'!E:E,MATCH($C2811,'Policy Characteristics'!$C:$C,0))),"",INDEX('Policy Characteristics'!E:E,MATCH($C2811,'Policy Characteristics'!$C:$C,0)))</f>
        <v>RnD industry capital cost reduction</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0.4</v>
      </c>
      <c r="N2811" s="261">
        <f>IF(ISBLANK(INDEX('Policy Characteristics'!H:H,MATCH($C2811,'Policy Characteristics'!$C:$C,0))),"",INDEX('Policy Characteristics'!H:H,MATCH($C2811,'Policy Characteristics'!$C:$C,0)))</f>
        <v>0.01</v>
      </c>
      <c r="O2811" s="254" t="str">
        <f>IF(ISBLANK(INDEX('Policy Characteristics'!I:I,MATCH($C2811,'Policy Characteristics'!$C:$C,0))),"",INDEX('Policy Characteristics'!I:I,MATCH($C2811,'Policy Characteristics'!$C:$C,0)))</f>
        <v>% reduction in cost</v>
      </c>
      <c r="P2811" s="254" t="str">
        <f>IF(ISBLANK(INDEX('Policy Characteristics'!J:J,MATCH($C2811,'Policy Characteristics'!$C:$C,0))),"",INDEX('Policy Characteristics'!J:J,MATCH($C2811,'Policy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1" s="254" t="str">
        <f>IF(ISBLANK(INDEX('Policy Characteristics'!K:K,MATCH($C2811,'Policy Characteristics'!$C:$C,0))),"",INDEX('Policy Characteristics'!K:K,MATCH($C2811,'Policy Characteristics'!$C:$C,0)))</f>
        <v>architectural-design.html#rnd</v>
      </c>
      <c r="R2811" s="254" t="str">
        <f>IF(ISBLANK(INDEX('Policy Characteristics'!L:L,MATCH($C2811,'Policy Characteristics'!$C:$C,0))),"",INDEX('Policy Characteristics'!L:L,MATCH($C2811,'Policy Characteristics'!$C:$C,0)))</f>
        <v>research-and-development.html</v>
      </c>
    </row>
    <row r="2812" spans="1:18" x14ac:dyDescent="0.25">
      <c r="A2812" s="254" t="str">
        <f>IF(ISBLANK(INDEX('Policy Characteristics'!A:A,MATCH($C2812,'Policy Characteristics'!$C:$C,0))),"",INDEX('Policy Characteristics'!A:A,MATCH($C2812,'Policy Characteristics'!$C:$C,0)))</f>
        <v>Research and Development</v>
      </c>
      <c r="B2812" s="262" t="str">
        <f>IF(ISBLANK(INDEX('Policy Characteristics'!B:B,MATCH($C2812,'Policy Characteristics'!$C:$C,0))),"",INDEX('Policy Characteristics'!B:B,MATCH($C2812,'Policy Characteristics'!$C:$C,0)))</f>
        <v>Capital Cost Reduction</v>
      </c>
      <c r="C2812" s="254" t="str">
        <f t="shared" si="132"/>
        <v>RnD Industry Capital Cost Perc Reduction</v>
      </c>
      <c r="D2812" s="45" t="s">
        <v>3461</v>
      </c>
      <c r="E2812" s="45" t="s">
        <v>2379</v>
      </c>
      <c r="F2812" t="s">
        <v>3467</v>
      </c>
      <c r="G2812" s="45" t="s">
        <v>3833</v>
      </c>
      <c r="H2812" s="47">
        <f t="shared" si="130"/>
        <v>2811</v>
      </c>
      <c r="I2812" s="324" t="s">
        <v>41</v>
      </c>
      <c r="J2812" s="255" t="str">
        <f>IF(ISBLANK(INDEX('Policy Characteristics'!D:D,MATCH($C2812,'Policy Characteristics'!$C:$C,0))),"",INDEX('Policy Characteristics'!D:D,MATCH($C2812,'Policy Characteristics'!$C:$C,0)))</f>
        <v>R&amp;D Capital Cost Reductions</v>
      </c>
      <c r="K2812" s="254" t="str">
        <f>IF(ISBLANK(INDEX('Policy Characteristics'!E:E,MATCH($C2812,'Policy Characteristics'!$C:$C,0))),"",INDEX('Policy Characteristics'!E:E,MATCH($C2812,'Policy Characteristics'!$C:$C,0)))</f>
        <v>RnD industry capital cost reduction</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0.4</v>
      </c>
      <c r="N2812" s="261">
        <f>IF(ISBLANK(INDEX('Policy Characteristics'!H:H,MATCH($C2812,'Policy Characteristics'!$C:$C,0))),"",INDEX('Policy Characteristics'!H:H,MATCH($C2812,'Policy Characteristics'!$C:$C,0)))</f>
        <v>0.01</v>
      </c>
      <c r="O2812" s="254" t="str">
        <f>IF(ISBLANK(INDEX('Policy Characteristics'!I:I,MATCH($C2812,'Policy Characteristics'!$C:$C,0))),"",INDEX('Policy Characteristics'!I:I,MATCH($C2812,'Policy Characteristics'!$C:$C,0)))</f>
        <v>% reduction in cost</v>
      </c>
      <c r="P2812" s="254" t="str">
        <f>IF(ISBLANK(INDEX('Policy Characteristics'!J:J,MATCH($C2812,'Policy Characteristics'!$C:$C,0))),"",INDEX('Policy Characteristics'!J:J,MATCH($C2812,'Policy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2" s="254" t="str">
        <f>IF(ISBLANK(INDEX('Policy Characteristics'!K:K,MATCH($C2812,'Policy Characteristics'!$C:$C,0))),"",INDEX('Policy Characteristics'!K:K,MATCH($C2812,'Policy Characteristics'!$C:$C,0)))</f>
        <v>architectural-design.html#rnd</v>
      </c>
      <c r="R2812" s="254" t="str">
        <f>IF(ISBLANK(INDEX('Policy Characteristics'!L:L,MATCH($C2812,'Policy Characteristics'!$C:$C,0))),"",INDEX('Policy Characteristics'!L:L,MATCH($C2812,'Policy Characteristics'!$C:$C,0)))</f>
        <v>research-and-development.html</v>
      </c>
    </row>
    <row r="2813" spans="1:18" x14ac:dyDescent="0.25">
      <c r="A2813" s="254" t="str">
        <f>IF(ISBLANK(INDEX('Policy Characteristics'!A:A,MATCH($C2813,'Policy Characteristics'!$C:$C,0))),"",INDEX('Policy Characteristics'!A:A,MATCH($C2813,'Policy Characteristics'!$C:$C,0)))</f>
        <v>Research and Development</v>
      </c>
      <c r="B2813" s="262" t="str">
        <f>IF(ISBLANK(INDEX('Policy Characteristics'!B:B,MATCH($C2813,'Policy Characteristics'!$C:$C,0))),"",INDEX('Policy Characteristics'!B:B,MATCH($C2813,'Policy Characteristics'!$C:$C,0)))</f>
        <v>Capital Cost Reduction</v>
      </c>
      <c r="C2813" s="254" t="str">
        <f t="shared" si="132"/>
        <v>RnD Industry Capital Cost Perc Reduction</v>
      </c>
      <c r="D2813" s="45" t="s">
        <v>3461</v>
      </c>
      <c r="E2813" s="45" t="s">
        <v>2380</v>
      </c>
      <c r="F2813" t="s">
        <v>3467</v>
      </c>
      <c r="G2813" s="45" t="s">
        <v>95</v>
      </c>
      <c r="H2813" s="47">
        <f t="shared" si="130"/>
        <v>2812</v>
      </c>
      <c r="I2813" s="324" t="s">
        <v>41</v>
      </c>
      <c r="J2813" s="255" t="str">
        <f>IF(ISBLANK(INDEX('Policy Characteristics'!D:D,MATCH($C2813,'Policy Characteristics'!$C:$C,0))),"",INDEX('Policy Characteristics'!D:D,MATCH($C2813,'Policy Characteristics'!$C:$C,0)))</f>
        <v>R&amp;D Capital Cost Reductions</v>
      </c>
      <c r="K2813" s="254" t="str">
        <f>IF(ISBLANK(INDEX('Policy Characteristics'!E:E,MATCH($C2813,'Policy Characteristics'!$C:$C,0))),"",INDEX('Policy Characteristics'!E:E,MATCH($C2813,'Policy Characteristics'!$C:$C,0)))</f>
        <v>RnD industry capital cost reduction</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0.4</v>
      </c>
      <c r="N2813" s="261">
        <f>IF(ISBLANK(INDEX('Policy Characteristics'!H:H,MATCH($C2813,'Policy Characteristics'!$C:$C,0))),"",INDEX('Policy Characteristics'!H:H,MATCH($C2813,'Policy Characteristics'!$C:$C,0)))</f>
        <v>0.01</v>
      </c>
      <c r="O2813" s="254" t="str">
        <f>IF(ISBLANK(INDEX('Policy Characteristics'!I:I,MATCH($C2813,'Policy Characteristics'!$C:$C,0))),"",INDEX('Policy Characteristics'!I:I,MATCH($C2813,'Policy Characteristics'!$C:$C,0)))</f>
        <v>% reduction in cost</v>
      </c>
      <c r="P2813" s="254" t="str">
        <f>IF(ISBLANK(INDEX('Policy Characteristics'!J:J,MATCH($C2813,'Policy Characteristics'!$C:$C,0))),"",INDEX('Policy Characteristics'!J:J,MATCH($C2813,'Policy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3" s="254" t="str">
        <f>IF(ISBLANK(INDEX('Policy Characteristics'!K:K,MATCH($C2813,'Policy Characteristics'!$C:$C,0))),"",INDEX('Policy Characteristics'!K:K,MATCH($C2813,'Policy Characteristics'!$C:$C,0)))</f>
        <v>architectural-design.html#rnd</v>
      </c>
      <c r="R2813" s="254" t="str">
        <f>IF(ISBLANK(INDEX('Policy Characteristics'!L:L,MATCH($C2813,'Policy Characteristics'!$C:$C,0))),"",INDEX('Policy Characteristics'!L:L,MATCH($C2813,'Policy Characteristics'!$C:$C,0)))</f>
        <v>research-and-development.html</v>
      </c>
    </row>
    <row r="2814" spans="1:18" x14ac:dyDescent="0.25">
      <c r="A2814" s="254" t="str">
        <f>IF(ISBLANK(INDEX('Policy Characteristics'!A:A,MATCH($C2814,'Policy Characteristics'!$C:$C,0))),"",INDEX('Policy Characteristics'!A:A,MATCH($C2814,'Policy Characteristics'!$C:$C,0)))</f>
        <v>Research and Development</v>
      </c>
      <c r="B2814" s="262" t="str">
        <f>IF(ISBLANK(INDEX('Policy Characteristics'!B:B,MATCH($C2814,'Policy Characteristics'!$C:$C,0))),"",INDEX('Policy Characteristics'!B:B,MATCH($C2814,'Policy Characteristics'!$C:$C,0)))</f>
        <v>Capital Cost Reduction</v>
      </c>
      <c r="C2814" s="254" t="str">
        <f t="shared" si="132"/>
        <v>RnD Industry Capital Cost Perc Reduction</v>
      </c>
      <c r="D2814" s="45" t="s">
        <v>3461</v>
      </c>
      <c r="E2814" s="45" t="s">
        <v>2672</v>
      </c>
      <c r="F2814" t="s">
        <v>3467</v>
      </c>
      <c r="G2814" s="45" t="s">
        <v>2443</v>
      </c>
      <c r="H2814" s="47">
        <f t="shared" si="130"/>
        <v>2813</v>
      </c>
      <c r="I2814" s="324" t="s">
        <v>41</v>
      </c>
      <c r="J2814" s="255" t="str">
        <f>IF(ISBLANK(INDEX('Policy Characteristics'!D:D,MATCH($C2814,'Policy Characteristics'!$C:$C,0))),"",INDEX('Policy Characteristics'!D:D,MATCH($C2814,'Policy Characteristics'!$C:$C,0)))</f>
        <v>R&amp;D Capital Cost Reductions</v>
      </c>
      <c r="K2814" s="254" t="str">
        <f>IF(ISBLANK(INDEX('Policy Characteristics'!E:E,MATCH($C2814,'Policy Characteristics'!$C:$C,0))),"",INDEX('Policy Characteristics'!E:E,MATCH($C2814,'Policy Characteristics'!$C:$C,0)))</f>
        <v>RnD industry capital cost reduction</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0.4</v>
      </c>
      <c r="N2814" s="261">
        <f>IF(ISBLANK(INDEX('Policy Characteristics'!H:H,MATCH($C2814,'Policy Characteristics'!$C:$C,0))),"",INDEX('Policy Characteristics'!H:H,MATCH($C2814,'Policy Characteristics'!$C:$C,0)))</f>
        <v>0.01</v>
      </c>
      <c r="O2814" s="254" t="str">
        <f>IF(ISBLANK(INDEX('Policy Characteristics'!I:I,MATCH($C2814,'Policy Characteristics'!$C:$C,0))),"",INDEX('Policy Characteristics'!I:I,MATCH($C2814,'Policy Characteristics'!$C:$C,0)))</f>
        <v>% reduction in cost</v>
      </c>
      <c r="P2814" s="254" t="str">
        <f>IF(ISBLANK(INDEX('Policy Characteristics'!J:J,MATCH($C2814,'Policy Characteristics'!$C:$C,0))),"",INDEX('Policy Characteristics'!J:J,MATCH($C2814,'Policy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4" s="254" t="str">
        <f>IF(ISBLANK(INDEX('Policy Characteristics'!K:K,MATCH($C2814,'Policy Characteristics'!$C:$C,0))),"",INDEX('Policy Characteristics'!K:K,MATCH($C2814,'Policy Characteristics'!$C:$C,0)))</f>
        <v>architectural-design.html#rnd</v>
      </c>
      <c r="R2814" s="254" t="str">
        <f>IF(ISBLANK(INDEX('Policy Characteristics'!L:L,MATCH($C2814,'Policy Characteristics'!$C:$C,0))),"",INDEX('Policy Characteristics'!L:L,MATCH($C2814,'Policy Characteristics'!$C:$C,0)))</f>
        <v>research-and-development.html</v>
      </c>
    </row>
    <row r="2815" spans="1:18" x14ac:dyDescent="0.25">
      <c r="A2815" s="254" t="str">
        <f>IF(ISBLANK(INDEX('Policy Characteristics'!A:A,MATCH($C2815,'Policy Characteristics'!$C:$C,0))),"",INDEX('Policy Characteristics'!A:A,MATCH($C2815,'Policy Characteristics'!$C:$C,0)))</f>
        <v>Research and Development</v>
      </c>
      <c r="B2815" s="262" t="str">
        <f>IF(ISBLANK(INDEX('Policy Characteristics'!B:B,MATCH($C2815,'Policy Characteristics'!$C:$C,0))),"",INDEX('Policy Characteristics'!B:B,MATCH($C2815,'Policy Characteristics'!$C:$C,0)))</f>
        <v>Capital Cost Reduction</v>
      </c>
      <c r="C2815" s="254" t="str">
        <f t="shared" si="132"/>
        <v>RnD Industry Capital Cost Perc Reduction</v>
      </c>
      <c r="D2815" s="45" t="s">
        <v>3461</v>
      </c>
      <c r="E2815" s="45" t="s">
        <v>2673</v>
      </c>
      <c r="F2815" t="s">
        <v>3467</v>
      </c>
      <c r="G2815" s="45" t="s">
        <v>2559</v>
      </c>
      <c r="H2815" s="47">
        <f t="shared" si="130"/>
        <v>2814</v>
      </c>
      <c r="I2815" s="324" t="s">
        <v>41</v>
      </c>
      <c r="J2815" s="255" t="str">
        <f>IF(ISBLANK(INDEX('Policy Characteristics'!D:D,MATCH($C2815,'Policy Characteristics'!$C:$C,0))),"",INDEX('Policy Characteristics'!D:D,MATCH($C2815,'Policy Characteristics'!$C:$C,0)))</f>
        <v>R&amp;D Capital Cost Reductions</v>
      </c>
      <c r="K2815" s="254" t="str">
        <f>IF(ISBLANK(INDEX('Policy Characteristics'!E:E,MATCH($C2815,'Policy Characteristics'!$C:$C,0))),"",INDEX('Policy Characteristics'!E:E,MATCH($C2815,'Policy Characteristics'!$C:$C,0)))</f>
        <v>RnD industry capital cost reduction</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0.4</v>
      </c>
      <c r="N2815" s="261">
        <f>IF(ISBLANK(INDEX('Policy Characteristics'!H:H,MATCH($C2815,'Policy Characteristics'!$C:$C,0))),"",INDEX('Policy Characteristics'!H:H,MATCH($C2815,'Policy Characteristics'!$C:$C,0)))</f>
        <v>0.01</v>
      </c>
      <c r="O2815" s="254" t="str">
        <f>IF(ISBLANK(INDEX('Policy Characteristics'!I:I,MATCH($C2815,'Policy Characteristics'!$C:$C,0))),"",INDEX('Policy Characteristics'!I:I,MATCH($C2815,'Policy Characteristics'!$C:$C,0)))</f>
        <v>% reduction in cost</v>
      </c>
      <c r="P2815" s="254" t="str">
        <f>IF(ISBLANK(INDEX('Policy Characteristics'!J:J,MATCH($C2815,'Policy Characteristics'!$C:$C,0))),"",INDEX('Policy Characteristics'!J:J,MATCH($C2815,'Policy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5" s="254" t="str">
        <f>IF(ISBLANK(INDEX('Policy Characteristics'!K:K,MATCH($C2815,'Policy Characteristics'!$C:$C,0))),"",INDEX('Policy Characteristics'!K:K,MATCH($C2815,'Policy Characteristics'!$C:$C,0)))</f>
        <v>architectural-design.html#rnd</v>
      </c>
      <c r="R2815" s="254" t="str">
        <f>IF(ISBLANK(INDEX('Policy Characteristics'!L:L,MATCH($C2815,'Policy Characteristics'!$C:$C,0))),"",INDEX('Policy Characteristics'!L:L,MATCH($C2815,'Policy Characteristics'!$C:$C,0)))</f>
        <v>research-and-development.html</v>
      </c>
    </row>
    <row r="2816" spans="1:18" x14ac:dyDescent="0.25">
      <c r="A2816" s="254" t="str">
        <f>IF(ISBLANK(INDEX('Policy Characteristics'!A:A,MATCH($C2816,'Policy Characteristics'!$C:$C,0))),"",INDEX('Policy Characteristics'!A:A,MATCH($C2816,'Policy Characteristics'!$C:$C,0)))</f>
        <v>Research and Development</v>
      </c>
      <c r="B2816" s="262" t="str">
        <f>IF(ISBLANK(INDEX('Policy Characteristics'!B:B,MATCH($C2816,'Policy Characteristics'!$C:$C,0))),"",INDEX('Policy Characteristics'!B:B,MATCH($C2816,'Policy Characteristics'!$C:$C,0)))</f>
        <v>Capital Cost Reduction</v>
      </c>
      <c r="C2816" s="254" t="str">
        <f t="shared" si="132"/>
        <v>RnD Industry Capital Cost Perc Reduction</v>
      </c>
      <c r="D2816" s="45" t="s">
        <v>3461</v>
      </c>
      <c r="E2816" s="45" t="s">
        <v>2674</v>
      </c>
      <c r="F2816" t="s">
        <v>3467</v>
      </c>
      <c r="G2816" s="45" t="s">
        <v>2621</v>
      </c>
      <c r="H2816" s="47">
        <f t="shared" si="130"/>
        <v>2815</v>
      </c>
      <c r="I2816" s="324" t="s">
        <v>41</v>
      </c>
      <c r="J2816" s="255" t="str">
        <f>IF(ISBLANK(INDEX('Policy Characteristics'!D:D,MATCH($C2816,'Policy Characteristics'!$C:$C,0))),"",INDEX('Policy Characteristics'!D:D,MATCH($C2816,'Policy Characteristics'!$C:$C,0)))</f>
        <v>R&amp;D Capital Cost Reductions</v>
      </c>
      <c r="K2816" s="254" t="str">
        <f>IF(ISBLANK(INDEX('Policy Characteristics'!E:E,MATCH($C2816,'Policy Characteristics'!$C:$C,0))),"",INDEX('Policy Characteristics'!E:E,MATCH($C2816,'Policy Characteristics'!$C:$C,0)))</f>
        <v>RnD industry capital cost reduction</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0.4</v>
      </c>
      <c r="N2816" s="261">
        <f>IF(ISBLANK(INDEX('Policy Characteristics'!H:H,MATCH($C2816,'Policy Characteristics'!$C:$C,0))),"",INDEX('Policy Characteristics'!H:H,MATCH($C2816,'Policy Characteristics'!$C:$C,0)))</f>
        <v>0.01</v>
      </c>
      <c r="O2816" s="254" t="str">
        <f>IF(ISBLANK(INDEX('Policy Characteristics'!I:I,MATCH($C2816,'Policy Characteristics'!$C:$C,0))),"",INDEX('Policy Characteristics'!I:I,MATCH($C2816,'Policy Characteristics'!$C:$C,0)))</f>
        <v>% reduction in cost</v>
      </c>
      <c r="P2816" s="254" t="str">
        <f>IF(ISBLANK(INDEX('Policy Characteristics'!J:J,MATCH($C2816,'Policy Characteristics'!$C:$C,0))),"",INDEX('Policy Characteristics'!J:J,MATCH($C2816,'Policy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6" s="254" t="str">
        <f>IF(ISBLANK(INDEX('Policy Characteristics'!K:K,MATCH($C2816,'Policy Characteristics'!$C:$C,0))),"",INDEX('Policy Characteristics'!K:K,MATCH($C2816,'Policy Characteristics'!$C:$C,0)))</f>
        <v>architectural-design.html#rnd</v>
      </c>
      <c r="R2816" s="254" t="str">
        <f>IF(ISBLANK(INDEX('Policy Characteristics'!L:L,MATCH($C2816,'Policy Characteristics'!$C:$C,0))),"",INDEX('Policy Characteristics'!L:L,MATCH($C2816,'Policy Characteristics'!$C:$C,0)))</f>
        <v>research-and-development.html</v>
      </c>
    </row>
    <row r="2817" spans="1:18" x14ac:dyDescent="0.25">
      <c r="A2817" s="254" t="str">
        <f>IF(ISBLANK(INDEX('Policy Characteristics'!A:A,MATCH($C2817,'Policy Characteristics'!$C:$C,0))),"",INDEX('Policy Characteristics'!A:A,MATCH($C2817,'Policy Characteristics'!$C:$C,0)))</f>
        <v>Research and Development</v>
      </c>
      <c r="B2817" s="262" t="str">
        <f>IF(ISBLANK(INDEX('Policy Characteristics'!B:B,MATCH($C2817,'Policy Characteristics'!$C:$C,0))),"",INDEX('Policy Characteristics'!B:B,MATCH($C2817,'Policy Characteristics'!$C:$C,0)))</f>
        <v>Capital Cost Reduction</v>
      </c>
      <c r="C2817" s="254" t="str">
        <f t="shared" si="132"/>
        <v>RnD Industry Capital Cost Perc Reduction</v>
      </c>
      <c r="D2817" s="45" t="s">
        <v>3461</v>
      </c>
      <c r="E2817" s="45" t="s">
        <v>2671</v>
      </c>
      <c r="F2817" t="s">
        <v>3467</v>
      </c>
      <c r="G2817" s="45" t="s">
        <v>2446</v>
      </c>
      <c r="H2817" s="47">
        <f t="shared" si="130"/>
        <v>2816</v>
      </c>
      <c r="I2817" s="324" t="s">
        <v>41</v>
      </c>
      <c r="J2817" s="255" t="str">
        <f>IF(ISBLANK(INDEX('Policy Characteristics'!D:D,MATCH($C2817,'Policy Characteristics'!$C:$C,0))),"",INDEX('Policy Characteristics'!D:D,MATCH($C2817,'Policy Characteristics'!$C:$C,0)))</f>
        <v>R&amp;D Capital Cost Reductions</v>
      </c>
      <c r="K2817" s="254" t="str">
        <f>IF(ISBLANK(INDEX('Policy Characteristics'!E:E,MATCH($C2817,'Policy Characteristics'!$C:$C,0))),"",INDEX('Policy Characteristics'!E:E,MATCH($C2817,'Policy Characteristics'!$C:$C,0)))</f>
        <v>RnD industry capital cost reduction</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0.4</v>
      </c>
      <c r="N2817" s="261">
        <f>IF(ISBLANK(INDEX('Policy Characteristics'!H:H,MATCH($C2817,'Policy Characteristics'!$C:$C,0))),"",INDEX('Policy Characteristics'!H:H,MATCH($C2817,'Policy Characteristics'!$C:$C,0)))</f>
        <v>0.01</v>
      </c>
      <c r="O2817" s="254" t="str">
        <f>IF(ISBLANK(INDEX('Policy Characteristics'!I:I,MATCH($C2817,'Policy Characteristics'!$C:$C,0))),"",INDEX('Policy Characteristics'!I:I,MATCH($C2817,'Policy Characteristics'!$C:$C,0)))</f>
        <v>% reduction in cost</v>
      </c>
      <c r="P2817" s="254" t="str">
        <f>IF(ISBLANK(INDEX('Policy Characteristics'!J:J,MATCH($C2817,'Policy Characteristics'!$C:$C,0))),"",INDEX('Policy Characteristics'!J:J,MATCH($C2817,'Policy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7" s="254" t="str">
        <f>IF(ISBLANK(INDEX('Policy Characteristics'!K:K,MATCH($C2817,'Policy Characteristics'!$C:$C,0))),"",INDEX('Policy Characteristics'!K:K,MATCH($C2817,'Policy Characteristics'!$C:$C,0)))</f>
        <v>architectural-design.html#rnd</v>
      </c>
      <c r="R2817" s="254" t="str">
        <f>IF(ISBLANK(INDEX('Policy Characteristics'!L:L,MATCH($C2817,'Policy Characteristics'!$C:$C,0))),"",INDEX('Policy Characteristics'!L:L,MATCH($C2817,'Policy Characteristics'!$C:$C,0)))</f>
        <v>research-and-development.html</v>
      </c>
    </row>
    <row r="2818" spans="1:18" x14ac:dyDescent="0.25">
      <c r="A2818" s="254" t="str">
        <f>IF(ISBLANK(INDEX('Policy Characteristics'!A:A,MATCH($C2818,'Policy Characteristics'!$C:$C,0))),"",INDEX('Policy Characteristics'!A:A,MATCH($C2818,'Policy Characteristics'!$C:$C,0)))</f>
        <v>Research and Development</v>
      </c>
      <c r="B2818" s="262" t="str">
        <f>IF(ISBLANK(INDEX('Policy Characteristics'!B:B,MATCH($C2818,'Policy Characteristics'!$C:$C,0))),"",INDEX('Policy Characteristics'!B:B,MATCH($C2818,'Policy Characteristics'!$C:$C,0)))</f>
        <v>Capital Cost Reduction</v>
      </c>
      <c r="C2818" s="254" t="str">
        <f t="shared" si="132"/>
        <v>RnD Industry Capital Cost Perc Reduction</v>
      </c>
      <c r="D2818" s="45" t="s">
        <v>3462</v>
      </c>
      <c r="E2818" s="45" t="s">
        <v>2375</v>
      </c>
      <c r="F2818" t="s">
        <v>3468</v>
      </c>
      <c r="G2818" s="45" t="s">
        <v>89</v>
      </c>
      <c r="H2818" s="47">
        <f t="shared" si="130"/>
        <v>2817</v>
      </c>
      <c r="I2818" s="324" t="s">
        <v>40</v>
      </c>
      <c r="J2818" s="255" t="str">
        <f>IF(ISBLANK(INDEX('Policy Characteristics'!D:D,MATCH($C2818,'Policy Characteristics'!$C:$C,0))),"",INDEX('Policy Characteristics'!D:D,MATCH($C2818,'Policy Characteristics'!$C:$C,0)))</f>
        <v>R&amp;D Capital Cost Reductions</v>
      </c>
      <c r="K2818" s="254" t="str">
        <f>IF(ISBLANK(INDEX('Policy Characteristics'!E:E,MATCH($C2818,'Policy Characteristics'!$C:$C,0))),"",INDEX('Policy Characteristics'!E:E,MATCH($C2818,'Policy Characteristics'!$C:$C,0)))</f>
        <v>RnD industry capital cost reduction</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0.4</v>
      </c>
      <c r="N2818" s="261">
        <f>IF(ISBLANK(INDEX('Policy Characteristics'!H:H,MATCH($C2818,'Policy Characteristics'!$C:$C,0))),"",INDEX('Policy Characteristics'!H:H,MATCH($C2818,'Policy Characteristics'!$C:$C,0)))</f>
        <v>0.01</v>
      </c>
      <c r="O2818" s="254" t="str">
        <f>IF(ISBLANK(INDEX('Policy Characteristics'!I:I,MATCH($C2818,'Policy Characteristics'!$C:$C,0))),"",INDEX('Policy Characteristics'!I:I,MATCH($C2818,'Policy Characteristics'!$C:$C,0)))</f>
        <v>% reduction in cost</v>
      </c>
      <c r="P2818" s="254" t="str">
        <f>IF(ISBLANK(INDEX('Policy Characteristics'!J:J,MATCH($C2818,'Policy Characteristics'!$C:$C,0))),"",INDEX('Policy Characteristics'!J:J,MATCH($C2818,'Policy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8" s="254" t="str">
        <f>IF(ISBLANK(INDEX('Policy Characteristics'!K:K,MATCH($C2818,'Policy Characteristics'!$C:$C,0))),"",INDEX('Policy Characteristics'!K:K,MATCH($C2818,'Policy Characteristics'!$C:$C,0)))</f>
        <v>architectural-design.html#rnd</v>
      </c>
      <c r="R2818" s="254" t="str">
        <f>IF(ISBLANK(INDEX('Policy Characteristics'!L:L,MATCH($C2818,'Policy Characteristics'!$C:$C,0))),"",INDEX('Policy Characteristics'!L:L,MATCH($C2818,'Policy Characteristics'!$C:$C,0)))</f>
        <v>research-and-development.html</v>
      </c>
    </row>
    <row r="2819" spans="1:18" x14ac:dyDescent="0.25">
      <c r="A2819" s="254" t="str">
        <f>IF(ISBLANK(INDEX('Policy Characteristics'!A:A,MATCH($C2819,'Policy Characteristics'!$C:$C,0))),"",INDEX('Policy Characteristics'!A:A,MATCH($C2819,'Policy Characteristics'!$C:$C,0)))</f>
        <v>Research and Development</v>
      </c>
      <c r="B2819" s="262" t="str">
        <f>IF(ISBLANK(INDEX('Policy Characteristics'!B:B,MATCH($C2819,'Policy Characteristics'!$C:$C,0))),"",INDEX('Policy Characteristics'!B:B,MATCH($C2819,'Policy Characteristics'!$C:$C,0)))</f>
        <v>Capital Cost Reduction</v>
      </c>
      <c r="C2819" s="254" t="str">
        <f t="shared" si="132"/>
        <v>RnD Industry Capital Cost Perc Reduction</v>
      </c>
      <c r="D2819" s="45" t="s">
        <v>3462</v>
      </c>
      <c r="E2819" s="45" t="s">
        <v>2376</v>
      </c>
      <c r="F2819" t="s">
        <v>3468</v>
      </c>
      <c r="G2819" s="45" t="s">
        <v>2606</v>
      </c>
      <c r="H2819" s="47">
        <f t="shared" si="130"/>
        <v>2818</v>
      </c>
      <c r="I2819" s="324" t="s">
        <v>41</v>
      </c>
      <c r="J2819" s="255" t="str">
        <f>IF(ISBLANK(INDEX('Policy Characteristics'!D:D,MATCH($C2819,'Policy Characteristics'!$C:$C,0))),"",INDEX('Policy Characteristics'!D:D,MATCH($C2819,'Policy Characteristics'!$C:$C,0)))</f>
        <v>R&amp;D Capital Cost Reductions</v>
      </c>
      <c r="K2819" s="254" t="str">
        <f>IF(ISBLANK(INDEX('Policy Characteristics'!E:E,MATCH($C2819,'Policy Characteristics'!$C:$C,0))),"",INDEX('Policy Characteristics'!E:E,MATCH($C2819,'Policy Characteristics'!$C:$C,0)))</f>
        <v>RnD industry capital cost reduction</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0.4</v>
      </c>
      <c r="N2819" s="261">
        <f>IF(ISBLANK(INDEX('Policy Characteristics'!H:H,MATCH($C2819,'Policy Characteristics'!$C:$C,0))),"",INDEX('Policy Characteristics'!H:H,MATCH($C2819,'Policy Characteristics'!$C:$C,0)))</f>
        <v>0.01</v>
      </c>
      <c r="O2819" s="254" t="str">
        <f>IF(ISBLANK(INDEX('Policy Characteristics'!I:I,MATCH($C2819,'Policy Characteristics'!$C:$C,0))),"",INDEX('Policy Characteristics'!I:I,MATCH($C2819,'Policy Characteristics'!$C:$C,0)))</f>
        <v>% reduction in cost</v>
      </c>
      <c r="P2819" s="254" t="str">
        <f>IF(ISBLANK(INDEX('Policy Characteristics'!J:J,MATCH($C2819,'Policy Characteristics'!$C:$C,0))),"",INDEX('Policy Characteristics'!J:J,MATCH($C2819,'Policy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19" s="254" t="str">
        <f>IF(ISBLANK(INDEX('Policy Characteristics'!K:K,MATCH($C2819,'Policy Characteristics'!$C:$C,0))),"",INDEX('Policy Characteristics'!K:K,MATCH($C2819,'Policy Characteristics'!$C:$C,0)))</f>
        <v>architectural-design.html#rnd</v>
      </c>
      <c r="R2819" s="254" t="str">
        <f>IF(ISBLANK(INDEX('Policy Characteristics'!L:L,MATCH($C2819,'Policy Characteristics'!$C:$C,0))),"",INDEX('Policy Characteristics'!L:L,MATCH($C2819,'Policy Characteristics'!$C:$C,0)))</f>
        <v>research-and-development.html</v>
      </c>
    </row>
    <row r="2820" spans="1:18" x14ac:dyDescent="0.25">
      <c r="A2820" s="254" t="str">
        <f>IF(ISBLANK(INDEX('Policy Characteristics'!A:A,MATCH($C2820,'Policy Characteristics'!$C:$C,0))),"",INDEX('Policy Characteristics'!A:A,MATCH($C2820,'Policy Characteristics'!$C:$C,0)))</f>
        <v>Research and Development</v>
      </c>
      <c r="B2820" s="262" t="str">
        <f>IF(ISBLANK(INDEX('Policy Characteristics'!B:B,MATCH($C2820,'Policy Characteristics'!$C:$C,0))),"",INDEX('Policy Characteristics'!B:B,MATCH($C2820,'Policy Characteristics'!$C:$C,0)))</f>
        <v>Capital Cost Reduction</v>
      </c>
      <c r="C2820" s="254" t="str">
        <f t="shared" si="132"/>
        <v>RnD Industry Capital Cost Perc Reduction</v>
      </c>
      <c r="D2820" s="45" t="s">
        <v>3462</v>
      </c>
      <c r="E2820" s="45" t="s">
        <v>2377</v>
      </c>
      <c r="F2820" t="s">
        <v>3468</v>
      </c>
      <c r="G2820" s="45" t="s">
        <v>83</v>
      </c>
      <c r="H2820" s="47">
        <f t="shared" si="130"/>
        <v>2819</v>
      </c>
      <c r="I2820" s="324" t="s">
        <v>41</v>
      </c>
      <c r="J2820" s="255" t="str">
        <f>IF(ISBLANK(INDEX('Policy Characteristics'!D:D,MATCH($C2820,'Policy Characteristics'!$C:$C,0))),"",INDEX('Policy Characteristics'!D:D,MATCH($C2820,'Policy Characteristics'!$C:$C,0)))</f>
        <v>R&amp;D Capital Cost Reductions</v>
      </c>
      <c r="K2820" s="254" t="str">
        <f>IF(ISBLANK(INDEX('Policy Characteristics'!E:E,MATCH($C2820,'Policy Characteristics'!$C:$C,0))),"",INDEX('Policy Characteristics'!E:E,MATCH($C2820,'Policy Characteristics'!$C:$C,0)))</f>
        <v>RnD industry capital cost reduction</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0.4</v>
      </c>
      <c r="N2820" s="261">
        <f>IF(ISBLANK(INDEX('Policy Characteristics'!H:H,MATCH($C2820,'Policy Characteristics'!$C:$C,0))),"",INDEX('Policy Characteristics'!H:H,MATCH($C2820,'Policy Characteristics'!$C:$C,0)))</f>
        <v>0.01</v>
      </c>
      <c r="O2820" s="254" t="str">
        <f>IF(ISBLANK(INDEX('Policy Characteristics'!I:I,MATCH($C2820,'Policy Characteristics'!$C:$C,0))),"",INDEX('Policy Characteristics'!I:I,MATCH($C2820,'Policy Characteristics'!$C:$C,0)))</f>
        <v>% reduction in cost</v>
      </c>
      <c r="P2820" s="254" t="str">
        <f>IF(ISBLANK(INDEX('Policy Characteristics'!J:J,MATCH($C2820,'Policy Characteristics'!$C:$C,0))),"",INDEX('Policy Characteristics'!J:J,MATCH($C2820,'Policy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0" s="254" t="str">
        <f>IF(ISBLANK(INDEX('Policy Characteristics'!K:K,MATCH($C2820,'Policy Characteristics'!$C:$C,0))),"",INDEX('Policy Characteristics'!K:K,MATCH($C2820,'Policy Characteristics'!$C:$C,0)))</f>
        <v>architectural-design.html#rnd</v>
      </c>
      <c r="R2820" s="254" t="str">
        <f>IF(ISBLANK(INDEX('Policy Characteristics'!L:L,MATCH($C2820,'Policy Characteristics'!$C:$C,0))),"",INDEX('Policy Characteristics'!L:L,MATCH($C2820,'Policy Characteristics'!$C:$C,0)))</f>
        <v>research-and-development.html</v>
      </c>
    </row>
    <row r="2821" spans="1:18" x14ac:dyDescent="0.25">
      <c r="A2821" s="254" t="str">
        <f>IF(ISBLANK(INDEX('Policy Characteristics'!A:A,MATCH($C2821,'Policy Characteristics'!$C:$C,0))),"",INDEX('Policy Characteristics'!A:A,MATCH($C2821,'Policy Characteristics'!$C:$C,0)))</f>
        <v>Research and Development</v>
      </c>
      <c r="B2821" s="262" t="str">
        <f>IF(ISBLANK(INDEX('Policy Characteristics'!B:B,MATCH($C2821,'Policy Characteristics'!$C:$C,0))),"",INDEX('Policy Characteristics'!B:B,MATCH($C2821,'Policy Characteristics'!$C:$C,0)))</f>
        <v>Capital Cost Reduction</v>
      </c>
      <c r="C2821" s="254" t="str">
        <f t="shared" si="132"/>
        <v>RnD Industry Capital Cost Perc Reduction</v>
      </c>
      <c r="D2821" s="45" t="s">
        <v>3462</v>
      </c>
      <c r="E2821" s="45" t="s">
        <v>2378</v>
      </c>
      <c r="F2821" t="s">
        <v>3468</v>
      </c>
      <c r="G2821" s="45" t="s">
        <v>88</v>
      </c>
      <c r="H2821" s="47">
        <f t="shared" si="130"/>
        <v>2820</v>
      </c>
      <c r="I2821" s="324" t="s">
        <v>41</v>
      </c>
      <c r="J2821" s="255" t="str">
        <f>IF(ISBLANK(INDEX('Policy Characteristics'!D:D,MATCH($C2821,'Policy Characteristics'!$C:$C,0))),"",INDEX('Policy Characteristics'!D:D,MATCH($C2821,'Policy Characteristics'!$C:$C,0)))</f>
        <v>R&amp;D Capital Cost Reductions</v>
      </c>
      <c r="K2821" s="254" t="str">
        <f>IF(ISBLANK(INDEX('Policy Characteristics'!E:E,MATCH($C2821,'Policy Characteristics'!$C:$C,0))),"",INDEX('Policy Characteristics'!E:E,MATCH($C2821,'Policy Characteristics'!$C:$C,0)))</f>
        <v>RnD industry capital cost reduction</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0.4</v>
      </c>
      <c r="N2821" s="261">
        <f>IF(ISBLANK(INDEX('Policy Characteristics'!H:H,MATCH($C2821,'Policy Characteristics'!$C:$C,0))),"",INDEX('Policy Characteristics'!H:H,MATCH($C2821,'Policy Characteristics'!$C:$C,0)))</f>
        <v>0.01</v>
      </c>
      <c r="O2821" s="254" t="str">
        <f>IF(ISBLANK(INDEX('Policy Characteristics'!I:I,MATCH($C2821,'Policy Characteristics'!$C:$C,0))),"",INDEX('Policy Characteristics'!I:I,MATCH($C2821,'Policy Characteristics'!$C:$C,0)))</f>
        <v>% reduction in cost</v>
      </c>
      <c r="P2821" s="254" t="str">
        <f>IF(ISBLANK(INDEX('Policy Characteristics'!J:J,MATCH($C2821,'Policy Characteristics'!$C:$C,0))),"",INDEX('Policy Characteristics'!J:J,MATCH($C2821,'Policy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1" s="254" t="str">
        <f>IF(ISBLANK(INDEX('Policy Characteristics'!K:K,MATCH($C2821,'Policy Characteristics'!$C:$C,0))),"",INDEX('Policy Characteristics'!K:K,MATCH($C2821,'Policy Characteristics'!$C:$C,0)))</f>
        <v>architectural-design.html#rnd</v>
      </c>
      <c r="R2821" s="254" t="str">
        <f>IF(ISBLANK(INDEX('Policy Characteristics'!L:L,MATCH($C2821,'Policy Characteristics'!$C:$C,0))),"",INDEX('Policy Characteristics'!L:L,MATCH($C2821,'Policy Characteristics'!$C:$C,0)))</f>
        <v>research-and-development.html</v>
      </c>
    </row>
    <row r="2822" spans="1:18" x14ac:dyDescent="0.25">
      <c r="A2822" s="254" t="str">
        <f>IF(ISBLANK(INDEX('Policy Characteristics'!A:A,MATCH($C2822,'Policy Characteristics'!$C:$C,0))),"",INDEX('Policy Characteristics'!A:A,MATCH($C2822,'Policy Characteristics'!$C:$C,0)))</f>
        <v>Research and Development</v>
      </c>
      <c r="B2822" s="262" t="str">
        <f>IF(ISBLANK(INDEX('Policy Characteristics'!B:B,MATCH($C2822,'Policy Characteristics'!$C:$C,0))),"",INDEX('Policy Characteristics'!B:B,MATCH($C2822,'Policy Characteristics'!$C:$C,0)))</f>
        <v>Capital Cost Reduction</v>
      </c>
      <c r="C2822" s="254" t="str">
        <f t="shared" si="132"/>
        <v>RnD Industry Capital Cost Perc Reduction</v>
      </c>
      <c r="D2822" s="45" t="s">
        <v>3462</v>
      </c>
      <c r="E2822" s="45" t="s">
        <v>2379</v>
      </c>
      <c r="F2822" t="s">
        <v>3468</v>
      </c>
      <c r="G2822" s="45" t="s">
        <v>3833</v>
      </c>
      <c r="H2822" s="47">
        <f t="shared" si="130"/>
        <v>2821</v>
      </c>
      <c r="I2822" s="324" t="s">
        <v>41</v>
      </c>
      <c r="J2822" s="255" t="str">
        <f>IF(ISBLANK(INDEX('Policy Characteristics'!D:D,MATCH($C2822,'Policy Characteristics'!$C:$C,0))),"",INDEX('Policy Characteristics'!D:D,MATCH($C2822,'Policy Characteristics'!$C:$C,0)))</f>
        <v>R&amp;D Capital Cost Reductions</v>
      </c>
      <c r="K2822" s="254" t="str">
        <f>IF(ISBLANK(INDEX('Policy Characteristics'!E:E,MATCH($C2822,'Policy Characteristics'!$C:$C,0))),"",INDEX('Policy Characteristics'!E:E,MATCH($C2822,'Policy Characteristics'!$C:$C,0)))</f>
        <v>RnD industry capital cost reduction</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0.4</v>
      </c>
      <c r="N2822" s="261">
        <f>IF(ISBLANK(INDEX('Policy Characteristics'!H:H,MATCH($C2822,'Policy Characteristics'!$C:$C,0))),"",INDEX('Policy Characteristics'!H:H,MATCH($C2822,'Policy Characteristics'!$C:$C,0)))</f>
        <v>0.01</v>
      </c>
      <c r="O2822" s="254" t="str">
        <f>IF(ISBLANK(INDEX('Policy Characteristics'!I:I,MATCH($C2822,'Policy Characteristics'!$C:$C,0))),"",INDEX('Policy Characteristics'!I:I,MATCH($C2822,'Policy Characteristics'!$C:$C,0)))</f>
        <v>% reduction in cost</v>
      </c>
      <c r="P2822" s="254" t="str">
        <f>IF(ISBLANK(INDEX('Policy Characteristics'!J:J,MATCH($C2822,'Policy Characteristics'!$C:$C,0))),"",INDEX('Policy Characteristics'!J:J,MATCH($C2822,'Policy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2" s="254" t="str">
        <f>IF(ISBLANK(INDEX('Policy Characteristics'!K:K,MATCH($C2822,'Policy Characteristics'!$C:$C,0))),"",INDEX('Policy Characteristics'!K:K,MATCH($C2822,'Policy Characteristics'!$C:$C,0)))</f>
        <v>architectural-design.html#rnd</v>
      </c>
      <c r="R2822" s="254" t="str">
        <f>IF(ISBLANK(INDEX('Policy Characteristics'!L:L,MATCH($C2822,'Policy Characteristics'!$C:$C,0))),"",INDEX('Policy Characteristics'!L:L,MATCH($C2822,'Policy Characteristics'!$C:$C,0)))</f>
        <v>research-and-development.html</v>
      </c>
    </row>
    <row r="2823" spans="1:18" x14ac:dyDescent="0.25">
      <c r="A2823" s="254" t="str">
        <f>IF(ISBLANK(INDEX('Policy Characteristics'!A:A,MATCH($C2823,'Policy Characteristics'!$C:$C,0))),"",INDEX('Policy Characteristics'!A:A,MATCH($C2823,'Policy Characteristics'!$C:$C,0)))</f>
        <v>Research and Development</v>
      </c>
      <c r="B2823" s="262" t="str">
        <f>IF(ISBLANK(INDEX('Policy Characteristics'!B:B,MATCH($C2823,'Policy Characteristics'!$C:$C,0))),"",INDEX('Policy Characteristics'!B:B,MATCH($C2823,'Policy Characteristics'!$C:$C,0)))</f>
        <v>Capital Cost Reduction</v>
      </c>
      <c r="C2823" s="254" t="str">
        <f t="shared" si="132"/>
        <v>RnD Industry Capital Cost Perc Reduction</v>
      </c>
      <c r="D2823" s="45" t="s">
        <v>3462</v>
      </c>
      <c r="E2823" s="45" t="s">
        <v>2380</v>
      </c>
      <c r="F2823" t="s">
        <v>3468</v>
      </c>
      <c r="G2823" s="45" t="s">
        <v>95</v>
      </c>
      <c r="H2823" s="47">
        <f t="shared" si="130"/>
        <v>2822</v>
      </c>
      <c r="I2823" s="324" t="s">
        <v>41</v>
      </c>
      <c r="J2823" s="255" t="str">
        <f>IF(ISBLANK(INDEX('Policy Characteristics'!D:D,MATCH($C2823,'Policy Characteristics'!$C:$C,0))),"",INDEX('Policy Characteristics'!D:D,MATCH($C2823,'Policy Characteristics'!$C:$C,0)))</f>
        <v>R&amp;D Capital Cost Reductions</v>
      </c>
      <c r="K2823" s="254" t="str">
        <f>IF(ISBLANK(INDEX('Policy Characteristics'!E:E,MATCH($C2823,'Policy Characteristics'!$C:$C,0))),"",INDEX('Policy Characteristics'!E:E,MATCH($C2823,'Policy Characteristics'!$C:$C,0)))</f>
        <v>RnD industry capital cost reduction</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0.4</v>
      </c>
      <c r="N2823" s="261">
        <f>IF(ISBLANK(INDEX('Policy Characteristics'!H:H,MATCH($C2823,'Policy Characteristics'!$C:$C,0))),"",INDEX('Policy Characteristics'!H:H,MATCH($C2823,'Policy Characteristics'!$C:$C,0)))</f>
        <v>0.01</v>
      </c>
      <c r="O2823" s="254" t="str">
        <f>IF(ISBLANK(INDEX('Policy Characteristics'!I:I,MATCH($C2823,'Policy Characteristics'!$C:$C,0))),"",INDEX('Policy Characteristics'!I:I,MATCH($C2823,'Policy Characteristics'!$C:$C,0)))</f>
        <v>% reduction in cost</v>
      </c>
      <c r="P2823" s="254" t="str">
        <f>IF(ISBLANK(INDEX('Policy Characteristics'!J:J,MATCH($C2823,'Policy Characteristics'!$C:$C,0))),"",INDEX('Policy Characteristics'!J:J,MATCH($C2823,'Policy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3" s="254" t="str">
        <f>IF(ISBLANK(INDEX('Policy Characteristics'!K:K,MATCH($C2823,'Policy Characteristics'!$C:$C,0))),"",INDEX('Policy Characteristics'!K:K,MATCH($C2823,'Policy Characteristics'!$C:$C,0)))</f>
        <v>architectural-design.html#rnd</v>
      </c>
      <c r="R2823" s="254" t="str">
        <f>IF(ISBLANK(INDEX('Policy Characteristics'!L:L,MATCH($C2823,'Policy Characteristics'!$C:$C,0))),"",INDEX('Policy Characteristics'!L:L,MATCH($C2823,'Policy Characteristics'!$C:$C,0)))</f>
        <v>research-and-development.html</v>
      </c>
    </row>
    <row r="2824" spans="1:18" x14ac:dyDescent="0.25">
      <c r="A2824" s="254" t="str">
        <f>IF(ISBLANK(INDEX('Policy Characteristics'!A:A,MATCH($C2824,'Policy Characteristics'!$C:$C,0))),"",INDEX('Policy Characteristics'!A:A,MATCH($C2824,'Policy Characteristics'!$C:$C,0)))</f>
        <v>Research and Development</v>
      </c>
      <c r="B2824" s="262" t="str">
        <f>IF(ISBLANK(INDEX('Policy Characteristics'!B:B,MATCH($C2824,'Policy Characteristics'!$C:$C,0))),"",INDEX('Policy Characteristics'!B:B,MATCH($C2824,'Policy Characteristics'!$C:$C,0)))</f>
        <v>Capital Cost Reduction</v>
      </c>
      <c r="C2824" s="254" t="str">
        <f t="shared" si="132"/>
        <v>RnD Industry Capital Cost Perc Reduction</v>
      </c>
      <c r="D2824" s="45" t="s">
        <v>3462</v>
      </c>
      <c r="E2824" s="45" t="s">
        <v>2672</v>
      </c>
      <c r="F2824" t="s">
        <v>3468</v>
      </c>
      <c r="G2824" s="45" t="s">
        <v>2443</v>
      </c>
      <c r="H2824" s="47">
        <f t="shared" si="130"/>
        <v>2823</v>
      </c>
      <c r="I2824" s="324" t="s">
        <v>41</v>
      </c>
      <c r="J2824" s="255" t="str">
        <f>IF(ISBLANK(INDEX('Policy Characteristics'!D:D,MATCH($C2824,'Policy Characteristics'!$C:$C,0))),"",INDEX('Policy Characteristics'!D:D,MATCH($C2824,'Policy Characteristics'!$C:$C,0)))</f>
        <v>R&amp;D Capital Cost Reductions</v>
      </c>
      <c r="K2824" s="254" t="str">
        <f>IF(ISBLANK(INDEX('Policy Characteristics'!E:E,MATCH($C2824,'Policy Characteristics'!$C:$C,0))),"",INDEX('Policy Characteristics'!E:E,MATCH($C2824,'Policy Characteristics'!$C:$C,0)))</f>
        <v>RnD industry capital cost reduction</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0.4</v>
      </c>
      <c r="N2824" s="261">
        <f>IF(ISBLANK(INDEX('Policy Characteristics'!H:H,MATCH($C2824,'Policy Characteristics'!$C:$C,0))),"",INDEX('Policy Characteristics'!H:H,MATCH($C2824,'Policy Characteristics'!$C:$C,0)))</f>
        <v>0.01</v>
      </c>
      <c r="O2824" s="254" t="str">
        <f>IF(ISBLANK(INDEX('Policy Characteristics'!I:I,MATCH($C2824,'Policy Characteristics'!$C:$C,0))),"",INDEX('Policy Characteristics'!I:I,MATCH($C2824,'Policy Characteristics'!$C:$C,0)))</f>
        <v>% reduction in cost</v>
      </c>
      <c r="P2824" s="254" t="str">
        <f>IF(ISBLANK(INDEX('Policy Characteristics'!J:J,MATCH($C2824,'Policy Characteristics'!$C:$C,0))),"",INDEX('Policy Characteristics'!J:J,MATCH($C2824,'Policy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4" s="254" t="str">
        <f>IF(ISBLANK(INDEX('Policy Characteristics'!K:K,MATCH($C2824,'Policy Characteristics'!$C:$C,0))),"",INDEX('Policy Characteristics'!K:K,MATCH($C2824,'Policy Characteristics'!$C:$C,0)))</f>
        <v>architectural-design.html#rnd</v>
      </c>
      <c r="R2824" s="254" t="str">
        <f>IF(ISBLANK(INDEX('Policy Characteristics'!L:L,MATCH($C2824,'Policy Characteristics'!$C:$C,0))),"",INDEX('Policy Characteristics'!L:L,MATCH($C2824,'Policy Characteristics'!$C:$C,0)))</f>
        <v>research-and-development.html</v>
      </c>
    </row>
    <row r="2825" spans="1:18" x14ac:dyDescent="0.25">
      <c r="A2825" s="254" t="str">
        <f>IF(ISBLANK(INDEX('Policy Characteristics'!A:A,MATCH($C2825,'Policy Characteristics'!$C:$C,0))),"",INDEX('Policy Characteristics'!A:A,MATCH($C2825,'Policy Characteristics'!$C:$C,0)))</f>
        <v>Research and Development</v>
      </c>
      <c r="B2825" s="262" t="str">
        <f>IF(ISBLANK(INDEX('Policy Characteristics'!B:B,MATCH($C2825,'Policy Characteristics'!$C:$C,0))),"",INDEX('Policy Characteristics'!B:B,MATCH($C2825,'Policy Characteristics'!$C:$C,0)))</f>
        <v>Capital Cost Reduction</v>
      </c>
      <c r="C2825" s="254" t="str">
        <f t="shared" si="132"/>
        <v>RnD Industry Capital Cost Perc Reduction</v>
      </c>
      <c r="D2825" s="45" t="s">
        <v>3462</v>
      </c>
      <c r="E2825" s="45" t="s">
        <v>2673</v>
      </c>
      <c r="F2825" t="s">
        <v>3468</v>
      </c>
      <c r="G2825" s="45" t="s">
        <v>2559</v>
      </c>
      <c r="H2825" s="47">
        <f t="shared" si="130"/>
        <v>2824</v>
      </c>
      <c r="I2825" s="324" t="s">
        <v>41</v>
      </c>
      <c r="J2825" s="255" t="str">
        <f>IF(ISBLANK(INDEX('Policy Characteristics'!D:D,MATCH($C2825,'Policy Characteristics'!$C:$C,0))),"",INDEX('Policy Characteristics'!D:D,MATCH($C2825,'Policy Characteristics'!$C:$C,0)))</f>
        <v>R&amp;D Capital Cost Reductions</v>
      </c>
      <c r="K2825" s="254" t="str">
        <f>IF(ISBLANK(INDEX('Policy Characteristics'!E:E,MATCH($C2825,'Policy Characteristics'!$C:$C,0))),"",INDEX('Policy Characteristics'!E:E,MATCH($C2825,'Policy Characteristics'!$C:$C,0)))</f>
        <v>RnD industry capital cost reduction</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0.4</v>
      </c>
      <c r="N2825" s="261">
        <f>IF(ISBLANK(INDEX('Policy Characteristics'!H:H,MATCH($C2825,'Policy Characteristics'!$C:$C,0))),"",INDEX('Policy Characteristics'!H:H,MATCH($C2825,'Policy Characteristics'!$C:$C,0)))</f>
        <v>0.01</v>
      </c>
      <c r="O2825" s="254" t="str">
        <f>IF(ISBLANK(INDEX('Policy Characteristics'!I:I,MATCH($C2825,'Policy Characteristics'!$C:$C,0))),"",INDEX('Policy Characteristics'!I:I,MATCH($C2825,'Policy Characteristics'!$C:$C,0)))</f>
        <v>% reduction in cost</v>
      </c>
      <c r="P2825" s="254" t="str">
        <f>IF(ISBLANK(INDEX('Policy Characteristics'!J:J,MATCH($C2825,'Policy Characteristics'!$C:$C,0))),"",INDEX('Policy Characteristics'!J:J,MATCH($C2825,'Policy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5" s="254" t="str">
        <f>IF(ISBLANK(INDEX('Policy Characteristics'!K:K,MATCH($C2825,'Policy Characteristics'!$C:$C,0))),"",INDEX('Policy Characteristics'!K:K,MATCH($C2825,'Policy Characteristics'!$C:$C,0)))</f>
        <v>architectural-design.html#rnd</v>
      </c>
      <c r="R2825" s="254" t="str">
        <f>IF(ISBLANK(INDEX('Policy Characteristics'!L:L,MATCH($C2825,'Policy Characteristics'!$C:$C,0))),"",INDEX('Policy Characteristics'!L:L,MATCH($C2825,'Policy Characteristics'!$C:$C,0)))</f>
        <v>research-and-development.html</v>
      </c>
    </row>
    <row r="2826" spans="1:18" x14ac:dyDescent="0.25">
      <c r="A2826" s="254" t="str">
        <f>IF(ISBLANK(INDEX('Policy Characteristics'!A:A,MATCH($C2826,'Policy Characteristics'!$C:$C,0))),"",INDEX('Policy Characteristics'!A:A,MATCH($C2826,'Policy Characteristics'!$C:$C,0)))</f>
        <v>Research and Development</v>
      </c>
      <c r="B2826" s="262" t="str">
        <f>IF(ISBLANK(INDEX('Policy Characteristics'!B:B,MATCH($C2826,'Policy Characteristics'!$C:$C,0))),"",INDEX('Policy Characteristics'!B:B,MATCH($C2826,'Policy Characteristics'!$C:$C,0)))</f>
        <v>Capital Cost Reduction</v>
      </c>
      <c r="C2826" s="254" t="str">
        <f t="shared" si="132"/>
        <v>RnD Industry Capital Cost Perc Reduction</v>
      </c>
      <c r="D2826" s="45" t="s">
        <v>3462</v>
      </c>
      <c r="E2826" s="45" t="s">
        <v>2674</v>
      </c>
      <c r="F2826" t="s">
        <v>3468</v>
      </c>
      <c r="G2826" s="45" t="s">
        <v>2621</v>
      </c>
      <c r="H2826" s="47">
        <f t="shared" si="130"/>
        <v>2825</v>
      </c>
      <c r="I2826" s="324" t="s">
        <v>41</v>
      </c>
      <c r="J2826" s="255" t="str">
        <f>IF(ISBLANK(INDEX('Policy Characteristics'!D:D,MATCH($C2826,'Policy Characteristics'!$C:$C,0))),"",INDEX('Policy Characteristics'!D:D,MATCH($C2826,'Policy Characteristics'!$C:$C,0)))</f>
        <v>R&amp;D Capital Cost Reductions</v>
      </c>
      <c r="K2826" s="254" t="str">
        <f>IF(ISBLANK(INDEX('Policy Characteristics'!E:E,MATCH($C2826,'Policy Characteristics'!$C:$C,0))),"",INDEX('Policy Characteristics'!E:E,MATCH($C2826,'Policy Characteristics'!$C:$C,0)))</f>
        <v>RnD industry capital cost reduction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0.4</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reduction in cost</v>
      </c>
      <c r="P2826" s="254" t="str">
        <f>IF(ISBLANK(INDEX('Policy Characteristics'!J:J,MATCH($C2826,'Policy Characteristics'!$C:$C,0))),"",INDEX('Policy Characteristics'!J:J,MATCH($C2826,'Policy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6" s="254" t="str">
        <f>IF(ISBLANK(INDEX('Policy Characteristics'!K:K,MATCH($C2826,'Policy Characteristics'!$C:$C,0))),"",INDEX('Policy Characteristics'!K:K,MATCH($C2826,'Policy Characteristics'!$C:$C,0)))</f>
        <v>architectural-design.html#rnd</v>
      </c>
      <c r="R2826" s="254" t="str">
        <f>IF(ISBLANK(INDEX('Policy Characteristics'!L:L,MATCH($C2826,'Policy Characteristics'!$C:$C,0))),"",INDEX('Policy Characteristics'!L:L,MATCH($C2826,'Policy Characteristics'!$C:$C,0)))</f>
        <v>research-and-development.html</v>
      </c>
    </row>
    <row r="2827" spans="1:18" x14ac:dyDescent="0.25">
      <c r="A2827" s="254" t="str">
        <f>IF(ISBLANK(INDEX('Policy Characteristics'!A:A,MATCH($C2827,'Policy Characteristics'!$C:$C,0))),"",INDEX('Policy Characteristics'!A:A,MATCH($C2827,'Policy Characteristics'!$C:$C,0)))</f>
        <v>Research and Development</v>
      </c>
      <c r="B2827" s="262" t="str">
        <f>IF(ISBLANK(INDEX('Policy Characteristics'!B:B,MATCH($C2827,'Policy Characteristics'!$C:$C,0))),"",INDEX('Policy Characteristics'!B:B,MATCH($C2827,'Policy Characteristics'!$C:$C,0)))</f>
        <v>Capital Cost Reduction</v>
      </c>
      <c r="C2827" s="254" t="str">
        <f t="shared" si="132"/>
        <v>RnD Industry Capital Cost Perc Reduction</v>
      </c>
      <c r="D2827" s="45" t="s">
        <v>3462</v>
      </c>
      <c r="E2827" s="45" t="s">
        <v>2671</v>
      </c>
      <c r="F2827" t="s">
        <v>3468</v>
      </c>
      <c r="G2827" s="45" t="s">
        <v>2446</v>
      </c>
      <c r="H2827" s="47">
        <f t="shared" ref="H2827:H2890" si="133">H2826+1</f>
        <v>2826</v>
      </c>
      <c r="I2827" s="324" t="s">
        <v>41</v>
      </c>
      <c r="J2827" s="255" t="str">
        <f>IF(ISBLANK(INDEX('Policy Characteristics'!D:D,MATCH($C2827,'Policy Characteristics'!$C:$C,0))),"",INDEX('Policy Characteristics'!D:D,MATCH($C2827,'Policy Characteristics'!$C:$C,0)))</f>
        <v>R&amp;D Capital Cost Reductions</v>
      </c>
      <c r="K2827" s="254" t="str">
        <f>IF(ISBLANK(INDEX('Policy Characteristics'!E:E,MATCH($C2827,'Policy Characteristics'!$C:$C,0))),"",INDEX('Policy Characteristics'!E:E,MATCH($C2827,'Policy Characteristics'!$C:$C,0)))</f>
        <v>RnD industry capital cost reduction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0.4</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reduction in cost</v>
      </c>
      <c r="P2827" s="254" t="str">
        <f>IF(ISBLANK(INDEX('Policy Characteristics'!J:J,MATCH($C2827,'Policy Characteristics'!$C:$C,0))),"",INDEX('Policy Characteristics'!J:J,MATCH($C2827,'Policy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7" s="254" t="str">
        <f>IF(ISBLANK(INDEX('Policy Characteristics'!K:K,MATCH($C2827,'Policy Characteristics'!$C:$C,0))),"",INDEX('Policy Characteristics'!K:K,MATCH($C2827,'Policy Characteristics'!$C:$C,0)))</f>
        <v>architectural-design.html#rnd</v>
      </c>
      <c r="R2827" s="254" t="str">
        <f>IF(ISBLANK(INDEX('Policy Characteristics'!L:L,MATCH($C2827,'Policy Characteristics'!$C:$C,0))),"",INDEX('Policy Characteristics'!L:L,MATCH($C2827,'Policy Characteristics'!$C:$C,0)))</f>
        <v>research-and-development.html</v>
      </c>
    </row>
    <row r="2828" spans="1:18" x14ac:dyDescent="0.25">
      <c r="A2828" s="254" t="str">
        <f>IF(ISBLANK(INDEX('Policy Characteristics'!A:A,MATCH($C2828,'Policy Characteristics'!$C:$C,0))),"",INDEX('Policy Characteristics'!A:A,MATCH($C2828,'Policy Characteristics'!$C:$C,0)))</f>
        <v>Research and Development</v>
      </c>
      <c r="B2828" s="262" t="str">
        <f>IF(ISBLANK(INDEX('Policy Characteristics'!B:B,MATCH($C2828,'Policy Characteristics'!$C:$C,0))),"",INDEX('Policy Characteristics'!B:B,MATCH($C2828,'Policy Characteristics'!$C:$C,0)))</f>
        <v>Capital Cost Reduction</v>
      </c>
      <c r="C2828" s="254" t="str">
        <f t="shared" si="132"/>
        <v>RnD Industry Capital Cost Perc Reduction</v>
      </c>
      <c r="D2828" s="45" t="s">
        <v>3463</v>
      </c>
      <c r="E2828" s="45" t="s">
        <v>2375</v>
      </c>
      <c r="F2828" t="s">
        <v>3469</v>
      </c>
      <c r="G2828" s="45" t="s">
        <v>89</v>
      </c>
      <c r="H2828" s="47">
        <f t="shared" si="133"/>
        <v>2827</v>
      </c>
      <c r="I2828" s="324" t="s">
        <v>40</v>
      </c>
      <c r="J2828" s="255" t="str">
        <f>IF(ISBLANK(INDEX('Policy Characteristics'!D:D,MATCH($C2828,'Policy Characteristics'!$C:$C,0))),"",INDEX('Policy Characteristics'!D:D,MATCH($C2828,'Policy Characteristics'!$C:$C,0)))</f>
        <v>R&amp;D Capital Cost Reductions</v>
      </c>
      <c r="K2828" s="254" t="str">
        <f>IF(ISBLANK(INDEX('Policy Characteristics'!E:E,MATCH($C2828,'Policy Characteristics'!$C:$C,0))),"",INDEX('Policy Characteristics'!E:E,MATCH($C2828,'Policy Characteristics'!$C:$C,0)))</f>
        <v>RnD industry capital cost reduction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0.4</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reduction in cost</v>
      </c>
      <c r="P2828" s="254" t="str">
        <f>IF(ISBLANK(INDEX('Policy Characteristics'!J:J,MATCH($C2828,'Policy Characteristics'!$C:$C,0))),"",INDEX('Policy Characteristics'!J:J,MATCH($C2828,'Policy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8" s="254" t="str">
        <f>IF(ISBLANK(INDEX('Policy Characteristics'!K:K,MATCH($C2828,'Policy Characteristics'!$C:$C,0))),"",INDEX('Policy Characteristics'!K:K,MATCH($C2828,'Policy Characteristics'!$C:$C,0)))</f>
        <v>architectural-design.html#rnd</v>
      </c>
      <c r="R2828" s="254" t="str">
        <f>IF(ISBLANK(INDEX('Policy Characteristics'!L:L,MATCH($C2828,'Policy Characteristics'!$C:$C,0))),"",INDEX('Policy Characteristics'!L:L,MATCH($C2828,'Policy Characteristics'!$C:$C,0)))</f>
        <v>research-and-development.html</v>
      </c>
    </row>
    <row r="2829" spans="1:18" x14ac:dyDescent="0.25">
      <c r="A2829" s="254" t="str">
        <f>IF(ISBLANK(INDEX('Policy Characteristics'!A:A,MATCH($C2829,'Policy Characteristics'!$C:$C,0))),"",INDEX('Policy Characteristics'!A:A,MATCH($C2829,'Policy Characteristics'!$C:$C,0)))</f>
        <v>Research and Development</v>
      </c>
      <c r="B2829" s="262" t="str">
        <f>IF(ISBLANK(INDEX('Policy Characteristics'!B:B,MATCH($C2829,'Policy Characteristics'!$C:$C,0))),"",INDEX('Policy Characteristics'!B:B,MATCH($C2829,'Policy Characteristics'!$C:$C,0)))</f>
        <v>Capital Cost Reduction</v>
      </c>
      <c r="C2829" s="254" t="str">
        <f t="shared" si="132"/>
        <v>RnD Industry Capital Cost Perc Reduction</v>
      </c>
      <c r="D2829" s="45" t="s">
        <v>3463</v>
      </c>
      <c r="E2829" s="45" t="s">
        <v>2376</v>
      </c>
      <c r="F2829" t="s">
        <v>3469</v>
      </c>
      <c r="G2829" s="45" t="s">
        <v>2606</v>
      </c>
      <c r="H2829" s="47">
        <f t="shared" si="133"/>
        <v>2828</v>
      </c>
      <c r="I2829" s="324" t="s">
        <v>41</v>
      </c>
      <c r="J2829" s="255" t="str">
        <f>IF(ISBLANK(INDEX('Policy Characteristics'!D:D,MATCH($C2829,'Policy Characteristics'!$C:$C,0))),"",INDEX('Policy Characteristics'!D:D,MATCH($C2829,'Policy Characteristics'!$C:$C,0)))</f>
        <v>R&amp;D Capital Cost Reductions</v>
      </c>
      <c r="K2829" s="254" t="str">
        <f>IF(ISBLANK(INDEX('Policy Characteristics'!E:E,MATCH($C2829,'Policy Characteristics'!$C:$C,0))),"",INDEX('Policy Characteristics'!E:E,MATCH($C2829,'Policy Characteristics'!$C:$C,0)))</f>
        <v>RnD industry capital cost reduction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0.4</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reduction in cost</v>
      </c>
      <c r="P2829" s="254" t="str">
        <f>IF(ISBLANK(INDEX('Policy Characteristics'!J:J,MATCH($C2829,'Policy Characteristics'!$C:$C,0))),"",INDEX('Policy Characteristics'!J:J,MATCH($C2829,'Policy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29" s="254" t="str">
        <f>IF(ISBLANK(INDEX('Policy Characteristics'!K:K,MATCH($C2829,'Policy Characteristics'!$C:$C,0))),"",INDEX('Policy Characteristics'!K:K,MATCH($C2829,'Policy Characteristics'!$C:$C,0)))</f>
        <v>architectural-design.html#rnd</v>
      </c>
      <c r="R2829" s="254" t="str">
        <f>IF(ISBLANK(INDEX('Policy Characteristics'!L:L,MATCH($C2829,'Policy Characteristics'!$C:$C,0))),"",INDEX('Policy Characteristics'!L:L,MATCH($C2829,'Policy Characteristics'!$C:$C,0)))</f>
        <v>research-and-development.html</v>
      </c>
    </row>
    <row r="2830" spans="1:18" x14ac:dyDescent="0.25">
      <c r="A2830" s="254" t="str">
        <f>IF(ISBLANK(INDEX('Policy Characteristics'!A:A,MATCH($C2830,'Policy Characteristics'!$C:$C,0))),"",INDEX('Policy Characteristics'!A:A,MATCH($C2830,'Policy Characteristics'!$C:$C,0)))</f>
        <v>Research and Development</v>
      </c>
      <c r="B2830" s="262" t="str">
        <f>IF(ISBLANK(INDEX('Policy Characteristics'!B:B,MATCH($C2830,'Policy Characteristics'!$C:$C,0))),"",INDEX('Policy Characteristics'!B:B,MATCH($C2830,'Policy Characteristics'!$C:$C,0)))</f>
        <v>Capital Cost Reduction</v>
      </c>
      <c r="C2830" s="254" t="str">
        <f t="shared" si="132"/>
        <v>RnD Industry Capital Cost Perc Reduction</v>
      </c>
      <c r="D2830" s="45" t="s">
        <v>3463</v>
      </c>
      <c r="E2830" s="45" t="s">
        <v>2377</v>
      </c>
      <c r="F2830" t="s">
        <v>3469</v>
      </c>
      <c r="G2830" s="45" t="s">
        <v>83</v>
      </c>
      <c r="H2830" s="47">
        <f t="shared" si="133"/>
        <v>2829</v>
      </c>
      <c r="I2830" s="324" t="s">
        <v>41</v>
      </c>
      <c r="J2830" s="255" t="str">
        <f>IF(ISBLANK(INDEX('Policy Characteristics'!D:D,MATCH($C2830,'Policy Characteristics'!$C:$C,0))),"",INDEX('Policy Characteristics'!D:D,MATCH($C2830,'Policy Characteristics'!$C:$C,0)))</f>
        <v>R&amp;D Capital Cost Reductions</v>
      </c>
      <c r="K2830" s="254" t="str">
        <f>IF(ISBLANK(INDEX('Policy Characteristics'!E:E,MATCH($C2830,'Policy Characteristics'!$C:$C,0))),"",INDEX('Policy Characteristics'!E:E,MATCH($C2830,'Policy Characteristics'!$C:$C,0)))</f>
        <v>RnD industry capital cost reduction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0.4</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reduction in cost</v>
      </c>
      <c r="P2830" s="254" t="str">
        <f>IF(ISBLANK(INDEX('Policy Characteristics'!J:J,MATCH($C2830,'Policy Characteristics'!$C:$C,0))),"",INDEX('Policy Characteristics'!J:J,MATCH($C2830,'Policy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0" s="254" t="str">
        <f>IF(ISBLANK(INDEX('Policy Characteristics'!K:K,MATCH($C2830,'Policy Characteristics'!$C:$C,0))),"",INDEX('Policy Characteristics'!K:K,MATCH($C2830,'Policy Characteristics'!$C:$C,0)))</f>
        <v>architectural-design.html#rnd</v>
      </c>
      <c r="R2830" s="254" t="str">
        <f>IF(ISBLANK(INDEX('Policy Characteristics'!L:L,MATCH($C2830,'Policy Characteristics'!$C:$C,0))),"",INDEX('Policy Characteristics'!L:L,MATCH($C2830,'Policy Characteristics'!$C:$C,0)))</f>
        <v>research-and-development.html</v>
      </c>
    </row>
    <row r="2831" spans="1:18" x14ac:dyDescent="0.25">
      <c r="A2831" s="254" t="str">
        <f>IF(ISBLANK(INDEX('Policy Characteristics'!A:A,MATCH($C2831,'Policy Characteristics'!$C:$C,0))),"",INDEX('Policy Characteristics'!A:A,MATCH($C2831,'Policy Characteristics'!$C:$C,0)))</f>
        <v>Research and Development</v>
      </c>
      <c r="B2831" s="262" t="str">
        <f>IF(ISBLANK(INDEX('Policy Characteristics'!B:B,MATCH($C2831,'Policy Characteristics'!$C:$C,0))),"",INDEX('Policy Characteristics'!B:B,MATCH($C2831,'Policy Characteristics'!$C:$C,0)))</f>
        <v>Capital Cost Reduction</v>
      </c>
      <c r="C2831" s="254" t="str">
        <f t="shared" si="132"/>
        <v>RnD Industry Capital Cost Perc Reduction</v>
      </c>
      <c r="D2831" s="45" t="s">
        <v>3463</v>
      </c>
      <c r="E2831" s="45" t="s">
        <v>2378</v>
      </c>
      <c r="F2831" t="s">
        <v>3469</v>
      </c>
      <c r="G2831" s="45" t="s">
        <v>88</v>
      </c>
      <c r="H2831" s="47">
        <f t="shared" si="133"/>
        <v>2830</v>
      </c>
      <c r="I2831" s="324" t="s">
        <v>41</v>
      </c>
      <c r="J2831" s="255" t="str">
        <f>IF(ISBLANK(INDEX('Policy Characteristics'!D:D,MATCH($C2831,'Policy Characteristics'!$C:$C,0))),"",INDEX('Policy Characteristics'!D:D,MATCH($C2831,'Policy Characteristics'!$C:$C,0)))</f>
        <v>R&amp;D Capital Cost Reductions</v>
      </c>
      <c r="K2831" s="254" t="str">
        <f>IF(ISBLANK(INDEX('Policy Characteristics'!E:E,MATCH($C2831,'Policy Characteristics'!$C:$C,0))),"",INDEX('Policy Characteristics'!E:E,MATCH($C2831,'Policy Characteristics'!$C:$C,0)))</f>
        <v>RnD industry capital cost reduction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0.4</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reduction in cost</v>
      </c>
      <c r="P2831" s="254" t="str">
        <f>IF(ISBLANK(INDEX('Policy Characteristics'!J:J,MATCH($C2831,'Policy Characteristics'!$C:$C,0))),"",INDEX('Policy Characteristics'!J:J,MATCH($C2831,'Policy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1" s="254" t="str">
        <f>IF(ISBLANK(INDEX('Policy Characteristics'!K:K,MATCH($C2831,'Policy Characteristics'!$C:$C,0))),"",INDEX('Policy Characteristics'!K:K,MATCH($C2831,'Policy Characteristics'!$C:$C,0)))</f>
        <v>architectural-design.html#rnd</v>
      </c>
      <c r="R2831" s="254" t="str">
        <f>IF(ISBLANK(INDEX('Policy Characteristics'!L:L,MATCH($C2831,'Policy Characteristics'!$C:$C,0))),"",INDEX('Policy Characteristics'!L:L,MATCH($C2831,'Policy Characteristics'!$C:$C,0)))</f>
        <v>research-and-development.html</v>
      </c>
    </row>
    <row r="2832" spans="1:18" x14ac:dyDescent="0.25">
      <c r="A2832" s="254" t="str">
        <f>IF(ISBLANK(INDEX('Policy Characteristics'!A:A,MATCH($C2832,'Policy Characteristics'!$C:$C,0))),"",INDEX('Policy Characteristics'!A:A,MATCH($C2832,'Policy Characteristics'!$C:$C,0)))</f>
        <v>Research and Development</v>
      </c>
      <c r="B2832" s="262" t="str">
        <f>IF(ISBLANK(INDEX('Policy Characteristics'!B:B,MATCH($C2832,'Policy Characteristics'!$C:$C,0))),"",INDEX('Policy Characteristics'!B:B,MATCH($C2832,'Policy Characteristics'!$C:$C,0)))</f>
        <v>Capital Cost Reduction</v>
      </c>
      <c r="C2832" s="254" t="str">
        <f t="shared" si="132"/>
        <v>RnD Industry Capital Cost Perc Reduction</v>
      </c>
      <c r="D2832" s="45" t="s">
        <v>3463</v>
      </c>
      <c r="E2832" s="45" t="s">
        <v>2379</v>
      </c>
      <c r="F2832" t="s">
        <v>3469</v>
      </c>
      <c r="G2832" s="45" t="s">
        <v>3833</v>
      </c>
      <c r="H2832" s="47">
        <f t="shared" si="133"/>
        <v>2831</v>
      </c>
      <c r="I2832" s="324" t="s">
        <v>41</v>
      </c>
      <c r="J2832" s="255" t="str">
        <f>IF(ISBLANK(INDEX('Policy Characteristics'!D:D,MATCH($C2832,'Policy Characteristics'!$C:$C,0))),"",INDEX('Policy Characteristics'!D:D,MATCH($C2832,'Policy Characteristics'!$C:$C,0)))</f>
        <v>R&amp;D Capital Cost Reductions</v>
      </c>
      <c r="K2832" s="254" t="str">
        <f>IF(ISBLANK(INDEX('Policy Characteristics'!E:E,MATCH($C2832,'Policy Characteristics'!$C:$C,0))),"",INDEX('Policy Characteristics'!E:E,MATCH($C2832,'Policy Characteristics'!$C:$C,0)))</f>
        <v>RnD industry capital cost reduction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0.4</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reduction in cost</v>
      </c>
      <c r="P2832" s="254" t="str">
        <f>IF(ISBLANK(INDEX('Policy Characteristics'!J:J,MATCH($C2832,'Policy Characteristics'!$C:$C,0))),"",INDEX('Policy Characteristics'!J:J,MATCH($C2832,'Policy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2" s="254" t="str">
        <f>IF(ISBLANK(INDEX('Policy Characteristics'!K:K,MATCH($C2832,'Policy Characteristics'!$C:$C,0))),"",INDEX('Policy Characteristics'!K:K,MATCH($C2832,'Policy Characteristics'!$C:$C,0)))</f>
        <v>architectural-design.html#rnd</v>
      </c>
      <c r="R2832" s="254" t="str">
        <f>IF(ISBLANK(INDEX('Policy Characteristics'!L:L,MATCH($C2832,'Policy Characteristics'!$C:$C,0))),"",INDEX('Policy Characteristics'!L:L,MATCH($C2832,'Policy Characteristics'!$C:$C,0)))</f>
        <v>research-and-development.html</v>
      </c>
    </row>
    <row r="2833" spans="1:18" x14ac:dyDescent="0.25">
      <c r="A2833" s="254" t="str">
        <f>IF(ISBLANK(INDEX('Policy Characteristics'!A:A,MATCH($C2833,'Policy Characteristics'!$C:$C,0))),"",INDEX('Policy Characteristics'!A:A,MATCH($C2833,'Policy Characteristics'!$C:$C,0)))</f>
        <v>Research and Development</v>
      </c>
      <c r="B2833" s="262" t="str">
        <f>IF(ISBLANK(INDEX('Policy Characteristics'!B:B,MATCH($C2833,'Policy Characteristics'!$C:$C,0))),"",INDEX('Policy Characteristics'!B:B,MATCH($C2833,'Policy Characteristics'!$C:$C,0)))</f>
        <v>Capital Cost Reduction</v>
      </c>
      <c r="C2833" s="254" t="str">
        <f t="shared" si="132"/>
        <v>RnD Industry Capital Cost Perc Reduction</v>
      </c>
      <c r="D2833" s="45" t="s">
        <v>3463</v>
      </c>
      <c r="E2833" s="45" t="s">
        <v>2380</v>
      </c>
      <c r="F2833" t="s">
        <v>3469</v>
      </c>
      <c r="G2833" s="45" t="s">
        <v>95</v>
      </c>
      <c r="H2833" s="47">
        <f t="shared" si="133"/>
        <v>2832</v>
      </c>
      <c r="I2833" s="324" t="s">
        <v>41</v>
      </c>
      <c r="J2833" s="255" t="str">
        <f>IF(ISBLANK(INDEX('Policy Characteristics'!D:D,MATCH($C2833,'Policy Characteristics'!$C:$C,0))),"",INDEX('Policy Characteristics'!D:D,MATCH($C2833,'Policy Characteristics'!$C:$C,0)))</f>
        <v>R&amp;D Capital Cost Reductions</v>
      </c>
      <c r="K2833" s="254" t="str">
        <f>IF(ISBLANK(INDEX('Policy Characteristics'!E:E,MATCH($C2833,'Policy Characteristics'!$C:$C,0))),"",INDEX('Policy Characteristics'!E:E,MATCH($C2833,'Policy Characteristics'!$C:$C,0)))</f>
        <v>RnD industry capital cost reduction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0.4</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reduction in cost</v>
      </c>
      <c r="P2833" s="254" t="str">
        <f>IF(ISBLANK(INDEX('Policy Characteristics'!J:J,MATCH($C2833,'Policy Characteristics'!$C:$C,0))),"",INDEX('Policy Characteristics'!J:J,MATCH($C2833,'Policy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3" s="254" t="str">
        <f>IF(ISBLANK(INDEX('Policy Characteristics'!K:K,MATCH($C2833,'Policy Characteristics'!$C:$C,0))),"",INDEX('Policy Characteristics'!K:K,MATCH($C2833,'Policy Characteristics'!$C:$C,0)))</f>
        <v>architectural-design.html#rnd</v>
      </c>
      <c r="R2833" s="254" t="str">
        <f>IF(ISBLANK(INDEX('Policy Characteristics'!L:L,MATCH($C2833,'Policy Characteristics'!$C:$C,0))),"",INDEX('Policy Characteristics'!L:L,MATCH($C2833,'Policy Characteristics'!$C:$C,0)))</f>
        <v>research-and-development.html</v>
      </c>
    </row>
    <row r="2834" spans="1:18" x14ac:dyDescent="0.25">
      <c r="A2834" s="254" t="str">
        <f>IF(ISBLANK(INDEX('Policy Characteristics'!A:A,MATCH($C2834,'Policy Characteristics'!$C:$C,0))),"",INDEX('Policy Characteristics'!A:A,MATCH($C2834,'Policy Characteristics'!$C:$C,0)))</f>
        <v>Research and Development</v>
      </c>
      <c r="B2834" s="262" t="str">
        <f>IF(ISBLANK(INDEX('Policy Characteristics'!B:B,MATCH($C2834,'Policy Characteristics'!$C:$C,0))),"",INDEX('Policy Characteristics'!B:B,MATCH($C2834,'Policy Characteristics'!$C:$C,0)))</f>
        <v>Capital Cost Reduction</v>
      </c>
      <c r="C2834" s="254" t="str">
        <f t="shared" si="132"/>
        <v>RnD Industry Capital Cost Perc Reduction</v>
      </c>
      <c r="D2834" s="45" t="s">
        <v>3463</v>
      </c>
      <c r="E2834" s="45" t="s">
        <v>2672</v>
      </c>
      <c r="F2834" t="s">
        <v>3469</v>
      </c>
      <c r="G2834" s="45" t="s">
        <v>2443</v>
      </c>
      <c r="H2834" s="47">
        <f t="shared" si="133"/>
        <v>2833</v>
      </c>
      <c r="I2834" s="324" t="s">
        <v>41</v>
      </c>
      <c r="J2834" s="255" t="str">
        <f>IF(ISBLANK(INDEX('Policy Characteristics'!D:D,MATCH($C2834,'Policy Characteristics'!$C:$C,0))),"",INDEX('Policy Characteristics'!D:D,MATCH($C2834,'Policy Characteristics'!$C:$C,0)))</f>
        <v>R&amp;D Capital Cost Reductions</v>
      </c>
      <c r="K2834" s="254" t="str">
        <f>IF(ISBLANK(INDEX('Policy Characteristics'!E:E,MATCH($C2834,'Policy Characteristics'!$C:$C,0))),"",INDEX('Policy Characteristics'!E:E,MATCH($C2834,'Policy Characteristics'!$C:$C,0)))</f>
        <v>RnD industry capital cost reduction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0.4</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reduction in cost</v>
      </c>
      <c r="P2834" s="254" t="str">
        <f>IF(ISBLANK(INDEX('Policy Characteristics'!J:J,MATCH($C2834,'Policy Characteristics'!$C:$C,0))),"",INDEX('Policy Characteristics'!J:J,MATCH($C2834,'Policy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4" s="254" t="str">
        <f>IF(ISBLANK(INDEX('Policy Characteristics'!K:K,MATCH($C2834,'Policy Characteristics'!$C:$C,0))),"",INDEX('Policy Characteristics'!K:K,MATCH($C2834,'Policy Characteristics'!$C:$C,0)))</f>
        <v>architectural-design.html#rnd</v>
      </c>
      <c r="R2834" s="254" t="str">
        <f>IF(ISBLANK(INDEX('Policy Characteristics'!L:L,MATCH($C2834,'Policy Characteristics'!$C:$C,0))),"",INDEX('Policy Characteristics'!L:L,MATCH($C2834,'Policy Characteristics'!$C:$C,0)))</f>
        <v>research-and-development.html</v>
      </c>
    </row>
    <row r="2835" spans="1:18" x14ac:dyDescent="0.25">
      <c r="A2835" s="254" t="str">
        <f>IF(ISBLANK(INDEX('Policy Characteristics'!A:A,MATCH($C2835,'Policy Characteristics'!$C:$C,0))),"",INDEX('Policy Characteristics'!A:A,MATCH($C2835,'Policy Characteristics'!$C:$C,0)))</f>
        <v>Research and Development</v>
      </c>
      <c r="B2835" s="262" t="str">
        <f>IF(ISBLANK(INDEX('Policy Characteristics'!B:B,MATCH($C2835,'Policy Characteristics'!$C:$C,0))),"",INDEX('Policy Characteristics'!B:B,MATCH($C2835,'Policy Characteristics'!$C:$C,0)))</f>
        <v>Capital Cost Reduction</v>
      </c>
      <c r="C2835" s="254" t="str">
        <f t="shared" si="132"/>
        <v>RnD Industry Capital Cost Perc Reduction</v>
      </c>
      <c r="D2835" s="45" t="s">
        <v>3463</v>
      </c>
      <c r="E2835" s="45" t="s">
        <v>2673</v>
      </c>
      <c r="F2835" t="s">
        <v>3469</v>
      </c>
      <c r="G2835" s="45" t="s">
        <v>2559</v>
      </c>
      <c r="H2835" s="47">
        <f t="shared" si="133"/>
        <v>2834</v>
      </c>
      <c r="I2835" s="324" t="s">
        <v>41</v>
      </c>
      <c r="J2835" s="255" t="str">
        <f>IF(ISBLANK(INDEX('Policy Characteristics'!D:D,MATCH($C2835,'Policy Characteristics'!$C:$C,0))),"",INDEX('Policy Characteristics'!D:D,MATCH($C2835,'Policy Characteristics'!$C:$C,0)))</f>
        <v>R&amp;D Capital Cost Reductions</v>
      </c>
      <c r="K2835" s="254" t="str">
        <f>IF(ISBLANK(INDEX('Policy Characteristics'!E:E,MATCH($C2835,'Policy Characteristics'!$C:$C,0))),"",INDEX('Policy Characteristics'!E:E,MATCH($C2835,'Policy Characteristics'!$C:$C,0)))</f>
        <v>RnD industry capital cost reduction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0.4</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reduction in cost</v>
      </c>
      <c r="P2835" s="254" t="str">
        <f>IF(ISBLANK(INDEX('Policy Characteristics'!J:J,MATCH($C2835,'Policy Characteristics'!$C:$C,0))),"",INDEX('Policy Characteristics'!J:J,MATCH($C2835,'Policy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5" s="254" t="str">
        <f>IF(ISBLANK(INDEX('Policy Characteristics'!K:K,MATCH($C2835,'Policy Characteristics'!$C:$C,0))),"",INDEX('Policy Characteristics'!K:K,MATCH($C2835,'Policy Characteristics'!$C:$C,0)))</f>
        <v>architectural-design.html#rnd</v>
      </c>
      <c r="R2835" s="254" t="str">
        <f>IF(ISBLANK(INDEX('Policy Characteristics'!L:L,MATCH($C2835,'Policy Characteristics'!$C:$C,0))),"",INDEX('Policy Characteristics'!L:L,MATCH($C2835,'Policy Characteristics'!$C:$C,0)))</f>
        <v>research-and-development.html</v>
      </c>
    </row>
    <row r="2836" spans="1:18" x14ac:dyDescent="0.25">
      <c r="A2836" s="254" t="str">
        <f>IF(ISBLANK(INDEX('Policy Characteristics'!A:A,MATCH($C2836,'Policy Characteristics'!$C:$C,0))),"",INDEX('Policy Characteristics'!A:A,MATCH($C2836,'Policy Characteristics'!$C:$C,0)))</f>
        <v>Research and Development</v>
      </c>
      <c r="B2836" s="262" t="str">
        <f>IF(ISBLANK(INDEX('Policy Characteristics'!B:B,MATCH($C2836,'Policy Characteristics'!$C:$C,0))),"",INDEX('Policy Characteristics'!B:B,MATCH($C2836,'Policy Characteristics'!$C:$C,0)))</f>
        <v>Capital Cost Reduction</v>
      </c>
      <c r="C2836" s="254" t="str">
        <f t="shared" si="132"/>
        <v>RnD Industry Capital Cost Perc Reduction</v>
      </c>
      <c r="D2836" s="45" t="s">
        <v>3463</v>
      </c>
      <c r="E2836" s="45" t="s">
        <v>2674</v>
      </c>
      <c r="F2836" t="s">
        <v>3469</v>
      </c>
      <c r="G2836" s="45" t="s">
        <v>2621</v>
      </c>
      <c r="H2836" s="47">
        <f t="shared" si="133"/>
        <v>2835</v>
      </c>
      <c r="I2836" s="324" t="s">
        <v>41</v>
      </c>
      <c r="J2836" s="255" t="str">
        <f>IF(ISBLANK(INDEX('Policy Characteristics'!D:D,MATCH($C2836,'Policy Characteristics'!$C:$C,0))),"",INDEX('Policy Characteristics'!D:D,MATCH($C2836,'Policy Characteristics'!$C:$C,0)))</f>
        <v>R&amp;D Capital Cost Reductions</v>
      </c>
      <c r="K2836" s="254" t="str">
        <f>IF(ISBLANK(INDEX('Policy Characteristics'!E:E,MATCH($C2836,'Policy Characteristics'!$C:$C,0))),"",INDEX('Policy Characteristics'!E:E,MATCH($C2836,'Policy Characteristics'!$C:$C,0)))</f>
        <v>RnD industry capital cost reduction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0.4</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reduction in cost</v>
      </c>
      <c r="P2836" s="254" t="str">
        <f>IF(ISBLANK(INDEX('Policy Characteristics'!J:J,MATCH($C2836,'Policy Characteristics'!$C:$C,0))),"",INDEX('Policy Characteristics'!J:J,MATCH($C2836,'Policy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6" s="254" t="str">
        <f>IF(ISBLANK(INDEX('Policy Characteristics'!K:K,MATCH($C2836,'Policy Characteristics'!$C:$C,0))),"",INDEX('Policy Characteristics'!K:K,MATCH($C2836,'Policy Characteristics'!$C:$C,0)))</f>
        <v>architectural-design.html#rnd</v>
      </c>
      <c r="R2836" s="254" t="str">
        <f>IF(ISBLANK(INDEX('Policy Characteristics'!L:L,MATCH($C2836,'Policy Characteristics'!$C:$C,0))),"",INDEX('Policy Characteristics'!L:L,MATCH($C2836,'Policy Characteristics'!$C:$C,0)))</f>
        <v>research-and-development.html</v>
      </c>
    </row>
    <row r="2837" spans="1:18" x14ac:dyDescent="0.25">
      <c r="A2837" s="254" t="str">
        <f>IF(ISBLANK(INDEX('Policy Characteristics'!A:A,MATCH($C2837,'Policy Characteristics'!$C:$C,0))),"",INDEX('Policy Characteristics'!A:A,MATCH($C2837,'Policy Characteristics'!$C:$C,0)))</f>
        <v>Research and Development</v>
      </c>
      <c r="B2837" s="262" t="str">
        <f>IF(ISBLANK(INDEX('Policy Characteristics'!B:B,MATCH($C2837,'Policy Characteristics'!$C:$C,0))),"",INDEX('Policy Characteristics'!B:B,MATCH($C2837,'Policy Characteristics'!$C:$C,0)))</f>
        <v>Capital Cost Reduction</v>
      </c>
      <c r="C2837" s="254" t="str">
        <f t="shared" si="132"/>
        <v>RnD Industry Capital Cost Perc Reduction</v>
      </c>
      <c r="D2837" s="45" t="s">
        <v>3463</v>
      </c>
      <c r="E2837" s="45" t="s">
        <v>2671</v>
      </c>
      <c r="F2837" t="s">
        <v>3469</v>
      </c>
      <c r="G2837" s="45" t="s">
        <v>2446</v>
      </c>
      <c r="H2837" s="47">
        <f t="shared" si="133"/>
        <v>2836</v>
      </c>
      <c r="I2837" s="324" t="s">
        <v>41</v>
      </c>
      <c r="J2837" s="255" t="str">
        <f>IF(ISBLANK(INDEX('Policy Characteristics'!D:D,MATCH($C2837,'Policy Characteristics'!$C:$C,0))),"",INDEX('Policy Characteristics'!D:D,MATCH($C2837,'Policy Characteristics'!$C:$C,0)))</f>
        <v>R&amp;D Capital Cost Reductions</v>
      </c>
      <c r="K2837" s="254" t="str">
        <f>IF(ISBLANK(INDEX('Policy Characteristics'!E:E,MATCH($C2837,'Policy Characteristics'!$C:$C,0))),"",INDEX('Policy Characteristics'!E:E,MATCH($C2837,'Policy Characteristics'!$C:$C,0)))</f>
        <v>RnD industry capital cost reduction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0.4</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reduction in cost</v>
      </c>
      <c r="P2837" s="254" t="str">
        <f>IF(ISBLANK(INDEX('Policy Characteristics'!J:J,MATCH($C2837,'Policy Characteristics'!$C:$C,0))),"",INDEX('Policy Characteristics'!J:J,MATCH($C2837,'Policy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7" s="254" t="str">
        <f>IF(ISBLANK(INDEX('Policy Characteristics'!K:K,MATCH($C2837,'Policy Characteristics'!$C:$C,0))),"",INDEX('Policy Characteristics'!K:K,MATCH($C2837,'Policy Characteristics'!$C:$C,0)))</f>
        <v>architectural-design.html#rnd</v>
      </c>
      <c r="R2837" s="254" t="str">
        <f>IF(ISBLANK(INDEX('Policy Characteristics'!L:L,MATCH($C2837,'Policy Characteristics'!$C:$C,0))),"",INDEX('Policy Characteristics'!L:L,MATCH($C2837,'Policy Characteristics'!$C:$C,0)))</f>
        <v>research-and-development.html</v>
      </c>
    </row>
    <row r="2838" spans="1:18" x14ac:dyDescent="0.25">
      <c r="A2838" s="254" t="str">
        <f>IF(ISBLANK(INDEX('Policy Characteristics'!A:A,MATCH($C2838,'Policy Characteristics'!$C:$C,0))),"",INDEX('Policy Characteristics'!A:A,MATCH($C2838,'Policy Characteristics'!$C:$C,0)))</f>
        <v>Research and Development</v>
      </c>
      <c r="B2838" s="262" t="str">
        <f>IF(ISBLANK(INDEX('Policy Characteristics'!B:B,MATCH($C2838,'Policy Characteristics'!$C:$C,0))),"",INDEX('Policy Characteristics'!B:B,MATCH($C2838,'Policy Characteristics'!$C:$C,0)))</f>
        <v>Capital Cost Reduction</v>
      </c>
      <c r="C2838" s="254" t="str">
        <f t="shared" si="132"/>
        <v>RnD Industry Capital Cost Perc Reduction</v>
      </c>
      <c r="D2838" s="1" t="s">
        <v>3464</v>
      </c>
      <c r="E2838" s="45" t="s">
        <v>2375</v>
      </c>
      <c r="F2838" t="s">
        <v>3470</v>
      </c>
      <c r="G2838" s="45" t="s">
        <v>89</v>
      </c>
      <c r="H2838" s="47">
        <f t="shared" si="133"/>
        <v>2837</v>
      </c>
      <c r="I2838" s="324" t="s">
        <v>40</v>
      </c>
      <c r="J2838" s="255" t="str">
        <f>IF(ISBLANK(INDEX('Policy Characteristics'!D:D,MATCH($C2838,'Policy Characteristics'!$C:$C,0))),"",INDEX('Policy Characteristics'!D:D,MATCH($C2838,'Policy Characteristics'!$C:$C,0)))</f>
        <v>R&amp;D Capital Cost Reductions</v>
      </c>
      <c r="K2838" s="254" t="str">
        <f>IF(ISBLANK(INDEX('Policy Characteristics'!E:E,MATCH($C2838,'Policy Characteristics'!$C:$C,0))),"",INDEX('Policy Characteristics'!E:E,MATCH($C2838,'Policy Characteristics'!$C:$C,0)))</f>
        <v>RnD industry capital cost reduction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0.4</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reduction in cost</v>
      </c>
      <c r="P2838" s="254" t="str">
        <f>IF(ISBLANK(INDEX('Policy Characteristics'!J:J,MATCH($C2838,'Policy Characteristics'!$C:$C,0))),"",INDEX('Policy Characteristics'!J:J,MATCH($C2838,'Policy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8" s="254" t="str">
        <f>IF(ISBLANK(INDEX('Policy Characteristics'!K:K,MATCH($C2838,'Policy Characteristics'!$C:$C,0))),"",INDEX('Policy Characteristics'!K:K,MATCH($C2838,'Policy Characteristics'!$C:$C,0)))</f>
        <v>architectural-design.html#rnd</v>
      </c>
      <c r="R2838" s="254" t="str">
        <f>IF(ISBLANK(INDEX('Policy Characteristics'!L:L,MATCH($C2838,'Policy Characteristics'!$C:$C,0))),"",INDEX('Policy Characteristics'!L:L,MATCH($C2838,'Policy Characteristics'!$C:$C,0)))</f>
        <v>research-and-development.html</v>
      </c>
    </row>
    <row r="2839" spans="1:18" x14ac:dyDescent="0.25">
      <c r="A2839" s="254" t="str">
        <f>IF(ISBLANK(INDEX('Policy Characteristics'!A:A,MATCH($C2839,'Policy Characteristics'!$C:$C,0))),"",INDEX('Policy Characteristics'!A:A,MATCH($C2839,'Policy Characteristics'!$C:$C,0)))</f>
        <v>Research and Development</v>
      </c>
      <c r="B2839" s="262" t="str">
        <f>IF(ISBLANK(INDEX('Policy Characteristics'!B:B,MATCH($C2839,'Policy Characteristics'!$C:$C,0))),"",INDEX('Policy Characteristics'!B:B,MATCH($C2839,'Policy Characteristics'!$C:$C,0)))</f>
        <v>Capital Cost Reduction</v>
      </c>
      <c r="C2839" s="254" t="str">
        <f t="shared" si="132"/>
        <v>RnD Industry Capital Cost Perc Reduction</v>
      </c>
      <c r="D2839" s="1" t="s">
        <v>3464</v>
      </c>
      <c r="E2839" s="45" t="s">
        <v>2376</v>
      </c>
      <c r="F2839" t="s">
        <v>3470</v>
      </c>
      <c r="G2839" s="45" t="s">
        <v>2606</v>
      </c>
      <c r="H2839" s="47">
        <f t="shared" si="133"/>
        <v>2838</v>
      </c>
      <c r="I2839" s="324" t="s">
        <v>41</v>
      </c>
      <c r="J2839" s="255" t="str">
        <f>IF(ISBLANK(INDEX('Policy Characteristics'!D:D,MATCH($C2839,'Policy Characteristics'!$C:$C,0))),"",INDEX('Policy Characteristics'!D:D,MATCH($C2839,'Policy Characteristics'!$C:$C,0)))</f>
        <v>R&amp;D Capital Cost Reductions</v>
      </c>
      <c r="K2839" s="254" t="str">
        <f>IF(ISBLANK(INDEX('Policy Characteristics'!E:E,MATCH($C2839,'Policy Characteristics'!$C:$C,0))),"",INDEX('Policy Characteristics'!E:E,MATCH($C2839,'Policy Characteristics'!$C:$C,0)))</f>
        <v>RnD industry capital cost reduction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0.4</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reduction in cost</v>
      </c>
      <c r="P2839" s="254" t="str">
        <f>IF(ISBLANK(INDEX('Policy Characteristics'!J:J,MATCH($C2839,'Policy Characteristics'!$C:$C,0))),"",INDEX('Policy Characteristics'!J:J,MATCH($C2839,'Policy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39" s="254" t="str">
        <f>IF(ISBLANK(INDEX('Policy Characteristics'!K:K,MATCH($C2839,'Policy Characteristics'!$C:$C,0))),"",INDEX('Policy Characteristics'!K:K,MATCH($C2839,'Policy Characteristics'!$C:$C,0)))</f>
        <v>architectural-design.html#rnd</v>
      </c>
      <c r="R2839" s="254" t="str">
        <f>IF(ISBLANK(INDEX('Policy Characteristics'!L:L,MATCH($C2839,'Policy Characteristics'!$C:$C,0))),"",INDEX('Policy Characteristics'!L:L,MATCH($C2839,'Policy Characteristics'!$C:$C,0)))</f>
        <v>research-and-development.html</v>
      </c>
    </row>
    <row r="2840" spans="1:18" x14ac:dyDescent="0.25">
      <c r="A2840" s="254" t="str">
        <f>IF(ISBLANK(INDEX('Policy Characteristics'!A:A,MATCH($C2840,'Policy Characteristics'!$C:$C,0))),"",INDEX('Policy Characteristics'!A:A,MATCH($C2840,'Policy Characteristics'!$C:$C,0)))</f>
        <v>Research and Development</v>
      </c>
      <c r="B2840" s="262" t="str">
        <f>IF(ISBLANK(INDEX('Policy Characteristics'!B:B,MATCH($C2840,'Policy Characteristics'!$C:$C,0))),"",INDEX('Policy Characteristics'!B:B,MATCH($C2840,'Policy Characteristics'!$C:$C,0)))</f>
        <v>Capital Cost Reduction</v>
      </c>
      <c r="C2840" s="254" t="str">
        <f t="shared" si="132"/>
        <v>RnD Industry Capital Cost Perc Reduction</v>
      </c>
      <c r="D2840" s="1" t="s">
        <v>3464</v>
      </c>
      <c r="E2840" s="45" t="s">
        <v>2377</v>
      </c>
      <c r="F2840" t="s">
        <v>3470</v>
      </c>
      <c r="G2840" s="45" t="s">
        <v>83</v>
      </c>
      <c r="H2840" s="47">
        <f t="shared" si="133"/>
        <v>2839</v>
      </c>
      <c r="I2840" s="324" t="s">
        <v>41</v>
      </c>
      <c r="J2840" s="255" t="str">
        <f>IF(ISBLANK(INDEX('Policy Characteristics'!D:D,MATCH($C2840,'Policy Characteristics'!$C:$C,0))),"",INDEX('Policy Characteristics'!D:D,MATCH($C2840,'Policy Characteristics'!$C:$C,0)))</f>
        <v>R&amp;D Capital Cost Reductions</v>
      </c>
      <c r="K2840" s="254" t="str">
        <f>IF(ISBLANK(INDEX('Policy Characteristics'!E:E,MATCH($C2840,'Policy Characteristics'!$C:$C,0))),"",INDEX('Policy Characteristics'!E:E,MATCH($C2840,'Policy Characteristics'!$C:$C,0)))</f>
        <v>RnD industry capital cost reduction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0.4</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reduction in cost</v>
      </c>
      <c r="P2840" s="254" t="str">
        <f>IF(ISBLANK(INDEX('Policy Characteristics'!J:J,MATCH($C2840,'Policy Characteristics'!$C:$C,0))),"",INDEX('Policy Characteristics'!J:J,MATCH($C2840,'Policy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0" s="254" t="str">
        <f>IF(ISBLANK(INDEX('Policy Characteristics'!K:K,MATCH($C2840,'Policy Characteristics'!$C:$C,0))),"",INDEX('Policy Characteristics'!K:K,MATCH($C2840,'Policy Characteristics'!$C:$C,0)))</f>
        <v>architectural-design.html#rnd</v>
      </c>
      <c r="R2840" s="254" t="str">
        <f>IF(ISBLANK(INDEX('Policy Characteristics'!L:L,MATCH($C2840,'Policy Characteristics'!$C:$C,0))),"",INDEX('Policy Characteristics'!L:L,MATCH($C2840,'Policy Characteristics'!$C:$C,0)))</f>
        <v>research-and-development.html</v>
      </c>
    </row>
    <row r="2841" spans="1:18" x14ac:dyDescent="0.25">
      <c r="A2841" s="254" t="str">
        <f>IF(ISBLANK(INDEX('Policy Characteristics'!A:A,MATCH($C2841,'Policy Characteristics'!$C:$C,0))),"",INDEX('Policy Characteristics'!A:A,MATCH($C2841,'Policy Characteristics'!$C:$C,0)))</f>
        <v>Research and Development</v>
      </c>
      <c r="B2841" s="262" t="str">
        <f>IF(ISBLANK(INDEX('Policy Characteristics'!B:B,MATCH($C2841,'Policy Characteristics'!$C:$C,0))),"",INDEX('Policy Characteristics'!B:B,MATCH($C2841,'Policy Characteristics'!$C:$C,0)))</f>
        <v>Capital Cost Reduction</v>
      </c>
      <c r="C2841" s="254" t="str">
        <f t="shared" si="132"/>
        <v>RnD Industry Capital Cost Perc Reduction</v>
      </c>
      <c r="D2841" s="1" t="s">
        <v>3464</v>
      </c>
      <c r="E2841" s="45" t="s">
        <v>2378</v>
      </c>
      <c r="F2841" t="s">
        <v>3470</v>
      </c>
      <c r="G2841" s="45" t="s">
        <v>88</v>
      </c>
      <c r="H2841" s="47">
        <f t="shared" si="133"/>
        <v>2840</v>
      </c>
      <c r="I2841" s="324" t="s">
        <v>41</v>
      </c>
      <c r="J2841" s="255" t="str">
        <f>IF(ISBLANK(INDEX('Policy Characteristics'!D:D,MATCH($C2841,'Policy Characteristics'!$C:$C,0))),"",INDEX('Policy Characteristics'!D:D,MATCH($C2841,'Policy Characteristics'!$C:$C,0)))</f>
        <v>R&amp;D Capital Cost Reductions</v>
      </c>
      <c r="K2841" s="254" t="str">
        <f>IF(ISBLANK(INDEX('Policy Characteristics'!E:E,MATCH($C2841,'Policy Characteristics'!$C:$C,0))),"",INDEX('Policy Characteristics'!E:E,MATCH($C2841,'Policy Characteristics'!$C:$C,0)))</f>
        <v>RnD industry capital cost reduction</v>
      </c>
      <c r="L2841" s="261">
        <f>IF(ISBLANK(INDEX('Policy Characteristics'!F:F,MATCH($C2841,'Policy Characteristics'!$C:$C,0))),"",INDEX('Policy Characteristics'!F:F,MATCH($C2841,'Policy Characteristics'!$C:$C,0)))</f>
        <v>0</v>
      </c>
      <c r="M2841" s="261">
        <f>IF(ISBLANK(INDEX('Policy Characteristics'!G:G,MATCH($C2841,'Policy Characteristics'!$C:$C,0))),"",INDEX('Policy Characteristics'!G:G,MATCH($C2841,'Policy Characteristics'!$C:$C,0)))</f>
        <v>0.4</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reduction in cost</v>
      </c>
      <c r="P2841" s="254" t="str">
        <f>IF(ISBLANK(INDEX('Policy Characteristics'!J:J,MATCH($C2841,'Policy Characteristics'!$C:$C,0))),"",INDEX('Policy Characteristics'!J:J,MATCH($C2841,'Policy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1" s="254" t="str">
        <f>IF(ISBLANK(INDEX('Policy Characteristics'!K:K,MATCH($C2841,'Policy Characteristics'!$C:$C,0))),"",INDEX('Policy Characteristics'!K:K,MATCH($C2841,'Policy Characteristics'!$C:$C,0)))</f>
        <v>architectural-design.html#rnd</v>
      </c>
      <c r="R2841" s="254" t="str">
        <f>IF(ISBLANK(INDEX('Policy Characteristics'!L:L,MATCH($C2841,'Policy Characteristics'!$C:$C,0))),"",INDEX('Policy Characteristics'!L:L,MATCH($C2841,'Policy Characteristics'!$C:$C,0)))</f>
        <v>research-and-development.html</v>
      </c>
    </row>
    <row r="2842" spans="1:18" x14ac:dyDescent="0.25">
      <c r="A2842" s="254" t="str">
        <f>IF(ISBLANK(INDEX('Policy Characteristics'!A:A,MATCH($C2842,'Policy Characteristics'!$C:$C,0))),"",INDEX('Policy Characteristics'!A:A,MATCH($C2842,'Policy Characteristics'!$C:$C,0)))</f>
        <v>Research and Development</v>
      </c>
      <c r="B2842" s="262" t="str">
        <f>IF(ISBLANK(INDEX('Policy Characteristics'!B:B,MATCH($C2842,'Policy Characteristics'!$C:$C,0))),"",INDEX('Policy Characteristics'!B:B,MATCH($C2842,'Policy Characteristics'!$C:$C,0)))</f>
        <v>Capital Cost Reduction</v>
      </c>
      <c r="C2842" s="254" t="str">
        <f t="shared" si="132"/>
        <v>RnD Industry Capital Cost Perc Reduction</v>
      </c>
      <c r="D2842" s="1" t="s">
        <v>3464</v>
      </c>
      <c r="E2842" s="45" t="s">
        <v>2379</v>
      </c>
      <c r="F2842" t="s">
        <v>3470</v>
      </c>
      <c r="G2842" s="45" t="s">
        <v>3833</v>
      </c>
      <c r="H2842" s="47">
        <f t="shared" si="133"/>
        <v>2841</v>
      </c>
      <c r="I2842" s="324" t="s">
        <v>41</v>
      </c>
      <c r="J2842" s="255" t="str">
        <f>IF(ISBLANK(INDEX('Policy Characteristics'!D:D,MATCH($C2842,'Policy Characteristics'!$C:$C,0))),"",INDEX('Policy Characteristics'!D:D,MATCH($C2842,'Policy Characteristics'!$C:$C,0)))</f>
        <v>R&amp;D Capital Cost Reductions</v>
      </c>
      <c r="K2842" s="254" t="str">
        <f>IF(ISBLANK(INDEX('Policy Characteristics'!E:E,MATCH($C2842,'Policy Characteristics'!$C:$C,0))),"",INDEX('Policy Characteristics'!E:E,MATCH($C2842,'Policy Characteristics'!$C:$C,0)))</f>
        <v>RnD industry capital cost reduction</v>
      </c>
      <c r="L2842" s="261">
        <f>IF(ISBLANK(INDEX('Policy Characteristics'!F:F,MATCH($C2842,'Policy Characteristics'!$C:$C,0))),"",INDEX('Policy Characteristics'!F:F,MATCH($C2842,'Policy Characteristics'!$C:$C,0)))</f>
        <v>0</v>
      </c>
      <c r="M2842" s="261">
        <f>IF(ISBLANK(INDEX('Policy Characteristics'!G:G,MATCH($C2842,'Policy Characteristics'!$C:$C,0))),"",INDEX('Policy Characteristics'!G:G,MATCH($C2842,'Policy Characteristics'!$C:$C,0)))</f>
        <v>0.4</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reduction in cost</v>
      </c>
      <c r="P2842" s="254" t="str">
        <f>IF(ISBLANK(INDEX('Policy Characteristics'!J:J,MATCH($C2842,'Policy Characteristics'!$C:$C,0))),"",INDEX('Policy Characteristics'!J:J,MATCH($C2842,'Policy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2" s="254" t="str">
        <f>IF(ISBLANK(INDEX('Policy Characteristics'!K:K,MATCH($C2842,'Policy Characteristics'!$C:$C,0))),"",INDEX('Policy Characteristics'!K:K,MATCH($C2842,'Policy Characteristics'!$C:$C,0)))</f>
        <v>architectural-design.html#rnd</v>
      </c>
      <c r="R2842" s="254" t="str">
        <f>IF(ISBLANK(INDEX('Policy Characteristics'!L:L,MATCH($C2842,'Policy Characteristics'!$C:$C,0))),"",INDEX('Policy Characteristics'!L:L,MATCH($C2842,'Policy Characteristics'!$C:$C,0)))</f>
        <v>research-and-development.html</v>
      </c>
    </row>
    <row r="2843" spans="1:18" x14ac:dyDescent="0.25">
      <c r="A2843" s="254" t="str">
        <f>IF(ISBLANK(INDEX('Policy Characteristics'!A:A,MATCH($C2843,'Policy Characteristics'!$C:$C,0))),"",INDEX('Policy Characteristics'!A:A,MATCH($C2843,'Policy Characteristics'!$C:$C,0)))</f>
        <v>Research and Development</v>
      </c>
      <c r="B2843" s="262" t="str">
        <f>IF(ISBLANK(INDEX('Policy Characteristics'!B:B,MATCH($C2843,'Policy Characteristics'!$C:$C,0))),"",INDEX('Policy Characteristics'!B:B,MATCH($C2843,'Policy Characteristics'!$C:$C,0)))</f>
        <v>Capital Cost Reduction</v>
      </c>
      <c r="C2843" s="254" t="str">
        <f t="shared" ref="C2843:C2887" si="134">C$2788</f>
        <v>RnD Industry Capital Cost Perc Reduction</v>
      </c>
      <c r="D2843" s="1" t="s">
        <v>3464</v>
      </c>
      <c r="E2843" s="45" t="s">
        <v>2380</v>
      </c>
      <c r="F2843" t="s">
        <v>3470</v>
      </c>
      <c r="G2843" s="45" t="s">
        <v>95</v>
      </c>
      <c r="H2843" s="47">
        <f t="shared" si="133"/>
        <v>2842</v>
      </c>
      <c r="I2843" s="324" t="s">
        <v>41</v>
      </c>
      <c r="J2843" s="255" t="str">
        <f>IF(ISBLANK(INDEX('Policy Characteristics'!D:D,MATCH($C2843,'Policy Characteristics'!$C:$C,0))),"",INDEX('Policy Characteristics'!D:D,MATCH($C2843,'Policy Characteristics'!$C:$C,0)))</f>
        <v>R&amp;D Capital Cost Reductions</v>
      </c>
      <c r="K2843" s="254" t="str">
        <f>IF(ISBLANK(INDEX('Policy Characteristics'!E:E,MATCH($C2843,'Policy Characteristics'!$C:$C,0))),"",INDEX('Policy Characteristics'!E:E,MATCH($C2843,'Policy Characteristics'!$C:$C,0)))</f>
        <v>RnD industry capital cost reduction</v>
      </c>
      <c r="L2843" s="261">
        <f>IF(ISBLANK(INDEX('Policy Characteristics'!F:F,MATCH($C2843,'Policy Characteristics'!$C:$C,0))),"",INDEX('Policy Characteristics'!F:F,MATCH($C2843,'Policy Characteristics'!$C:$C,0)))</f>
        <v>0</v>
      </c>
      <c r="M2843" s="261">
        <f>IF(ISBLANK(INDEX('Policy Characteristics'!G:G,MATCH($C2843,'Policy Characteristics'!$C:$C,0))),"",INDEX('Policy Characteristics'!G:G,MATCH($C2843,'Policy Characteristics'!$C:$C,0)))</f>
        <v>0.4</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reduction in cost</v>
      </c>
      <c r="P2843" s="254" t="str">
        <f>IF(ISBLANK(INDEX('Policy Characteristics'!J:J,MATCH($C2843,'Policy Characteristics'!$C:$C,0))),"",INDEX('Policy Characteristics'!J:J,MATCH($C2843,'Policy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3" s="254" t="str">
        <f>IF(ISBLANK(INDEX('Policy Characteristics'!K:K,MATCH($C2843,'Policy Characteristics'!$C:$C,0))),"",INDEX('Policy Characteristics'!K:K,MATCH($C2843,'Policy Characteristics'!$C:$C,0)))</f>
        <v>architectural-design.html#rnd</v>
      </c>
      <c r="R2843" s="254" t="str">
        <f>IF(ISBLANK(INDEX('Policy Characteristics'!L:L,MATCH($C2843,'Policy Characteristics'!$C:$C,0))),"",INDEX('Policy Characteristics'!L:L,MATCH($C2843,'Policy Characteristics'!$C:$C,0)))</f>
        <v>research-and-development.html</v>
      </c>
    </row>
    <row r="2844" spans="1:18" x14ac:dyDescent="0.25">
      <c r="A2844" s="254" t="str">
        <f>IF(ISBLANK(INDEX('Policy Characteristics'!A:A,MATCH($C2844,'Policy Characteristics'!$C:$C,0))),"",INDEX('Policy Characteristics'!A:A,MATCH($C2844,'Policy Characteristics'!$C:$C,0)))</f>
        <v>Research and Development</v>
      </c>
      <c r="B2844" s="262" t="str">
        <f>IF(ISBLANK(INDEX('Policy Characteristics'!B:B,MATCH($C2844,'Policy Characteristics'!$C:$C,0))),"",INDEX('Policy Characteristics'!B:B,MATCH($C2844,'Policy Characteristics'!$C:$C,0)))</f>
        <v>Capital Cost Reduction</v>
      </c>
      <c r="C2844" s="254" t="str">
        <f t="shared" si="134"/>
        <v>RnD Industry Capital Cost Perc Reduction</v>
      </c>
      <c r="D2844" s="1" t="s">
        <v>3464</v>
      </c>
      <c r="E2844" s="45" t="s">
        <v>2672</v>
      </c>
      <c r="F2844" t="s">
        <v>3470</v>
      </c>
      <c r="G2844" s="45" t="s">
        <v>2443</v>
      </c>
      <c r="H2844" s="47">
        <f t="shared" si="133"/>
        <v>2843</v>
      </c>
      <c r="I2844" s="324" t="s">
        <v>41</v>
      </c>
      <c r="J2844" s="255" t="str">
        <f>IF(ISBLANK(INDEX('Policy Characteristics'!D:D,MATCH($C2844,'Policy Characteristics'!$C:$C,0))),"",INDEX('Policy Characteristics'!D:D,MATCH($C2844,'Policy Characteristics'!$C:$C,0)))</f>
        <v>R&amp;D Capital Cost Reductions</v>
      </c>
      <c r="K2844" s="254" t="str">
        <f>IF(ISBLANK(INDEX('Policy Characteristics'!E:E,MATCH($C2844,'Policy Characteristics'!$C:$C,0))),"",INDEX('Policy Characteristics'!E:E,MATCH($C2844,'Policy Characteristics'!$C:$C,0)))</f>
        <v>RnD industry capital cost reduction</v>
      </c>
      <c r="L2844" s="261">
        <f>IF(ISBLANK(INDEX('Policy Characteristics'!F:F,MATCH($C2844,'Policy Characteristics'!$C:$C,0))),"",INDEX('Policy Characteristics'!F:F,MATCH($C2844,'Policy Characteristics'!$C:$C,0)))</f>
        <v>0</v>
      </c>
      <c r="M2844" s="261">
        <f>IF(ISBLANK(INDEX('Policy Characteristics'!G:G,MATCH($C2844,'Policy Characteristics'!$C:$C,0))),"",INDEX('Policy Characteristics'!G:G,MATCH($C2844,'Policy Characteristics'!$C:$C,0)))</f>
        <v>0.4</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reduction in cost</v>
      </c>
      <c r="P2844" s="254" t="str">
        <f>IF(ISBLANK(INDEX('Policy Characteristics'!J:J,MATCH($C2844,'Policy Characteristics'!$C:$C,0))),"",INDEX('Policy Characteristics'!J:J,MATCH($C2844,'Policy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4" s="254" t="str">
        <f>IF(ISBLANK(INDEX('Policy Characteristics'!K:K,MATCH($C2844,'Policy Characteristics'!$C:$C,0))),"",INDEX('Policy Characteristics'!K:K,MATCH($C2844,'Policy Characteristics'!$C:$C,0)))</f>
        <v>architectural-design.html#rnd</v>
      </c>
      <c r="R2844" s="254" t="str">
        <f>IF(ISBLANK(INDEX('Policy Characteristics'!L:L,MATCH($C2844,'Policy Characteristics'!$C:$C,0))),"",INDEX('Policy Characteristics'!L:L,MATCH($C2844,'Policy Characteristics'!$C:$C,0)))</f>
        <v>research-and-development.html</v>
      </c>
    </row>
    <row r="2845" spans="1:18" x14ac:dyDescent="0.25">
      <c r="A2845" s="254" t="str">
        <f>IF(ISBLANK(INDEX('Policy Characteristics'!A:A,MATCH($C2845,'Policy Characteristics'!$C:$C,0))),"",INDEX('Policy Characteristics'!A:A,MATCH($C2845,'Policy Characteristics'!$C:$C,0)))</f>
        <v>Research and Development</v>
      </c>
      <c r="B2845" s="262" t="str">
        <f>IF(ISBLANK(INDEX('Policy Characteristics'!B:B,MATCH($C2845,'Policy Characteristics'!$C:$C,0))),"",INDEX('Policy Characteristics'!B:B,MATCH($C2845,'Policy Characteristics'!$C:$C,0)))</f>
        <v>Capital Cost Reduction</v>
      </c>
      <c r="C2845" s="254" t="str">
        <f t="shared" si="134"/>
        <v>RnD Industry Capital Cost Perc Reduction</v>
      </c>
      <c r="D2845" s="1" t="s">
        <v>3464</v>
      </c>
      <c r="E2845" s="45" t="s">
        <v>2673</v>
      </c>
      <c r="F2845" t="s">
        <v>3470</v>
      </c>
      <c r="G2845" s="45" t="s">
        <v>2559</v>
      </c>
      <c r="H2845" s="47">
        <f t="shared" si="133"/>
        <v>2844</v>
      </c>
      <c r="I2845" s="324" t="s">
        <v>41</v>
      </c>
      <c r="J2845" s="255" t="str">
        <f>IF(ISBLANK(INDEX('Policy Characteristics'!D:D,MATCH($C2845,'Policy Characteristics'!$C:$C,0))),"",INDEX('Policy Characteristics'!D:D,MATCH($C2845,'Policy Characteristics'!$C:$C,0)))</f>
        <v>R&amp;D Capital Cost Reductions</v>
      </c>
      <c r="K2845" s="254" t="str">
        <f>IF(ISBLANK(INDEX('Policy Characteristics'!E:E,MATCH($C2845,'Policy Characteristics'!$C:$C,0))),"",INDEX('Policy Characteristics'!E:E,MATCH($C2845,'Policy Characteristics'!$C:$C,0)))</f>
        <v>RnD industry capital cost reduction</v>
      </c>
      <c r="L2845" s="261">
        <f>IF(ISBLANK(INDEX('Policy Characteristics'!F:F,MATCH($C2845,'Policy Characteristics'!$C:$C,0))),"",INDEX('Policy Characteristics'!F:F,MATCH($C2845,'Policy Characteristics'!$C:$C,0)))</f>
        <v>0</v>
      </c>
      <c r="M2845" s="261">
        <f>IF(ISBLANK(INDEX('Policy Characteristics'!G:G,MATCH($C2845,'Policy Characteristics'!$C:$C,0))),"",INDEX('Policy Characteristics'!G:G,MATCH($C2845,'Policy Characteristics'!$C:$C,0)))</f>
        <v>0.4</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reduction in cost</v>
      </c>
      <c r="P2845" s="254" t="str">
        <f>IF(ISBLANK(INDEX('Policy Characteristics'!J:J,MATCH($C2845,'Policy Characteristics'!$C:$C,0))),"",INDEX('Policy Characteristics'!J:J,MATCH($C2845,'Policy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5" s="254" t="str">
        <f>IF(ISBLANK(INDEX('Policy Characteristics'!K:K,MATCH($C2845,'Policy Characteristics'!$C:$C,0))),"",INDEX('Policy Characteristics'!K:K,MATCH($C2845,'Policy Characteristics'!$C:$C,0)))</f>
        <v>architectural-design.html#rnd</v>
      </c>
      <c r="R2845" s="254" t="str">
        <f>IF(ISBLANK(INDEX('Policy Characteristics'!L:L,MATCH($C2845,'Policy Characteristics'!$C:$C,0))),"",INDEX('Policy Characteristics'!L:L,MATCH($C2845,'Policy Characteristics'!$C:$C,0)))</f>
        <v>research-and-development.html</v>
      </c>
    </row>
    <row r="2846" spans="1:18" x14ac:dyDescent="0.25">
      <c r="A2846" s="254" t="str">
        <f>IF(ISBLANK(INDEX('Policy Characteristics'!A:A,MATCH($C2846,'Policy Characteristics'!$C:$C,0))),"",INDEX('Policy Characteristics'!A:A,MATCH($C2846,'Policy Characteristics'!$C:$C,0)))</f>
        <v>Research and Development</v>
      </c>
      <c r="B2846" s="262" t="str">
        <f>IF(ISBLANK(INDEX('Policy Characteristics'!B:B,MATCH($C2846,'Policy Characteristics'!$C:$C,0))),"",INDEX('Policy Characteristics'!B:B,MATCH($C2846,'Policy Characteristics'!$C:$C,0)))</f>
        <v>Capital Cost Reduction</v>
      </c>
      <c r="C2846" s="254" t="str">
        <f t="shared" si="134"/>
        <v>RnD Industry Capital Cost Perc Reduction</v>
      </c>
      <c r="D2846" s="1" t="s">
        <v>3464</v>
      </c>
      <c r="E2846" s="45" t="s">
        <v>2674</v>
      </c>
      <c r="F2846" t="s">
        <v>3470</v>
      </c>
      <c r="G2846" s="45" t="s">
        <v>2621</v>
      </c>
      <c r="H2846" s="47">
        <f t="shared" si="133"/>
        <v>2845</v>
      </c>
      <c r="I2846" s="324" t="s">
        <v>41</v>
      </c>
      <c r="J2846" s="255" t="str">
        <f>IF(ISBLANK(INDEX('Policy Characteristics'!D:D,MATCH($C2846,'Policy Characteristics'!$C:$C,0))),"",INDEX('Policy Characteristics'!D:D,MATCH($C2846,'Policy Characteristics'!$C:$C,0)))</f>
        <v>R&amp;D Capital Cost Reductions</v>
      </c>
      <c r="K2846" s="254" t="str">
        <f>IF(ISBLANK(INDEX('Policy Characteristics'!E:E,MATCH($C2846,'Policy Characteristics'!$C:$C,0))),"",INDEX('Policy Characteristics'!E:E,MATCH($C2846,'Policy Characteristics'!$C:$C,0)))</f>
        <v>RnD industry capital cost reduction</v>
      </c>
      <c r="L2846" s="261">
        <f>IF(ISBLANK(INDEX('Policy Characteristics'!F:F,MATCH($C2846,'Policy Characteristics'!$C:$C,0))),"",INDEX('Policy Characteristics'!F:F,MATCH($C2846,'Policy Characteristics'!$C:$C,0)))</f>
        <v>0</v>
      </c>
      <c r="M2846" s="261">
        <f>IF(ISBLANK(INDEX('Policy Characteristics'!G:G,MATCH($C2846,'Policy Characteristics'!$C:$C,0))),"",INDEX('Policy Characteristics'!G:G,MATCH($C2846,'Policy Characteristics'!$C:$C,0)))</f>
        <v>0.4</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reduction in cost</v>
      </c>
      <c r="P2846" s="254" t="str">
        <f>IF(ISBLANK(INDEX('Policy Characteristics'!J:J,MATCH($C2846,'Policy Characteristics'!$C:$C,0))),"",INDEX('Policy Characteristics'!J:J,MATCH($C2846,'Policy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6" s="254" t="str">
        <f>IF(ISBLANK(INDEX('Policy Characteristics'!K:K,MATCH($C2846,'Policy Characteristics'!$C:$C,0))),"",INDEX('Policy Characteristics'!K:K,MATCH($C2846,'Policy Characteristics'!$C:$C,0)))</f>
        <v>architectural-design.html#rnd</v>
      </c>
      <c r="R2846" s="254" t="str">
        <f>IF(ISBLANK(INDEX('Policy Characteristics'!L:L,MATCH($C2846,'Policy Characteristics'!$C:$C,0))),"",INDEX('Policy Characteristics'!L:L,MATCH($C2846,'Policy Characteristics'!$C:$C,0)))</f>
        <v>research-and-development.html</v>
      </c>
    </row>
    <row r="2847" spans="1:18" x14ac:dyDescent="0.25">
      <c r="A2847" s="254" t="str">
        <f>IF(ISBLANK(INDEX('Policy Characteristics'!A:A,MATCH($C2847,'Policy Characteristics'!$C:$C,0))),"",INDEX('Policy Characteristics'!A:A,MATCH($C2847,'Policy Characteristics'!$C:$C,0)))</f>
        <v>Research and Development</v>
      </c>
      <c r="B2847" s="262" t="str">
        <f>IF(ISBLANK(INDEX('Policy Characteristics'!B:B,MATCH($C2847,'Policy Characteristics'!$C:$C,0))),"",INDEX('Policy Characteristics'!B:B,MATCH($C2847,'Policy Characteristics'!$C:$C,0)))</f>
        <v>Capital Cost Reduction</v>
      </c>
      <c r="C2847" s="254" t="str">
        <f t="shared" si="134"/>
        <v>RnD Industry Capital Cost Perc Reduction</v>
      </c>
      <c r="D2847" s="1" t="s">
        <v>3464</v>
      </c>
      <c r="E2847" s="45" t="s">
        <v>2671</v>
      </c>
      <c r="F2847" t="s">
        <v>3470</v>
      </c>
      <c r="G2847" s="45" t="s">
        <v>2446</v>
      </c>
      <c r="H2847" s="47">
        <f t="shared" si="133"/>
        <v>2846</v>
      </c>
      <c r="I2847" s="324" t="s">
        <v>41</v>
      </c>
      <c r="J2847" s="255" t="str">
        <f>IF(ISBLANK(INDEX('Policy Characteristics'!D:D,MATCH($C2847,'Policy Characteristics'!$C:$C,0))),"",INDEX('Policy Characteristics'!D:D,MATCH($C2847,'Policy Characteristics'!$C:$C,0)))</f>
        <v>R&amp;D Capital Cost Reductions</v>
      </c>
      <c r="K2847" s="254" t="str">
        <f>IF(ISBLANK(INDEX('Policy Characteristics'!E:E,MATCH($C2847,'Policy Characteristics'!$C:$C,0))),"",INDEX('Policy Characteristics'!E:E,MATCH($C2847,'Policy Characteristics'!$C:$C,0)))</f>
        <v>RnD industry capital cost reduction</v>
      </c>
      <c r="L2847" s="261">
        <f>IF(ISBLANK(INDEX('Policy Characteristics'!F:F,MATCH($C2847,'Policy Characteristics'!$C:$C,0))),"",INDEX('Policy Characteristics'!F:F,MATCH($C2847,'Policy Characteristics'!$C:$C,0)))</f>
        <v>0</v>
      </c>
      <c r="M2847" s="261">
        <f>IF(ISBLANK(INDEX('Policy Characteristics'!G:G,MATCH($C2847,'Policy Characteristics'!$C:$C,0))),"",INDEX('Policy Characteristics'!G:G,MATCH($C2847,'Policy Characteristics'!$C:$C,0)))</f>
        <v>0.4</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reduction in cost</v>
      </c>
      <c r="P2847" s="254" t="str">
        <f>IF(ISBLANK(INDEX('Policy Characteristics'!J:J,MATCH($C2847,'Policy Characteristics'!$C:$C,0))),"",INDEX('Policy Characteristics'!J:J,MATCH($C2847,'Policy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7" s="254" t="str">
        <f>IF(ISBLANK(INDEX('Policy Characteristics'!K:K,MATCH($C2847,'Policy Characteristics'!$C:$C,0))),"",INDEX('Policy Characteristics'!K:K,MATCH($C2847,'Policy Characteristics'!$C:$C,0)))</f>
        <v>architectural-design.html#rnd</v>
      </c>
      <c r="R2847" s="254" t="str">
        <f>IF(ISBLANK(INDEX('Policy Characteristics'!L:L,MATCH($C2847,'Policy Characteristics'!$C:$C,0))),"",INDEX('Policy Characteristics'!L:L,MATCH($C2847,'Policy Characteristics'!$C:$C,0)))</f>
        <v>research-and-development.html</v>
      </c>
    </row>
    <row r="2848" spans="1:18" x14ac:dyDescent="0.25">
      <c r="A2848" s="254" t="str">
        <f>IF(ISBLANK(INDEX('Policy Characteristics'!A:A,MATCH($C2848,'Policy Characteristics'!$C:$C,0))),"",INDEX('Policy Characteristics'!A:A,MATCH($C2848,'Policy Characteristics'!$C:$C,0)))</f>
        <v>Research and Development</v>
      </c>
      <c r="B2848" s="262" t="str">
        <f>IF(ISBLANK(INDEX('Policy Characteristics'!B:B,MATCH($C2848,'Policy Characteristics'!$C:$C,0))),"",INDEX('Policy Characteristics'!B:B,MATCH($C2848,'Policy Characteristics'!$C:$C,0)))</f>
        <v>Capital Cost Reduction</v>
      </c>
      <c r="C2848" s="254" t="str">
        <f t="shared" si="134"/>
        <v>RnD Industry Capital Cost Perc Reduction</v>
      </c>
      <c r="D2848" s="1" t="s">
        <v>3570</v>
      </c>
      <c r="E2848" s="45" t="s">
        <v>2375</v>
      </c>
      <c r="F2848" t="s">
        <v>3471</v>
      </c>
      <c r="G2848" s="45" t="s">
        <v>89</v>
      </c>
      <c r="H2848" s="47">
        <f t="shared" si="133"/>
        <v>2847</v>
      </c>
      <c r="I2848" s="324" t="s">
        <v>40</v>
      </c>
      <c r="J2848" s="255" t="str">
        <f>IF(ISBLANK(INDEX('Policy Characteristics'!D:D,MATCH($C2848,'Policy Characteristics'!$C:$C,0))),"",INDEX('Policy Characteristics'!D:D,MATCH($C2848,'Policy Characteristics'!$C:$C,0)))</f>
        <v>R&amp;D Capital Cost Reductions</v>
      </c>
      <c r="K2848" s="254" t="str">
        <f>IF(ISBLANK(INDEX('Policy Characteristics'!E:E,MATCH($C2848,'Policy Characteristics'!$C:$C,0))),"",INDEX('Policy Characteristics'!E:E,MATCH($C2848,'Policy Characteristics'!$C:$C,0)))</f>
        <v>RnD industry capital cost reduction</v>
      </c>
      <c r="L2848" s="261">
        <f>IF(ISBLANK(INDEX('Policy Characteristics'!F:F,MATCH($C2848,'Policy Characteristics'!$C:$C,0))),"",INDEX('Policy Characteristics'!F:F,MATCH($C2848,'Policy Characteristics'!$C:$C,0)))</f>
        <v>0</v>
      </c>
      <c r="M2848" s="261">
        <f>IF(ISBLANK(INDEX('Policy Characteristics'!G:G,MATCH($C2848,'Policy Characteristics'!$C:$C,0))),"",INDEX('Policy Characteristics'!G:G,MATCH($C2848,'Policy Characteristics'!$C:$C,0)))</f>
        <v>0.4</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reduction in cost</v>
      </c>
      <c r="P2848" s="254" t="str">
        <f>IF(ISBLANK(INDEX('Policy Characteristics'!J:J,MATCH($C2848,'Policy Characteristics'!$C:$C,0))),"",INDEX('Policy Characteristics'!J:J,MATCH($C2848,'Policy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8" s="254" t="str">
        <f>IF(ISBLANK(INDEX('Policy Characteristics'!K:K,MATCH($C2848,'Policy Characteristics'!$C:$C,0))),"",INDEX('Policy Characteristics'!K:K,MATCH($C2848,'Policy Characteristics'!$C:$C,0)))</f>
        <v>architectural-design.html#rnd</v>
      </c>
      <c r="R2848" s="254" t="str">
        <f>IF(ISBLANK(INDEX('Policy Characteristics'!L:L,MATCH($C2848,'Policy Characteristics'!$C:$C,0))),"",INDEX('Policy Characteristics'!L:L,MATCH($C2848,'Policy Characteristics'!$C:$C,0)))</f>
        <v>research-and-development.html</v>
      </c>
    </row>
    <row r="2849" spans="1:18" x14ac:dyDescent="0.25">
      <c r="A2849" s="254" t="str">
        <f>IF(ISBLANK(INDEX('Policy Characteristics'!A:A,MATCH($C2849,'Policy Characteristics'!$C:$C,0))),"",INDEX('Policy Characteristics'!A:A,MATCH($C2849,'Policy Characteristics'!$C:$C,0)))</f>
        <v>Research and Development</v>
      </c>
      <c r="B2849" s="262" t="str">
        <f>IF(ISBLANK(INDEX('Policy Characteristics'!B:B,MATCH($C2849,'Policy Characteristics'!$C:$C,0))),"",INDEX('Policy Characteristics'!B:B,MATCH($C2849,'Policy Characteristics'!$C:$C,0)))</f>
        <v>Capital Cost Reduction</v>
      </c>
      <c r="C2849" s="254" t="str">
        <f t="shared" si="134"/>
        <v>RnD Industry Capital Cost Perc Reduction</v>
      </c>
      <c r="D2849" s="1" t="s">
        <v>3570</v>
      </c>
      <c r="E2849" s="45" t="s">
        <v>2376</v>
      </c>
      <c r="F2849" t="s">
        <v>3471</v>
      </c>
      <c r="G2849" s="45" t="s">
        <v>2606</v>
      </c>
      <c r="H2849" s="47">
        <f t="shared" si="133"/>
        <v>2848</v>
      </c>
      <c r="I2849" s="324" t="s">
        <v>41</v>
      </c>
      <c r="J2849" s="255" t="str">
        <f>IF(ISBLANK(INDEX('Policy Characteristics'!D:D,MATCH($C2849,'Policy Characteristics'!$C:$C,0))),"",INDEX('Policy Characteristics'!D:D,MATCH($C2849,'Policy Characteristics'!$C:$C,0)))</f>
        <v>R&amp;D Capital Cost Reductions</v>
      </c>
      <c r="K2849" s="254" t="str">
        <f>IF(ISBLANK(INDEX('Policy Characteristics'!E:E,MATCH($C2849,'Policy Characteristics'!$C:$C,0))),"",INDEX('Policy Characteristics'!E:E,MATCH($C2849,'Policy Characteristics'!$C:$C,0)))</f>
        <v>RnD industry capital cost reduction</v>
      </c>
      <c r="L2849" s="261">
        <f>IF(ISBLANK(INDEX('Policy Characteristics'!F:F,MATCH($C2849,'Policy Characteristics'!$C:$C,0))),"",INDEX('Policy Characteristics'!F:F,MATCH($C2849,'Policy Characteristics'!$C:$C,0)))</f>
        <v>0</v>
      </c>
      <c r="M2849" s="261">
        <f>IF(ISBLANK(INDEX('Policy Characteristics'!G:G,MATCH($C2849,'Policy Characteristics'!$C:$C,0))),"",INDEX('Policy Characteristics'!G:G,MATCH($C2849,'Policy Characteristics'!$C:$C,0)))</f>
        <v>0.4</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reduction in cost</v>
      </c>
      <c r="P2849" s="254" t="str">
        <f>IF(ISBLANK(INDEX('Policy Characteristics'!J:J,MATCH($C2849,'Policy Characteristics'!$C:$C,0))),"",INDEX('Policy Characteristics'!J:J,MATCH($C2849,'Policy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49" s="254" t="str">
        <f>IF(ISBLANK(INDEX('Policy Characteristics'!K:K,MATCH($C2849,'Policy Characteristics'!$C:$C,0))),"",INDEX('Policy Characteristics'!K:K,MATCH($C2849,'Policy Characteristics'!$C:$C,0)))</f>
        <v>architectural-design.html#rnd</v>
      </c>
      <c r="R2849" s="254" t="str">
        <f>IF(ISBLANK(INDEX('Policy Characteristics'!L:L,MATCH($C2849,'Policy Characteristics'!$C:$C,0))),"",INDEX('Policy Characteristics'!L:L,MATCH($C2849,'Policy Characteristics'!$C:$C,0)))</f>
        <v>research-and-development.html</v>
      </c>
    </row>
    <row r="2850" spans="1:18" x14ac:dyDescent="0.25">
      <c r="A2850" s="254" t="str">
        <f>IF(ISBLANK(INDEX('Policy Characteristics'!A:A,MATCH($C2850,'Policy Characteristics'!$C:$C,0))),"",INDEX('Policy Characteristics'!A:A,MATCH($C2850,'Policy Characteristics'!$C:$C,0)))</f>
        <v>Research and Development</v>
      </c>
      <c r="B2850" s="262" t="str">
        <f>IF(ISBLANK(INDEX('Policy Characteristics'!B:B,MATCH($C2850,'Policy Characteristics'!$C:$C,0))),"",INDEX('Policy Characteristics'!B:B,MATCH($C2850,'Policy Characteristics'!$C:$C,0)))</f>
        <v>Capital Cost Reduction</v>
      </c>
      <c r="C2850" s="254" t="str">
        <f t="shared" si="134"/>
        <v>RnD Industry Capital Cost Perc Reduction</v>
      </c>
      <c r="D2850" s="1" t="s">
        <v>3570</v>
      </c>
      <c r="E2850" s="45" t="s">
        <v>2377</v>
      </c>
      <c r="F2850" t="s">
        <v>3471</v>
      </c>
      <c r="G2850" s="45" t="s">
        <v>83</v>
      </c>
      <c r="H2850" s="47">
        <f t="shared" si="133"/>
        <v>2849</v>
      </c>
      <c r="I2850" s="324" t="s">
        <v>41</v>
      </c>
      <c r="J2850" s="255" t="str">
        <f>IF(ISBLANK(INDEX('Policy Characteristics'!D:D,MATCH($C2850,'Policy Characteristics'!$C:$C,0))),"",INDEX('Policy Characteristics'!D:D,MATCH($C2850,'Policy Characteristics'!$C:$C,0)))</f>
        <v>R&amp;D Capital Cost Reductions</v>
      </c>
      <c r="K2850" s="254" t="str">
        <f>IF(ISBLANK(INDEX('Policy Characteristics'!E:E,MATCH($C2850,'Policy Characteristics'!$C:$C,0))),"",INDEX('Policy Characteristics'!E:E,MATCH($C2850,'Policy Characteristics'!$C:$C,0)))</f>
        <v>RnD industry capital cost reduction</v>
      </c>
      <c r="L2850" s="261">
        <f>IF(ISBLANK(INDEX('Policy Characteristics'!F:F,MATCH($C2850,'Policy Characteristics'!$C:$C,0))),"",INDEX('Policy Characteristics'!F:F,MATCH($C2850,'Policy Characteristics'!$C:$C,0)))</f>
        <v>0</v>
      </c>
      <c r="M2850" s="261">
        <f>IF(ISBLANK(INDEX('Policy Characteristics'!G:G,MATCH($C2850,'Policy Characteristics'!$C:$C,0))),"",INDEX('Policy Characteristics'!G:G,MATCH($C2850,'Policy Characteristics'!$C:$C,0)))</f>
        <v>0.4</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reduction in cost</v>
      </c>
      <c r="P2850" s="254" t="str">
        <f>IF(ISBLANK(INDEX('Policy Characteristics'!J:J,MATCH($C2850,'Policy Characteristics'!$C:$C,0))),"",INDEX('Policy Characteristics'!J:J,MATCH($C2850,'Policy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0" s="254" t="str">
        <f>IF(ISBLANK(INDEX('Policy Characteristics'!K:K,MATCH($C2850,'Policy Characteristics'!$C:$C,0))),"",INDEX('Policy Characteristics'!K:K,MATCH($C2850,'Policy Characteristics'!$C:$C,0)))</f>
        <v>architectural-design.html#rnd</v>
      </c>
      <c r="R2850" s="254" t="str">
        <f>IF(ISBLANK(INDEX('Policy Characteristics'!L:L,MATCH($C2850,'Policy Characteristics'!$C:$C,0))),"",INDEX('Policy Characteristics'!L:L,MATCH($C2850,'Policy Characteristics'!$C:$C,0)))</f>
        <v>research-and-development.html</v>
      </c>
    </row>
    <row r="2851" spans="1:18" x14ac:dyDescent="0.25">
      <c r="A2851" s="254" t="str">
        <f>IF(ISBLANK(INDEX('Policy Characteristics'!A:A,MATCH($C2851,'Policy Characteristics'!$C:$C,0))),"",INDEX('Policy Characteristics'!A:A,MATCH($C2851,'Policy Characteristics'!$C:$C,0)))</f>
        <v>Research and Development</v>
      </c>
      <c r="B2851" s="262" t="str">
        <f>IF(ISBLANK(INDEX('Policy Characteristics'!B:B,MATCH($C2851,'Policy Characteristics'!$C:$C,0))),"",INDEX('Policy Characteristics'!B:B,MATCH($C2851,'Policy Characteristics'!$C:$C,0)))</f>
        <v>Capital Cost Reduction</v>
      </c>
      <c r="C2851" s="254" t="str">
        <f t="shared" si="134"/>
        <v>RnD Industry Capital Cost Perc Reduction</v>
      </c>
      <c r="D2851" s="1" t="s">
        <v>3570</v>
      </c>
      <c r="E2851" s="45" t="s">
        <v>2378</v>
      </c>
      <c r="F2851" t="s">
        <v>3471</v>
      </c>
      <c r="G2851" s="45" t="s">
        <v>88</v>
      </c>
      <c r="H2851" s="47">
        <f t="shared" si="133"/>
        <v>2850</v>
      </c>
      <c r="I2851" s="324" t="s">
        <v>41</v>
      </c>
      <c r="J2851" s="255" t="str">
        <f>IF(ISBLANK(INDEX('Policy Characteristics'!D:D,MATCH($C2851,'Policy Characteristics'!$C:$C,0))),"",INDEX('Policy Characteristics'!D:D,MATCH($C2851,'Policy Characteristics'!$C:$C,0)))</f>
        <v>R&amp;D Capital Cost Reductions</v>
      </c>
      <c r="K2851" s="254" t="str">
        <f>IF(ISBLANK(INDEX('Policy Characteristics'!E:E,MATCH($C2851,'Policy Characteristics'!$C:$C,0))),"",INDEX('Policy Characteristics'!E:E,MATCH($C2851,'Policy Characteristics'!$C:$C,0)))</f>
        <v>RnD industry capital cost reduction</v>
      </c>
      <c r="L2851" s="261">
        <f>IF(ISBLANK(INDEX('Policy Characteristics'!F:F,MATCH($C2851,'Policy Characteristics'!$C:$C,0))),"",INDEX('Policy Characteristics'!F:F,MATCH($C2851,'Policy Characteristics'!$C:$C,0)))</f>
        <v>0</v>
      </c>
      <c r="M2851" s="261">
        <f>IF(ISBLANK(INDEX('Policy Characteristics'!G:G,MATCH($C2851,'Policy Characteristics'!$C:$C,0))),"",INDEX('Policy Characteristics'!G:G,MATCH($C2851,'Policy Characteristics'!$C:$C,0)))</f>
        <v>0.4</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reduction in cost</v>
      </c>
      <c r="P2851" s="254" t="str">
        <f>IF(ISBLANK(INDEX('Policy Characteristics'!J:J,MATCH($C2851,'Policy Characteristics'!$C:$C,0))),"",INDEX('Policy Characteristics'!J:J,MATCH($C2851,'Policy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1" s="254" t="str">
        <f>IF(ISBLANK(INDEX('Policy Characteristics'!K:K,MATCH($C2851,'Policy Characteristics'!$C:$C,0))),"",INDEX('Policy Characteristics'!K:K,MATCH($C2851,'Policy Characteristics'!$C:$C,0)))</f>
        <v>architectural-design.html#rnd</v>
      </c>
      <c r="R2851" s="254" t="str">
        <f>IF(ISBLANK(INDEX('Policy Characteristics'!L:L,MATCH($C2851,'Policy Characteristics'!$C:$C,0))),"",INDEX('Policy Characteristics'!L:L,MATCH($C2851,'Policy Characteristics'!$C:$C,0)))</f>
        <v>research-and-development.html</v>
      </c>
    </row>
    <row r="2852" spans="1:18" x14ac:dyDescent="0.25">
      <c r="A2852" s="254" t="str">
        <f>IF(ISBLANK(INDEX('Policy Characteristics'!A:A,MATCH($C2852,'Policy Characteristics'!$C:$C,0))),"",INDEX('Policy Characteristics'!A:A,MATCH($C2852,'Policy Characteristics'!$C:$C,0)))</f>
        <v>Research and Development</v>
      </c>
      <c r="B2852" s="262" t="str">
        <f>IF(ISBLANK(INDEX('Policy Characteristics'!B:B,MATCH($C2852,'Policy Characteristics'!$C:$C,0))),"",INDEX('Policy Characteristics'!B:B,MATCH($C2852,'Policy Characteristics'!$C:$C,0)))</f>
        <v>Capital Cost Reduction</v>
      </c>
      <c r="C2852" s="254" t="str">
        <f t="shared" si="134"/>
        <v>RnD Industry Capital Cost Perc Reduction</v>
      </c>
      <c r="D2852" s="1" t="s">
        <v>3570</v>
      </c>
      <c r="E2852" s="45" t="s">
        <v>2379</v>
      </c>
      <c r="F2852" t="s">
        <v>3471</v>
      </c>
      <c r="G2852" s="45" t="s">
        <v>3833</v>
      </c>
      <c r="H2852" s="47">
        <f t="shared" si="133"/>
        <v>2851</v>
      </c>
      <c r="I2852" s="324" t="s">
        <v>41</v>
      </c>
      <c r="J2852" s="255" t="str">
        <f>IF(ISBLANK(INDEX('Policy Characteristics'!D:D,MATCH($C2852,'Policy Characteristics'!$C:$C,0))),"",INDEX('Policy Characteristics'!D:D,MATCH($C2852,'Policy Characteristics'!$C:$C,0)))</f>
        <v>R&amp;D Capital Cost Reductions</v>
      </c>
      <c r="K2852" s="254" t="str">
        <f>IF(ISBLANK(INDEX('Policy Characteristics'!E:E,MATCH($C2852,'Policy Characteristics'!$C:$C,0))),"",INDEX('Policy Characteristics'!E:E,MATCH($C2852,'Policy Characteristics'!$C:$C,0)))</f>
        <v>RnD industry capital cost reduction</v>
      </c>
      <c r="L2852" s="261">
        <f>IF(ISBLANK(INDEX('Policy Characteristics'!F:F,MATCH($C2852,'Policy Characteristics'!$C:$C,0))),"",INDEX('Policy Characteristics'!F:F,MATCH($C2852,'Policy Characteristics'!$C:$C,0)))</f>
        <v>0</v>
      </c>
      <c r="M2852" s="261">
        <f>IF(ISBLANK(INDEX('Policy Characteristics'!G:G,MATCH($C2852,'Policy Characteristics'!$C:$C,0))),"",INDEX('Policy Characteristics'!G:G,MATCH($C2852,'Policy Characteristics'!$C:$C,0)))</f>
        <v>0.4</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reduction in cost</v>
      </c>
      <c r="P2852" s="254" t="str">
        <f>IF(ISBLANK(INDEX('Policy Characteristics'!J:J,MATCH($C2852,'Policy Characteristics'!$C:$C,0))),"",INDEX('Policy Characteristics'!J:J,MATCH($C2852,'Policy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2" s="254" t="str">
        <f>IF(ISBLANK(INDEX('Policy Characteristics'!K:K,MATCH($C2852,'Policy Characteristics'!$C:$C,0))),"",INDEX('Policy Characteristics'!K:K,MATCH($C2852,'Policy Characteristics'!$C:$C,0)))</f>
        <v>architectural-design.html#rnd</v>
      </c>
      <c r="R2852" s="254" t="str">
        <f>IF(ISBLANK(INDEX('Policy Characteristics'!L:L,MATCH($C2852,'Policy Characteristics'!$C:$C,0))),"",INDEX('Policy Characteristics'!L:L,MATCH($C2852,'Policy Characteristics'!$C:$C,0)))</f>
        <v>research-and-development.html</v>
      </c>
    </row>
    <row r="2853" spans="1:18" x14ac:dyDescent="0.25">
      <c r="A2853" s="254" t="str">
        <f>IF(ISBLANK(INDEX('Policy Characteristics'!A:A,MATCH($C2853,'Policy Characteristics'!$C:$C,0))),"",INDEX('Policy Characteristics'!A:A,MATCH($C2853,'Policy Characteristics'!$C:$C,0)))</f>
        <v>Research and Development</v>
      </c>
      <c r="B2853" s="262" t="str">
        <f>IF(ISBLANK(INDEX('Policy Characteristics'!B:B,MATCH($C2853,'Policy Characteristics'!$C:$C,0))),"",INDEX('Policy Characteristics'!B:B,MATCH($C2853,'Policy Characteristics'!$C:$C,0)))</f>
        <v>Capital Cost Reduction</v>
      </c>
      <c r="C2853" s="254" t="str">
        <f t="shared" si="134"/>
        <v>RnD Industry Capital Cost Perc Reduction</v>
      </c>
      <c r="D2853" s="1" t="s">
        <v>3570</v>
      </c>
      <c r="E2853" s="45" t="s">
        <v>2380</v>
      </c>
      <c r="F2853" t="s">
        <v>3471</v>
      </c>
      <c r="G2853" s="45" t="s">
        <v>95</v>
      </c>
      <c r="H2853" s="47">
        <f t="shared" si="133"/>
        <v>2852</v>
      </c>
      <c r="I2853" s="324" t="s">
        <v>41</v>
      </c>
      <c r="J2853" s="255" t="str">
        <f>IF(ISBLANK(INDEX('Policy Characteristics'!D:D,MATCH($C2853,'Policy Characteristics'!$C:$C,0))),"",INDEX('Policy Characteristics'!D:D,MATCH($C2853,'Policy Characteristics'!$C:$C,0)))</f>
        <v>R&amp;D Capital Cost Reductions</v>
      </c>
      <c r="K2853" s="254" t="str">
        <f>IF(ISBLANK(INDEX('Policy Characteristics'!E:E,MATCH($C2853,'Policy Characteristics'!$C:$C,0))),"",INDEX('Policy Characteristics'!E:E,MATCH($C2853,'Policy Characteristics'!$C:$C,0)))</f>
        <v>RnD industry capital cost reduction</v>
      </c>
      <c r="L2853" s="261">
        <f>IF(ISBLANK(INDEX('Policy Characteristics'!F:F,MATCH($C2853,'Policy Characteristics'!$C:$C,0))),"",INDEX('Policy Characteristics'!F:F,MATCH($C2853,'Policy Characteristics'!$C:$C,0)))</f>
        <v>0</v>
      </c>
      <c r="M2853" s="261">
        <f>IF(ISBLANK(INDEX('Policy Characteristics'!G:G,MATCH($C2853,'Policy Characteristics'!$C:$C,0))),"",INDEX('Policy Characteristics'!G:G,MATCH($C2853,'Policy Characteristics'!$C:$C,0)))</f>
        <v>0.4</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reduction in cost</v>
      </c>
      <c r="P2853" s="254" t="str">
        <f>IF(ISBLANK(INDEX('Policy Characteristics'!J:J,MATCH($C2853,'Policy Characteristics'!$C:$C,0))),"",INDEX('Policy Characteristics'!J:J,MATCH($C2853,'Policy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3" s="254" t="str">
        <f>IF(ISBLANK(INDEX('Policy Characteristics'!K:K,MATCH($C2853,'Policy Characteristics'!$C:$C,0))),"",INDEX('Policy Characteristics'!K:K,MATCH($C2853,'Policy Characteristics'!$C:$C,0)))</f>
        <v>architectural-design.html#rnd</v>
      </c>
      <c r="R2853" s="254" t="str">
        <f>IF(ISBLANK(INDEX('Policy Characteristics'!L:L,MATCH($C2853,'Policy Characteristics'!$C:$C,0))),"",INDEX('Policy Characteristics'!L:L,MATCH($C2853,'Policy Characteristics'!$C:$C,0)))</f>
        <v>research-and-development.html</v>
      </c>
    </row>
    <row r="2854" spans="1:18" x14ac:dyDescent="0.25">
      <c r="A2854" s="254" t="str">
        <f>IF(ISBLANK(INDEX('Policy Characteristics'!A:A,MATCH($C2854,'Policy Characteristics'!$C:$C,0))),"",INDEX('Policy Characteristics'!A:A,MATCH($C2854,'Policy Characteristics'!$C:$C,0)))</f>
        <v>Research and Development</v>
      </c>
      <c r="B2854" s="262" t="str">
        <f>IF(ISBLANK(INDEX('Policy Characteristics'!B:B,MATCH($C2854,'Policy Characteristics'!$C:$C,0))),"",INDEX('Policy Characteristics'!B:B,MATCH($C2854,'Policy Characteristics'!$C:$C,0)))</f>
        <v>Capital Cost Reduction</v>
      </c>
      <c r="C2854" s="254" t="str">
        <f t="shared" si="134"/>
        <v>RnD Industry Capital Cost Perc Reduction</v>
      </c>
      <c r="D2854" s="1" t="s">
        <v>3570</v>
      </c>
      <c r="E2854" s="45" t="s">
        <v>2672</v>
      </c>
      <c r="F2854" t="s">
        <v>3471</v>
      </c>
      <c r="G2854" s="45" t="s">
        <v>2443</v>
      </c>
      <c r="H2854" s="47">
        <f t="shared" si="133"/>
        <v>2853</v>
      </c>
      <c r="I2854" s="324" t="s">
        <v>41</v>
      </c>
      <c r="J2854" s="255" t="str">
        <f>IF(ISBLANK(INDEX('Policy Characteristics'!D:D,MATCH($C2854,'Policy Characteristics'!$C:$C,0))),"",INDEX('Policy Characteristics'!D:D,MATCH($C2854,'Policy Characteristics'!$C:$C,0)))</f>
        <v>R&amp;D Capital Cost Reductions</v>
      </c>
      <c r="K2854" s="254" t="str">
        <f>IF(ISBLANK(INDEX('Policy Characteristics'!E:E,MATCH($C2854,'Policy Characteristics'!$C:$C,0))),"",INDEX('Policy Characteristics'!E:E,MATCH($C2854,'Policy Characteristics'!$C:$C,0)))</f>
        <v>RnD industry capital cost reduction</v>
      </c>
      <c r="L2854" s="261">
        <f>IF(ISBLANK(INDEX('Policy Characteristics'!F:F,MATCH($C2854,'Policy Characteristics'!$C:$C,0))),"",INDEX('Policy Characteristics'!F:F,MATCH($C2854,'Policy Characteristics'!$C:$C,0)))</f>
        <v>0</v>
      </c>
      <c r="M2854" s="261">
        <f>IF(ISBLANK(INDEX('Policy Characteristics'!G:G,MATCH($C2854,'Policy Characteristics'!$C:$C,0))),"",INDEX('Policy Characteristics'!G:G,MATCH($C2854,'Policy Characteristics'!$C:$C,0)))</f>
        <v>0.4</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reduction in cost</v>
      </c>
      <c r="P2854" s="254" t="str">
        <f>IF(ISBLANK(INDEX('Policy Characteristics'!J:J,MATCH($C2854,'Policy Characteristics'!$C:$C,0))),"",INDEX('Policy Characteristics'!J:J,MATCH($C2854,'Policy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4" s="254" t="str">
        <f>IF(ISBLANK(INDEX('Policy Characteristics'!K:K,MATCH($C2854,'Policy Characteristics'!$C:$C,0))),"",INDEX('Policy Characteristics'!K:K,MATCH($C2854,'Policy Characteristics'!$C:$C,0)))</f>
        <v>architectural-design.html#rnd</v>
      </c>
      <c r="R2854" s="254" t="str">
        <f>IF(ISBLANK(INDEX('Policy Characteristics'!L:L,MATCH($C2854,'Policy Characteristics'!$C:$C,0))),"",INDEX('Policy Characteristics'!L:L,MATCH($C2854,'Policy Characteristics'!$C:$C,0)))</f>
        <v>research-and-development.html</v>
      </c>
    </row>
    <row r="2855" spans="1:18" x14ac:dyDescent="0.25">
      <c r="A2855" s="254" t="str">
        <f>IF(ISBLANK(INDEX('Policy Characteristics'!A:A,MATCH($C2855,'Policy Characteristics'!$C:$C,0))),"",INDEX('Policy Characteristics'!A:A,MATCH($C2855,'Policy Characteristics'!$C:$C,0)))</f>
        <v>Research and Development</v>
      </c>
      <c r="B2855" s="262" t="str">
        <f>IF(ISBLANK(INDEX('Policy Characteristics'!B:B,MATCH($C2855,'Policy Characteristics'!$C:$C,0))),"",INDEX('Policy Characteristics'!B:B,MATCH($C2855,'Policy Characteristics'!$C:$C,0)))</f>
        <v>Capital Cost Reduction</v>
      </c>
      <c r="C2855" s="254" t="str">
        <f t="shared" si="134"/>
        <v>RnD Industry Capital Cost Perc Reduction</v>
      </c>
      <c r="D2855" s="1" t="s">
        <v>3570</v>
      </c>
      <c r="E2855" s="45" t="s">
        <v>2673</v>
      </c>
      <c r="F2855" t="s">
        <v>3471</v>
      </c>
      <c r="G2855" s="45" t="s">
        <v>2559</v>
      </c>
      <c r="H2855" s="47">
        <f t="shared" si="133"/>
        <v>2854</v>
      </c>
      <c r="I2855" s="324" t="s">
        <v>41</v>
      </c>
      <c r="J2855" s="255" t="str">
        <f>IF(ISBLANK(INDEX('Policy Characteristics'!D:D,MATCH($C2855,'Policy Characteristics'!$C:$C,0))),"",INDEX('Policy Characteristics'!D:D,MATCH($C2855,'Policy Characteristics'!$C:$C,0)))</f>
        <v>R&amp;D Capital Cost Reductions</v>
      </c>
      <c r="K2855" s="254" t="str">
        <f>IF(ISBLANK(INDEX('Policy Characteristics'!E:E,MATCH($C2855,'Policy Characteristics'!$C:$C,0))),"",INDEX('Policy Characteristics'!E:E,MATCH($C2855,'Policy Characteristics'!$C:$C,0)))</f>
        <v>RnD industry capital cost reduction</v>
      </c>
      <c r="L2855" s="261">
        <f>IF(ISBLANK(INDEX('Policy Characteristics'!F:F,MATCH($C2855,'Policy Characteristics'!$C:$C,0))),"",INDEX('Policy Characteristics'!F:F,MATCH($C2855,'Policy Characteristics'!$C:$C,0)))</f>
        <v>0</v>
      </c>
      <c r="M2855" s="261">
        <f>IF(ISBLANK(INDEX('Policy Characteristics'!G:G,MATCH($C2855,'Policy Characteristics'!$C:$C,0))),"",INDEX('Policy Characteristics'!G:G,MATCH($C2855,'Policy Characteristics'!$C:$C,0)))</f>
        <v>0.4</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reduction in cost</v>
      </c>
      <c r="P2855" s="254" t="str">
        <f>IF(ISBLANK(INDEX('Policy Characteristics'!J:J,MATCH($C2855,'Policy Characteristics'!$C:$C,0))),"",INDEX('Policy Characteristics'!J:J,MATCH($C2855,'Policy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5" s="254" t="str">
        <f>IF(ISBLANK(INDEX('Policy Characteristics'!K:K,MATCH($C2855,'Policy Characteristics'!$C:$C,0))),"",INDEX('Policy Characteristics'!K:K,MATCH($C2855,'Policy Characteristics'!$C:$C,0)))</f>
        <v>architectural-design.html#rnd</v>
      </c>
      <c r="R2855" s="254" t="str">
        <f>IF(ISBLANK(INDEX('Policy Characteristics'!L:L,MATCH($C2855,'Policy Characteristics'!$C:$C,0))),"",INDEX('Policy Characteristics'!L:L,MATCH($C2855,'Policy Characteristics'!$C:$C,0)))</f>
        <v>research-and-development.html</v>
      </c>
    </row>
    <row r="2856" spans="1:18" x14ac:dyDescent="0.25">
      <c r="A2856" s="254" t="str">
        <f>IF(ISBLANK(INDEX('Policy Characteristics'!A:A,MATCH($C2856,'Policy Characteristics'!$C:$C,0))),"",INDEX('Policy Characteristics'!A:A,MATCH($C2856,'Policy Characteristics'!$C:$C,0)))</f>
        <v>Research and Development</v>
      </c>
      <c r="B2856" s="262" t="str">
        <f>IF(ISBLANK(INDEX('Policy Characteristics'!B:B,MATCH($C2856,'Policy Characteristics'!$C:$C,0))),"",INDEX('Policy Characteristics'!B:B,MATCH($C2856,'Policy Characteristics'!$C:$C,0)))</f>
        <v>Capital Cost Reduction</v>
      </c>
      <c r="C2856" s="254" t="str">
        <f t="shared" si="134"/>
        <v>RnD Industry Capital Cost Perc Reduction</v>
      </c>
      <c r="D2856" s="1" t="s">
        <v>3570</v>
      </c>
      <c r="E2856" s="45" t="s">
        <v>2674</v>
      </c>
      <c r="F2856" t="s">
        <v>3471</v>
      </c>
      <c r="G2856" s="45" t="s">
        <v>2621</v>
      </c>
      <c r="H2856" s="47">
        <f t="shared" si="133"/>
        <v>2855</v>
      </c>
      <c r="I2856" s="324" t="s">
        <v>41</v>
      </c>
      <c r="J2856" s="255" t="str">
        <f>IF(ISBLANK(INDEX('Policy Characteristics'!D:D,MATCH($C2856,'Policy Characteristics'!$C:$C,0))),"",INDEX('Policy Characteristics'!D:D,MATCH($C2856,'Policy Characteristics'!$C:$C,0)))</f>
        <v>R&amp;D Capital Cost Reductions</v>
      </c>
      <c r="K2856" s="254" t="str">
        <f>IF(ISBLANK(INDEX('Policy Characteristics'!E:E,MATCH($C2856,'Policy Characteristics'!$C:$C,0))),"",INDEX('Policy Characteristics'!E:E,MATCH($C2856,'Policy Characteristics'!$C:$C,0)))</f>
        <v>RnD industry capital cost reduction</v>
      </c>
      <c r="L2856" s="261">
        <f>IF(ISBLANK(INDEX('Policy Characteristics'!F:F,MATCH($C2856,'Policy Characteristics'!$C:$C,0))),"",INDEX('Policy Characteristics'!F:F,MATCH($C2856,'Policy Characteristics'!$C:$C,0)))</f>
        <v>0</v>
      </c>
      <c r="M2856" s="261">
        <f>IF(ISBLANK(INDEX('Policy Characteristics'!G:G,MATCH($C2856,'Policy Characteristics'!$C:$C,0))),"",INDEX('Policy Characteristics'!G:G,MATCH($C2856,'Policy Characteristics'!$C:$C,0)))</f>
        <v>0.4</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reduction in cost</v>
      </c>
      <c r="P2856" s="254" t="str">
        <f>IF(ISBLANK(INDEX('Policy Characteristics'!J:J,MATCH($C2856,'Policy Characteristics'!$C:$C,0))),"",INDEX('Policy Characteristics'!J:J,MATCH($C2856,'Policy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6" s="254" t="str">
        <f>IF(ISBLANK(INDEX('Policy Characteristics'!K:K,MATCH($C2856,'Policy Characteristics'!$C:$C,0))),"",INDEX('Policy Characteristics'!K:K,MATCH($C2856,'Policy Characteristics'!$C:$C,0)))</f>
        <v>architectural-design.html#rnd</v>
      </c>
      <c r="R2856" s="254" t="str">
        <f>IF(ISBLANK(INDEX('Policy Characteristics'!L:L,MATCH($C2856,'Policy Characteristics'!$C:$C,0))),"",INDEX('Policy Characteristics'!L:L,MATCH($C2856,'Policy Characteristics'!$C:$C,0)))</f>
        <v>research-and-development.html</v>
      </c>
    </row>
    <row r="2857" spans="1:18" x14ac:dyDescent="0.25">
      <c r="A2857" s="254" t="str">
        <f>IF(ISBLANK(INDEX('Policy Characteristics'!A:A,MATCH($C2857,'Policy Characteristics'!$C:$C,0))),"",INDEX('Policy Characteristics'!A:A,MATCH($C2857,'Policy Characteristics'!$C:$C,0)))</f>
        <v>Research and Development</v>
      </c>
      <c r="B2857" s="262" t="str">
        <f>IF(ISBLANK(INDEX('Policy Characteristics'!B:B,MATCH($C2857,'Policy Characteristics'!$C:$C,0))),"",INDEX('Policy Characteristics'!B:B,MATCH($C2857,'Policy Characteristics'!$C:$C,0)))</f>
        <v>Capital Cost Reduction</v>
      </c>
      <c r="C2857" s="254" t="str">
        <f t="shared" si="134"/>
        <v>RnD Industry Capital Cost Perc Reduction</v>
      </c>
      <c r="D2857" s="1" t="s">
        <v>3570</v>
      </c>
      <c r="E2857" s="45" t="s">
        <v>2671</v>
      </c>
      <c r="F2857" t="s">
        <v>3471</v>
      </c>
      <c r="G2857" s="45" t="s">
        <v>2446</v>
      </c>
      <c r="H2857" s="47">
        <f t="shared" si="133"/>
        <v>2856</v>
      </c>
      <c r="I2857" s="324" t="s">
        <v>41</v>
      </c>
      <c r="J2857" s="255" t="str">
        <f>IF(ISBLANK(INDEX('Policy Characteristics'!D:D,MATCH($C2857,'Policy Characteristics'!$C:$C,0))),"",INDEX('Policy Characteristics'!D:D,MATCH($C2857,'Policy Characteristics'!$C:$C,0)))</f>
        <v>R&amp;D Capital Cost Reductions</v>
      </c>
      <c r="K2857" s="254" t="str">
        <f>IF(ISBLANK(INDEX('Policy Characteristics'!E:E,MATCH($C2857,'Policy Characteristics'!$C:$C,0))),"",INDEX('Policy Characteristics'!E:E,MATCH($C2857,'Policy Characteristics'!$C:$C,0)))</f>
        <v>RnD industry capital cost reduction</v>
      </c>
      <c r="L2857" s="261">
        <f>IF(ISBLANK(INDEX('Policy Characteristics'!F:F,MATCH($C2857,'Policy Characteristics'!$C:$C,0))),"",INDEX('Policy Characteristics'!F:F,MATCH($C2857,'Policy Characteristics'!$C:$C,0)))</f>
        <v>0</v>
      </c>
      <c r="M2857" s="261">
        <f>IF(ISBLANK(INDEX('Policy Characteristics'!G:G,MATCH($C2857,'Policy Characteristics'!$C:$C,0))),"",INDEX('Policy Characteristics'!G:G,MATCH($C2857,'Policy Characteristics'!$C:$C,0)))</f>
        <v>0.4</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reduction in cost</v>
      </c>
      <c r="P2857" s="254" t="str">
        <f>IF(ISBLANK(INDEX('Policy Characteristics'!J:J,MATCH($C2857,'Policy Characteristics'!$C:$C,0))),"",INDEX('Policy Characteristics'!J:J,MATCH($C2857,'Policy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7" s="254" t="str">
        <f>IF(ISBLANK(INDEX('Policy Characteristics'!K:K,MATCH($C2857,'Policy Characteristics'!$C:$C,0))),"",INDEX('Policy Characteristics'!K:K,MATCH($C2857,'Policy Characteristics'!$C:$C,0)))</f>
        <v>architectural-design.html#rnd</v>
      </c>
      <c r="R2857" s="254" t="str">
        <f>IF(ISBLANK(INDEX('Policy Characteristics'!L:L,MATCH($C2857,'Policy Characteristics'!$C:$C,0))),"",INDEX('Policy Characteristics'!L:L,MATCH($C2857,'Policy Characteristics'!$C:$C,0)))</f>
        <v>research-and-development.html</v>
      </c>
    </row>
    <row r="2858" spans="1:18" x14ac:dyDescent="0.25">
      <c r="A2858" s="254" t="str">
        <f>IF(ISBLANK(INDEX('Policy Characteristics'!A:A,MATCH($C2858,'Policy Characteristics'!$C:$C,0))),"",INDEX('Policy Characteristics'!A:A,MATCH($C2858,'Policy Characteristics'!$C:$C,0)))</f>
        <v>Research and Development</v>
      </c>
      <c r="B2858" s="262" t="str">
        <f>IF(ISBLANK(INDEX('Policy Characteristics'!B:B,MATCH($C2858,'Policy Characteristics'!$C:$C,0))),"",INDEX('Policy Characteristics'!B:B,MATCH($C2858,'Policy Characteristics'!$C:$C,0)))</f>
        <v>Capital Cost Reduction</v>
      </c>
      <c r="C2858" s="254" t="str">
        <f t="shared" si="134"/>
        <v>RnD Industry Capital Cost Perc Reduction</v>
      </c>
      <c r="D2858" s="1" t="s">
        <v>3912</v>
      </c>
      <c r="E2858" s="45" t="s">
        <v>2375</v>
      </c>
      <c r="F2858" t="s">
        <v>3888</v>
      </c>
      <c r="G2858" s="45" t="s">
        <v>89</v>
      </c>
      <c r="H2858" s="47">
        <f t="shared" si="133"/>
        <v>2857</v>
      </c>
      <c r="I2858" s="324" t="s">
        <v>40</v>
      </c>
      <c r="J2858" s="255" t="str">
        <f>IF(ISBLANK(INDEX('Policy Characteristics'!D:D,MATCH($C2858,'Policy Characteristics'!$C:$C,0))),"",INDEX('Policy Characteristics'!D:D,MATCH($C2858,'Policy Characteristics'!$C:$C,0)))</f>
        <v>R&amp;D Capital Cost Reductions</v>
      </c>
      <c r="K2858" s="254" t="str">
        <f>IF(ISBLANK(INDEX('Policy Characteristics'!E:E,MATCH($C2858,'Policy Characteristics'!$C:$C,0))),"",INDEX('Policy Characteristics'!E:E,MATCH($C2858,'Policy Characteristics'!$C:$C,0)))</f>
        <v>RnD industry capital cost reduction</v>
      </c>
      <c r="L2858" s="261">
        <f>IF(ISBLANK(INDEX('Policy Characteristics'!F:F,MATCH($C2858,'Policy Characteristics'!$C:$C,0))),"",INDEX('Policy Characteristics'!F:F,MATCH($C2858,'Policy Characteristics'!$C:$C,0)))</f>
        <v>0</v>
      </c>
      <c r="M2858" s="261">
        <f>IF(ISBLANK(INDEX('Policy Characteristics'!G:G,MATCH($C2858,'Policy Characteristics'!$C:$C,0))),"",INDEX('Policy Characteristics'!G:G,MATCH($C2858,'Policy Characteristics'!$C:$C,0)))</f>
        <v>0.4</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reduction in cost</v>
      </c>
      <c r="P2858" s="254" t="str">
        <f>IF(ISBLANK(INDEX('Policy Characteristics'!J:J,MATCH($C2858,'Policy Characteristics'!$C:$C,0))),"",INDEX('Policy Characteristics'!J:J,MATCH($C2858,'Policy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8" s="254" t="str">
        <f>IF(ISBLANK(INDEX('Policy Characteristics'!K:K,MATCH($C2858,'Policy Characteristics'!$C:$C,0))),"",INDEX('Policy Characteristics'!K:K,MATCH($C2858,'Policy Characteristics'!$C:$C,0)))</f>
        <v>architectural-design.html#rnd</v>
      </c>
      <c r="R2858" s="254" t="str">
        <f>IF(ISBLANK(INDEX('Policy Characteristics'!L:L,MATCH($C2858,'Policy Characteristics'!$C:$C,0))),"",INDEX('Policy Characteristics'!L:L,MATCH($C2858,'Policy Characteristics'!$C:$C,0)))</f>
        <v>research-and-development.html</v>
      </c>
    </row>
    <row r="2859" spans="1:18" x14ac:dyDescent="0.25">
      <c r="A2859" s="254" t="str">
        <f>IF(ISBLANK(INDEX('Policy Characteristics'!A:A,MATCH($C2859,'Policy Characteristics'!$C:$C,0))),"",INDEX('Policy Characteristics'!A:A,MATCH($C2859,'Policy Characteristics'!$C:$C,0)))</f>
        <v>Research and Development</v>
      </c>
      <c r="B2859" s="262" t="str">
        <f>IF(ISBLANK(INDEX('Policy Characteristics'!B:B,MATCH($C2859,'Policy Characteristics'!$C:$C,0))),"",INDEX('Policy Characteristics'!B:B,MATCH($C2859,'Policy Characteristics'!$C:$C,0)))</f>
        <v>Capital Cost Reduction</v>
      </c>
      <c r="C2859" s="254" t="str">
        <f t="shared" si="134"/>
        <v>RnD Industry Capital Cost Perc Reduction</v>
      </c>
      <c r="D2859" s="1" t="s">
        <v>3912</v>
      </c>
      <c r="E2859" s="45" t="s">
        <v>2376</v>
      </c>
      <c r="F2859" t="s">
        <v>3888</v>
      </c>
      <c r="G2859" s="45" t="s">
        <v>2606</v>
      </c>
      <c r="H2859" s="47">
        <f t="shared" si="133"/>
        <v>2858</v>
      </c>
      <c r="I2859" s="324" t="s">
        <v>41</v>
      </c>
      <c r="J2859" s="255" t="str">
        <f>IF(ISBLANK(INDEX('Policy Characteristics'!D:D,MATCH($C2859,'Policy Characteristics'!$C:$C,0))),"",INDEX('Policy Characteristics'!D:D,MATCH($C2859,'Policy Characteristics'!$C:$C,0)))</f>
        <v>R&amp;D Capital Cost Reductions</v>
      </c>
      <c r="K2859" s="254" t="str">
        <f>IF(ISBLANK(INDEX('Policy Characteristics'!E:E,MATCH($C2859,'Policy Characteristics'!$C:$C,0))),"",INDEX('Policy Characteristics'!E:E,MATCH($C2859,'Policy Characteristics'!$C:$C,0)))</f>
        <v>RnD industry capital cost reduction</v>
      </c>
      <c r="L2859" s="261">
        <f>IF(ISBLANK(INDEX('Policy Characteristics'!F:F,MATCH($C2859,'Policy Characteristics'!$C:$C,0))),"",INDEX('Policy Characteristics'!F:F,MATCH($C2859,'Policy Characteristics'!$C:$C,0)))</f>
        <v>0</v>
      </c>
      <c r="M2859" s="261">
        <f>IF(ISBLANK(INDEX('Policy Characteristics'!G:G,MATCH($C2859,'Policy Characteristics'!$C:$C,0))),"",INDEX('Policy Characteristics'!G:G,MATCH($C2859,'Policy Characteristics'!$C:$C,0)))</f>
        <v>0.4</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reduction in cost</v>
      </c>
      <c r="P2859" s="254" t="str">
        <f>IF(ISBLANK(INDEX('Policy Characteristics'!J:J,MATCH($C2859,'Policy Characteristics'!$C:$C,0))),"",INDEX('Policy Characteristics'!J:J,MATCH($C2859,'Policy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59" s="254" t="str">
        <f>IF(ISBLANK(INDEX('Policy Characteristics'!K:K,MATCH($C2859,'Policy Characteristics'!$C:$C,0))),"",INDEX('Policy Characteristics'!K:K,MATCH($C2859,'Policy Characteristics'!$C:$C,0)))</f>
        <v>architectural-design.html#rnd</v>
      </c>
      <c r="R2859" s="254" t="str">
        <f>IF(ISBLANK(INDEX('Policy Characteristics'!L:L,MATCH($C2859,'Policy Characteristics'!$C:$C,0))),"",INDEX('Policy Characteristics'!L:L,MATCH($C2859,'Policy Characteristics'!$C:$C,0)))</f>
        <v>research-and-development.html</v>
      </c>
    </row>
    <row r="2860" spans="1:18" x14ac:dyDescent="0.25">
      <c r="A2860" s="254" t="str">
        <f>IF(ISBLANK(INDEX('Policy Characteristics'!A:A,MATCH($C2860,'Policy Characteristics'!$C:$C,0))),"",INDEX('Policy Characteristics'!A:A,MATCH($C2860,'Policy Characteristics'!$C:$C,0)))</f>
        <v>Research and Development</v>
      </c>
      <c r="B2860" s="262" t="str">
        <f>IF(ISBLANK(INDEX('Policy Characteristics'!B:B,MATCH($C2860,'Policy Characteristics'!$C:$C,0))),"",INDEX('Policy Characteristics'!B:B,MATCH($C2860,'Policy Characteristics'!$C:$C,0)))</f>
        <v>Capital Cost Reduction</v>
      </c>
      <c r="C2860" s="254" t="str">
        <f t="shared" si="134"/>
        <v>RnD Industry Capital Cost Perc Reduction</v>
      </c>
      <c r="D2860" s="1" t="s">
        <v>3912</v>
      </c>
      <c r="E2860" s="45" t="s">
        <v>2377</v>
      </c>
      <c r="F2860" t="s">
        <v>3888</v>
      </c>
      <c r="G2860" s="45" t="s">
        <v>83</v>
      </c>
      <c r="H2860" s="47">
        <f t="shared" si="133"/>
        <v>2859</v>
      </c>
      <c r="I2860" s="324" t="s">
        <v>41</v>
      </c>
      <c r="J2860" s="255" t="str">
        <f>IF(ISBLANK(INDEX('Policy Characteristics'!D:D,MATCH($C2860,'Policy Characteristics'!$C:$C,0))),"",INDEX('Policy Characteristics'!D:D,MATCH($C2860,'Policy Characteristics'!$C:$C,0)))</f>
        <v>R&amp;D Capital Cost Reductions</v>
      </c>
      <c r="K2860" s="254" t="str">
        <f>IF(ISBLANK(INDEX('Policy Characteristics'!E:E,MATCH($C2860,'Policy Characteristics'!$C:$C,0))),"",INDEX('Policy Characteristics'!E:E,MATCH($C2860,'Policy Characteristics'!$C:$C,0)))</f>
        <v>RnD industry capital cost reduction</v>
      </c>
      <c r="L2860" s="261">
        <f>IF(ISBLANK(INDEX('Policy Characteristics'!F:F,MATCH($C2860,'Policy Characteristics'!$C:$C,0))),"",INDEX('Policy Characteristics'!F:F,MATCH($C2860,'Policy Characteristics'!$C:$C,0)))</f>
        <v>0</v>
      </c>
      <c r="M2860" s="261">
        <f>IF(ISBLANK(INDEX('Policy Characteristics'!G:G,MATCH($C2860,'Policy Characteristics'!$C:$C,0))),"",INDEX('Policy Characteristics'!G:G,MATCH($C2860,'Policy Characteristics'!$C:$C,0)))</f>
        <v>0.4</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reduction in cost</v>
      </c>
      <c r="P2860" s="254" t="str">
        <f>IF(ISBLANK(INDEX('Policy Characteristics'!J:J,MATCH($C2860,'Policy Characteristics'!$C:$C,0))),"",INDEX('Policy Characteristics'!J:J,MATCH($C2860,'Policy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0" s="254" t="str">
        <f>IF(ISBLANK(INDEX('Policy Characteristics'!K:K,MATCH($C2860,'Policy Characteristics'!$C:$C,0))),"",INDEX('Policy Characteristics'!K:K,MATCH($C2860,'Policy Characteristics'!$C:$C,0)))</f>
        <v>architectural-design.html#rnd</v>
      </c>
      <c r="R2860" s="254" t="str">
        <f>IF(ISBLANK(INDEX('Policy Characteristics'!L:L,MATCH($C2860,'Policy Characteristics'!$C:$C,0))),"",INDEX('Policy Characteristics'!L:L,MATCH($C2860,'Policy Characteristics'!$C:$C,0)))</f>
        <v>research-and-development.html</v>
      </c>
    </row>
    <row r="2861" spans="1:18" x14ac:dyDescent="0.25">
      <c r="A2861" s="254" t="str">
        <f>IF(ISBLANK(INDEX('Policy Characteristics'!A:A,MATCH($C2861,'Policy Characteristics'!$C:$C,0))),"",INDEX('Policy Characteristics'!A:A,MATCH($C2861,'Policy Characteristics'!$C:$C,0)))</f>
        <v>Research and Development</v>
      </c>
      <c r="B2861" s="262" t="str">
        <f>IF(ISBLANK(INDEX('Policy Characteristics'!B:B,MATCH($C2861,'Policy Characteristics'!$C:$C,0))),"",INDEX('Policy Characteristics'!B:B,MATCH($C2861,'Policy Characteristics'!$C:$C,0)))</f>
        <v>Capital Cost Reduction</v>
      </c>
      <c r="C2861" s="254" t="str">
        <f t="shared" si="134"/>
        <v>RnD Industry Capital Cost Perc Reduction</v>
      </c>
      <c r="D2861" s="1" t="s">
        <v>3912</v>
      </c>
      <c r="E2861" s="45" t="s">
        <v>2378</v>
      </c>
      <c r="F2861" t="s">
        <v>3888</v>
      </c>
      <c r="G2861" s="45" t="s">
        <v>88</v>
      </c>
      <c r="H2861" s="47">
        <f t="shared" si="133"/>
        <v>2860</v>
      </c>
      <c r="I2861" s="324" t="s">
        <v>41</v>
      </c>
      <c r="J2861" s="255" t="str">
        <f>IF(ISBLANK(INDEX('Policy Characteristics'!D:D,MATCH($C2861,'Policy Characteristics'!$C:$C,0))),"",INDEX('Policy Characteristics'!D:D,MATCH($C2861,'Policy Characteristics'!$C:$C,0)))</f>
        <v>R&amp;D Capital Cost Reductions</v>
      </c>
      <c r="K2861" s="254" t="str">
        <f>IF(ISBLANK(INDEX('Policy Characteristics'!E:E,MATCH($C2861,'Policy Characteristics'!$C:$C,0))),"",INDEX('Policy Characteristics'!E:E,MATCH($C2861,'Policy Characteristics'!$C:$C,0)))</f>
        <v>RnD industry capital cost reduction</v>
      </c>
      <c r="L2861" s="261">
        <f>IF(ISBLANK(INDEX('Policy Characteristics'!F:F,MATCH($C2861,'Policy Characteristics'!$C:$C,0))),"",INDEX('Policy Characteristics'!F:F,MATCH($C2861,'Policy Characteristics'!$C:$C,0)))</f>
        <v>0</v>
      </c>
      <c r="M2861" s="261">
        <f>IF(ISBLANK(INDEX('Policy Characteristics'!G:G,MATCH($C2861,'Policy Characteristics'!$C:$C,0))),"",INDEX('Policy Characteristics'!G:G,MATCH($C2861,'Policy Characteristics'!$C:$C,0)))</f>
        <v>0.4</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reduction in cost</v>
      </c>
      <c r="P2861" s="254" t="str">
        <f>IF(ISBLANK(INDEX('Policy Characteristics'!J:J,MATCH($C2861,'Policy Characteristics'!$C:$C,0))),"",INDEX('Policy Characteristics'!J:J,MATCH($C2861,'Policy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1" s="254" t="str">
        <f>IF(ISBLANK(INDEX('Policy Characteristics'!K:K,MATCH($C2861,'Policy Characteristics'!$C:$C,0))),"",INDEX('Policy Characteristics'!K:K,MATCH($C2861,'Policy Characteristics'!$C:$C,0)))</f>
        <v>architectural-design.html#rnd</v>
      </c>
      <c r="R2861" s="254" t="str">
        <f>IF(ISBLANK(INDEX('Policy Characteristics'!L:L,MATCH($C2861,'Policy Characteristics'!$C:$C,0))),"",INDEX('Policy Characteristics'!L:L,MATCH($C2861,'Policy Characteristics'!$C:$C,0)))</f>
        <v>research-and-development.html</v>
      </c>
    </row>
    <row r="2862" spans="1:18" x14ac:dyDescent="0.25">
      <c r="A2862" s="254" t="str">
        <f>IF(ISBLANK(INDEX('Policy Characteristics'!A:A,MATCH($C2862,'Policy Characteristics'!$C:$C,0))),"",INDEX('Policy Characteristics'!A:A,MATCH($C2862,'Policy Characteristics'!$C:$C,0)))</f>
        <v>Research and Development</v>
      </c>
      <c r="B2862" s="262" t="str">
        <f>IF(ISBLANK(INDEX('Policy Characteristics'!B:B,MATCH($C2862,'Policy Characteristics'!$C:$C,0))),"",INDEX('Policy Characteristics'!B:B,MATCH($C2862,'Policy Characteristics'!$C:$C,0)))</f>
        <v>Capital Cost Reduction</v>
      </c>
      <c r="C2862" s="254" t="str">
        <f t="shared" si="134"/>
        <v>RnD Industry Capital Cost Perc Reduction</v>
      </c>
      <c r="D2862" s="1" t="s">
        <v>3912</v>
      </c>
      <c r="E2862" s="45" t="s">
        <v>2379</v>
      </c>
      <c r="F2862" t="s">
        <v>3888</v>
      </c>
      <c r="G2862" s="45" t="s">
        <v>3833</v>
      </c>
      <c r="H2862" s="47">
        <f t="shared" si="133"/>
        <v>2861</v>
      </c>
      <c r="I2862" s="324" t="s">
        <v>41</v>
      </c>
      <c r="J2862" s="255" t="str">
        <f>IF(ISBLANK(INDEX('Policy Characteristics'!D:D,MATCH($C2862,'Policy Characteristics'!$C:$C,0))),"",INDEX('Policy Characteristics'!D:D,MATCH($C2862,'Policy Characteristics'!$C:$C,0)))</f>
        <v>R&amp;D Capital Cost Reductions</v>
      </c>
      <c r="K2862" s="254" t="str">
        <f>IF(ISBLANK(INDEX('Policy Characteristics'!E:E,MATCH($C2862,'Policy Characteristics'!$C:$C,0))),"",INDEX('Policy Characteristics'!E:E,MATCH($C2862,'Policy Characteristics'!$C:$C,0)))</f>
        <v>RnD industry capital cost reduction</v>
      </c>
      <c r="L2862" s="261">
        <f>IF(ISBLANK(INDEX('Policy Characteristics'!F:F,MATCH($C2862,'Policy Characteristics'!$C:$C,0))),"",INDEX('Policy Characteristics'!F:F,MATCH($C2862,'Policy Characteristics'!$C:$C,0)))</f>
        <v>0</v>
      </c>
      <c r="M2862" s="261">
        <f>IF(ISBLANK(INDEX('Policy Characteristics'!G:G,MATCH($C2862,'Policy Characteristics'!$C:$C,0))),"",INDEX('Policy Characteristics'!G:G,MATCH($C2862,'Policy Characteristics'!$C:$C,0)))</f>
        <v>0.4</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reduction in cost</v>
      </c>
      <c r="P2862" s="254" t="str">
        <f>IF(ISBLANK(INDEX('Policy Characteristics'!J:J,MATCH($C2862,'Policy Characteristics'!$C:$C,0))),"",INDEX('Policy Characteristics'!J:J,MATCH($C2862,'Policy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2" s="254" t="str">
        <f>IF(ISBLANK(INDEX('Policy Characteristics'!K:K,MATCH($C2862,'Policy Characteristics'!$C:$C,0))),"",INDEX('Policy Characteristics'!K:K,MATCH($C2862,'Policy Characteristics'!$C:$C,0)))</f>
        <v>architectural-design.html#rnd</v>
      </c>
      <c r="R2862" s="254" t="str">
        <f>IF(ISBLANK(INDEX('Policy Characteristics'!L:L,MATCH($C2862,'Policy Characteristics'!$C:$C,0))),"",INDEX('Policy Characteristics'!L:L,MATCH($C2862,'Policy Characteristics'!$C:$C,0)))</f>
        <v>research-and-development.html</v>
      </c>
    </row>
    <row r="2863" spans="1:18" x14ac:dyDescent="0.25">
      <c r="A2863" s="254" t="str">
        <f>IF(ISBLANK(INDEX('Policy Characteristics'!A:A,MATCH($C2863,'Policy Characteristics'!$C:$C,0))),"",INDEX('Policy Characteristics'!A:A,MATCH($C2863,'Policy Characteristics'!$C:$C,0)))</f>
        <v>Research and Development</v>
      </c>
      <c r="B2863" s="262" t="str">
        <f>IF(ISBLANK(INDEX('Policy Characteristics'!B:B,MATCH($C2863,'Policy Characteristics'!$C:$C,0))),"",INDEX('Policy Characteristics'!B:B,MATCH($C2863,'Policy Characteristics'!$C:$C,0)))</f>
        <v>Capital Cost Reduction</v>
      </c>
      <c r="C2863" s="254" t="str">
        <f t="shared" si="134"/>
        <v>RnD Industry Capital Cost Perc Reduction</v>
      </c>
      <c r="D2863" s="1" t="s">
        <v>3912</v>
      </c>
      <c r="E2863" s="45" t="s">
        <v>2380</v>
      </c>
      <c r="F2863" t="s">
        <v>3888</v>
      </c>
      <c r="G2863" s="45" t="s">
        <v>95</v>
      </c>
      <c r="H2863" s="47">
        <f t="shared" si="133"/>
        <v>2862</v>
      </c>
      <c r="I2863" s="324" t="s">
        <v>41</v>
      </c>
      <c r="J2863" s="255" t="str">
        <f>IF(ISBLANK(INDEX('Policy Characteristics'!D:D,MATCH($C2863,'Policy Characteristics'!$C:$C,0))),"",INDEX('Policy Characteristics'!D:D,MATCH($C2863,'Policy Characteristics'!$C:$C,0)))</f>
        <v>R&amp;D Capital Cost Reductions</v>
      </c>
      <c r="K2863" s="254" t="str">
        <f>IF(ISBLANK(INDEX('Policy Characteristics'!E:E,MATCH($C2863,'Policy Characteristics'!$C:$C,0))),"",INDEX('Policy Characteristics'!E:E,MATCH($C2863,'Policy Characteristics'!$C:$C,0)))</f>
        <v>RnD industry capital cost reduction</v>
      </c>
      <c r="L2863" s="261">
        <f>IF(ISBLANK(INDEX('Policy Characteristics'!F:F,MATCH($C2863,'Policy Characteristics'!$C:$C,0))),"",INDEX('Policy Characteristics'!F:F,MATCH($C2863,'Policy Characteristics'!$C:$C,0)))</f>
        <v>0</v>
      </c>
      <c r="M2863" s="261">
        <f>IF(ISBLANK(INDEX('Policy Characteristics'!G:G,MATCH($C2863,'Policy Characteristics'!$C:$C,0))),"",INDEX('Policy Characteristics'!G:G,MATCH($C2863,'Policy Characteristics'!$C:$C,0)))</f>
        <v>0.4</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reduction in cost</v>
      </c>
      <c r="P2863" s="254" t="str">
        <f>IF(ISBLANK(INDEX('Policy Characteristics'!J:J,MATCH($C2863,'Policy Characteristics'!$C:$C,0))),"",INDEX('Policy Characteristics'!J:J,MATCH($C2863,'Policy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3" s="254" t="str">
        <f>IF(ISBLANK(INDEX('Policy Characteristics'!K:K,MATCH($C2863,'Policy Characteristics'!$C:$C,0))),"",INDEX('Policy Characteristics'!K:K,MATCH($C2863,'Policy Characteristics'!$C:$C,0)))</f>
        <v>architectural-design.html#rnd</v>
      </c>
      <c r="R2863" s="254" t="str">
        <f>IF(ISBLANK(INDEX('Policy Characteristics'!L:L,MATCH($C2863,'Policy Characteristics'!$C:$C,0))),"",INDEX('Policy Characteristics'!L:L,MATCH($C2863,'Policy Characteristics'!$C:$C,0)))</f>
        <v>research-and-development.html</v>
      </c>
    </row>
    <row r="2864" spans="1:18" x14ac:dyDescent="0.25">
      <c r="A2864" s="254" t="str">
        <f>IF(ISBLANK(INDEX('Policy Characteristics'!A:A,MATCH($C2864,'Policy Characteristics'!$C:$C,0))),"",INDEX('Policy Characteristics'!A:A,MATCH($C2864,'Policy Characteristics'!$C:$C,0)))</f>
        <v>Research and Development</v>
      </c>
      <c r="B2864" s="262" t="str">
        <f>IF(ISBLANK(INDEX('Policy Characteristics'!B:B,MATCH($C2864,'Policy Characteristics'!$C:$C,0))),"",INDEX('Policy Characteristics'!B:B,MATCH($C2864,'Policy Characteristics'!$C:$C,0)))</f>
        <v>Capital Cost Reduction</v>
      </c>
      <c r="C2864" s="254" t="str">
        <f t="shared" si="134"/>
        <v>RnD Industry Capital Cost Perc Reduction</v>
      </c>
      <c r="D2864" s="1" t="s">
        <v>3912</v>
      </c>
      <c r="E2864" s="45" t="s">
        <v>2672</v>
      </c>
      <c r="F2864" t="s">
        <v>3888</v>
      </c>
      <c r="G2864" s="45" t="s">
        <v>2443</v>
      </c>
      <c r="H2864" s="47">
        <f t="shared" si="133"/>
        <v>2863</v>
      </c>
      <c r="I2864" s="324" t="s">
        <v>41</v>
      </c>
      <c r="J2864" s="255" t="str">
        <f>IF(ISBLANK(INDEX('Policy Characteristics'!D:D,MATCH($C2864,'Policy Characteristics'!$C:$C,0))),"",INDEX('Policy Characteristics'!D:D,MATCH($C2864,'Policy Characteristics'!$C:$C,0)))</f>
        <v>R&amp;D Capital Cost Reductions</v>
      </c>
      <c r="K2864" s="254" t="str">
        <f>IF(ISBLANK(INDEX('Policy Characteristics'!E:E,MATCH($C2864,'Policy Characteristics'!$C:$C,0))),"",INDEX('Policy Characteristics'!E:E,MATCH($C2864,'Policy Characteristics'!$C:$C,0)))</f>
        <v>RnD industry capital cost reduction</v>
      </c>
      <c r="L2864" s="261">
        <f>IF(ISBLANK(INDEX('Policy Characteristics'!F:F,MATCH($C2864,'Policy Characteristics'!$C:$C,0))),"",INDEX('Policy Characteristics'!F:F,MATCH($C2864,'Policy Characteristics'!$C:$C,0)))</f>
        <v>0</v>
      </c>
      <c r="M2864" s="261">
        <f>IF(ISBLANK(INDEX('Policy Characteristics'!G:G,MATCH($C2864,'Policy Characteristics'!$C:$C,0))),"",INDEX('Policy Characteristics'!G:G,MATCH($C2864,'Policy Characteristics'!$C:$C,0)))</f>
        <v>0.4</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reduction in cost</v>
      </c>
      <c r="P2864" s="254" t="str">
        <f>IF(ISBLANK(INDEX('Policy Characteristics'!J:J,MATCH($C2864,'Policy Characteristics'!$C:$C,0))),"",INDEX('Policy Characteristics'!J:J,MATCH($C2864,'Policy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4" s="254" t="str">
        <f>IF(ISBLANK(INDEX('Policy Characteristics'!K:K,MATCH($C2864,'Policy Characteristics'!$C:$C,0))),"",INDEX('Policy Characteristics'!K:K,MATCH($C2864,'Policy Characteristics'!$C:$C,0)))</f>
        <v>architectural-design.html#rnd</v>
      </c>
      <c r="R2864" s="254" t="str">
        <f>IF(ISBLANK(INDEX('Policy Characteristics'!L:L,MATCH($C2864,'Policy Characteristics'!$C:$C,0))),"",INDEX('Policy Characteristics'!L:L,MATCH($C2864,'Policy Characteristics'!$C:$C,0)))</f>
        <v>research-and-development.html</v>
      </c>
    </row>
    <row r="2865" spans="1:18" x14ac:dyDescent="0.25">
      <c r="A2865" s="254" t="str">
        <f>IF(ISBLANK(INDEX('Policy Characteristics'!A:A,MATCH($C2865,'Policy Characteristics'!$C:$C,0))),"",INDEX('Policy Characteristics'!A:A,MATCH($C2865,'Policy Characteristics'!$C:$C,0)))</f>
        <v>Research and Development</v>
      </c>
      <c r="B2865" s="262" t="str">
        <f>IF(ISBLANK(INDEX('Policy Characteristics'!B:B,MATCH($C2865,'Policy Characteristics'!$C:$C,0))),"",INDEX('Policy Characteristics'!B:B,MATCH($C2865,'Policy Characteristics'!$C:$C,0)))</f>
        <v>Capital Cost Reduction</v>
      </c>
      <c r="C2865" s="254" t="str">
        <f t="shared" si="134"/>
        <v>RnD Industry Capital Cost Perc Reduction</v>
      </c>
      <c r="D2865" s="1" t="s">
        <v>3912</v>
      </c>
      <c r="E2865" s="45" t="s">
        <v>2673</v>
      </c>
      <c r="F2865" t="s">
        <v>3888</v>
      </c>
      <c r="G2865" s="45" t="s">
        <v>2559</v>
      </c>
      <c r="H2865" s="47">
        <f t="shared" si="133"/>
        <v>2864</v>
      </c>
      <c r="I2865" s="324" t="s">
        <v>41</v>
      </c>
      <c r="J2865" s="255" t="str">
        <f>IF(ISBLANK(INDEX('Policy Characteristics'!D:D,MATCH($C2865,'Policy Characteristics'!$C:$C,0))),"",INDEX('Policy Characteristics'!D:D,MATCH($C2865,'Policy Characteristics'!$C:$C,0)))</f>
        <v>R&amp;D Capital Cost Reductions</v>
      </c>
      <c r="K2865" s="254" t="str">
        <f>IF(ISBLANK(INDEX('Policy Characteristics'!E:E,MATCH($C2865,'Policy Characteristics'!$C:$C,0))),"",INDEX('Policy Characteristics'!E:E,MATCH($C2865,'Policy Characteristics'!$C:$C,0)))</f>
        <v>RnD industry capital cost reduction</v>
      </c>
      <c r="L2865" s="261">
        <f>IF(ISBLANK(INDEX('Policy Characteristics'!F:F,MATCH($C2865,'Policy Characteristics'!$C:$C,0))),"",INDEX('Policy Characteristics'!F:F,MATCH($C2865,'Policy Characteristics'!$C:$C,0)))</f>
        <v>0</v>
      </c>
      <c r="M2865" s="261">
        <f>IF(ISBLANK(INDEX('Policy Characteristics'!G:G,MATCH($C2865,'Policy Characteristics'!$C:$C,0))),"",INDEX('Policy Characteristics'!G:G,MATCH($C2865,'Policy Characteristics'!$C:$C,0)))</f>
        <v>0.4</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reduction in cost</v>
      </c>
      <c r="P2865" s="254" t="str">
        <f>IF(ISBLANK(INDEX('Policy Characteristics'!J:J,MATCH($C2865,'Policy Characteristics'!$C:$C,0))),"",INDEX('Policy Characteristics'!J:J,MATCH($C2865,'Policy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5" s="254" t="str">
        <f>IF(ISBLANK(INDEX('Policy Characteristics'!K:K,MATCH($C2865,'Policy Characteristics'!$C:$C,0))),"",INDEX('Policy Characteristics'!K:K,MATCH($C2865,'Policy Characteristics'!$C:$C,0)))</f>
        <v>architectural-design.html#rnd</v>
      </c>
      <c r="R2865" s="254" t="str">
        <f>IF(ISBLANK(INDEX('Policy Characteristics'!L:L,MATCH($C2865,'Policy Characteristics'!$C:$C,0))),"",INDEX('Policy Characteristics'!L:L,MATCH($C2865,'Policy Characteristics'!$C:$C,0)))</f>
        <v>research-and-development.html</v>
      </c>
    </row>
    <row r="2866" spans="1:18" x14ac:dyDescent="0.25">
      <c r="A2866" s="254" t="str">
        <f>IF(ISBLANK(INDEX('Policy Characteristics'!A:A,MATCH($C2866,'Policy Characteristics'!$C:$C,0))),"",INDEX('Policy Characteristics'!A:A,MATCH($C2866,'Policy Characteristics'!$C:$C,0)))</f>
        <v>Research and Development</v>
      </c>
      <c r="B2866" s="262" t="str">
        <f>IF(ISBLANK(INDEX('Policy Characteristics'!B:B,MATCH($C2866,'Policy Characteristics'!$C:$C,0))),"",INDEX('Policy Characteristics'!B:B,MATCH($C2866,'Policy Characteristics'!$C:$C,0)))</f>
        <v>Capital Cost Reduction</v>
      </c>
      <c r="C2866" s="254" t="str">
        <f t="shared" si="134"/>
        <v>RnD Industry Capital Cost Perc Reduction</v>
      </c>
      <c r="D2866" s="1" t="s">
        <v>3912</v>
      </c>
      <c r="E2866" s="45" t="s">
        <v>2674</v>
      </c>
      <c r="F2866" t="s">
        <v>3888</v>
      </c>
      <c r="G2866" s="45" t="s">
        <v>2621</v>
      </c>
      <c r="H2866" s="47">
        <f t="shared" si="133"/>
        <v>2865</v>
      </c>
      <c r="I2866" s="324" t="s">
        <v>41</v>
      </c>
      <c r="J2866" s="255" t="str">
        <f>IF(ISBLANK(INDEX('Policy Characteristics'!D:D,MATCH($C2866,'Policy Characteristics'!$C:$C,0))),"",INDEX('Policy Characteristics'!D:D,MATCH($C2866,'Policy Characteristics'!$C:$C,0)))</f>
        <v>R&amp;D Capital Cost Reductions</v>
      </c>
      <c r="K2866" s="254" t="str">
        <f>IF(ISBLANK(INDEX('Policy Characteristics'!E:E,MATCH($C2866,'Policy Characteristics'!$C:$C,0))),"",INDEX('Policy Characteristics'!E:E,MATCH($C2866,'Policy Characteristics'!$C:$C,0)))</f>
        <v>RnD industry capital cost reduction</v>
      </c>
      <c r="L2866" s="261">
        <f>IF(ISBLANK(INDEX('Policy Characteristics'!F:F,MATCH($C2866,'Policy Characteristics'!$C:$C,0))),"",INDEX('Policy Characteristics'!F:F,MATCH($C2866,'Policy Characteristics'!$C:$C,0)))</f>
        <v>0</v>
      </c>
      <c r="M2866" s="261">
        <f>IF(ISBLANK(INDEX('Policy Characteristics'!G:G,MATCH($C2866,'Policy Characteristics'!$C:$C,0))),"",INDEX('Policy Characteristics'!G:G,MATCH($C2866,'Policy Characteristics'!$C:$C,0)))</f>
        <v>0.4</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reduction in cost</v>
      </c>
      <c r="P2866" s="254" t="str">
        <f>IF(ISBLANK(INDEX('Policy Characteristics'!J:J,MATCH($C2866,'Policy Characteristics'!$C:$C,0))),"",INDEX('Policy Characteristics'!J:J,MATCH($C2866,'Policy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6" s="254" t="str">
        <f>IF(ISBLANK(INDEX('Policy Characteristics'!K:K,MATCH($C2866,'Policy Characteristics'!$C:$C,0))),"",INDEX('Policy Characteristics'!K:K,MATCH($C2866,'Policy Characteristics'!$C:$C,0)))</f>
        <v>architectural-design.html#rnd</v>
      </c>
      <c r="R2866" s="254" t="str">
        <f>IF(ISBLANK(INDEX('Policy Characteristics'!L:L,MATCH($C2866,'Policy Characteristics'!$C:$C,0))),"",INDEX('Policy Characteristics'!L:L,MATCH($C2866,'Policy Characteristics'!$C:$C,0)))</f>
        <v>research-and-development.html</v>
      </c>
    </row>
    <row r="2867" spans="1:18" x14ac:dyDescent="0.25">
      <c r="A2867" s="254" t="str">
        <f>IF(ISBLANK(INDEX('Policy Characteristics'!A:A,MATCH($C2867,'Policy Characteristics'!$C:$C,0))),"",INDEX('Policy Characteristics'!A:A,MATCH($C2867,'Policy Characteristics'!$C:$C,0)))</f>
        <v>Research and Development</v>
      </c>
      <c r="B2867" s="262" t="str">
        <f>IF(ISBLANK(INDEX('Policy Characteristics'!B:B,MATCH($C2867,'Policy Characteristics'!$C:$C,0))),"",INDEX('Policy Characteristics'!B:B,MATCH($C2867,'Policy Characteristics'!$C:$C,0)))</f>
        <v>Capital Cost Reduction</v>
      </c>
      <c r="C2867" s="254" t="str">
        <f t="shared" si="134"/>
        <v>RnD Industry Capital Cost Perc Reduction</v>
      </c>
      <c r="D2867" s="1" t="s">
        <v>3912</v>
      </c>
      <c r="E2867" s="45" t="s">
        <v>2671</v>
      </c>
      <c r="F2867" t="s">
        <v>3888</v>
      </c>
      <c r="G2867" s="45" t="s">
        <v>2446</v>
      </c>
      <c r="H2867" s="47">
        <f t="shared" si="133"/>
        <v>2866</v>
      </c>
      <c r="I2867" s="324" t="s">
        <v>41</v>
      </c>
      <c r="J2867" s="255" t="str">
        <f>IF(ISBLANK(INDEX('Policy Characteristics'!D:D,MATCH($C2867,'Policy Characteristics'!$C:$C,0))),"",INDEX('Policy Characteristics'!D:D,MATCH($C2867,'Policy Characteristics'!$C:$C,0)))</f>
        <v>R&amp;D Capital Cost Reductions</v>
      </c>
      <c r="K2867" s="254" t="str">
        <f>IF(ISBLANK(INDEX('Policy Characteristics'!E:E,MATCH($C2867,'Policy Characteristics'!$C:$C,0))),"",INDEX('Policy Characteristics'!E:E,MATCH($C2867,'Policy Characteristics'!$C:$C,0)))</f>
        <v>RnD industry capital cost reduction</v>
      </c>
      <c r="L2867" s="261">
        <f>IF(ISBLANK(INDEX('Policy Characteristics'!F:F,MATCH($C2867,'Policy Characteristics'!$C:$C,0))),"",INDEX('Policy Characteristics'!F:F,MATCH($C2867,'Policy Characteristics'!$C:$C,0)))</f>
        <v>0</v>
      </c>
      <c r="M2867" s="261">
        <f>IF(ISBLANK(INDEX('Policy Characteristics'!G:G,MATCH($C2867,'Policy Characteristics'!$C:$C,0))),"",INDEX('Policy Characteristics'!G:G,MATCH($C2867,'Policy Characteristics'!$C:$C,0)))</f>
        <v>0.4</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reduction in cost</v>
      </c>
      <c r="P2867" s="254" t="str">
        <f>IF(ISBLANK(INDEX('Policy Characteristics'!J:J,MATCH($C2867,'Policy Characteristics'!$C:$C,0))),"",INDEX('Policy Characteristics'!J:J,MATCH($C2867,'Policy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7" s="254" t="str">
        <f>IF(ISBLANK(INDEX('Policy Characteristics'!K:K,MATCH($C2867,'Policy Characteristics'!$C:$C,0))),"",INDEX('Policy Characteristics'!K:K,MATCH($C2867,'Policy Characteristics'!$C:$C,0)))</f>
        <v>architectural-design.html#rnd</v>
      </c>
      <c r="R2867" s="254" t="str">
        <f>IF(ISBLANK(INDEX('Policy Characteristics'!L:L,MATCH($C2867,'Policy Characteristics'!$C:$C,0))),"",INDEX('Policy Characteristics'!L:L,MATCH($C2867,'Policy Characteristics'!$C:$C,0)))</f>
        <v>research-and-development.html</v>
      </c>
    </row>
    <row r="2868" spans="1:18" x14ac:dyDescent="0.25">
      <c r="A2868" s="254" t="str">
        <f>IF(ISBLANK(INDEX('Policy Characteristics'!A:A,MATCH($C2868,'Policy Characteristics'!$C:$C,0))),"",INDEX('Policy Characteristics'!A:A,MATCH($C2868,'Policy Characteristics'!$C:$C,0)))</f>
        <v>Research and Development</v>
      </c>
      <c r="B2868" s="262" t="str">
        <f>IF(ISBLANK(INDEX('Policy Characteristics'!B:B,MATCH($C2868,'Policy Characteristics'!$C:$C,0))),"",INDEX('Policy Characteristics'!B:B,MATCH($C2868,'Policy Characteristics'!$C:$C,0)))</f>
        <v>Capital Cost Reduction</v>
      </c>
      <c r="C2868" s="254" t="str">
        <f t="shared" si="134"/>
        <v>RnD Industry Capital Cost Perc Reduction</v>
      </c>
      <c r="D2868" s="1" t="s">
        <v>3913</v>
      </c>
      <c r="E2868" s="45" t="s">
        <v>2375</v>
      </c>
      <c r="F2868" t="s">
        <v>3887</v>
      </c>
      <c r="G2868" s="45" t="s">
        <v>89</v>
      </c>
      <c r="H2868" s="47">
        <f t="shared" si="133"/>
        <v>2867</v>
      </c>
      <c r="I2868" s="324" t="s">
        <v>40</v>
      </c>
      <c r="J2868" s="255" t="str">
        <f>IF(ISBLANK(INDEX('Policy Characteristics'!D:D,MATCH($C2868,'Policy Characteristics'!$C:$C,0))),"",INDEX('Policy Characteristics'!D:D,MATCH($C2868,'Policy Characteristics'!$C:$C,0)))</f>
        <v>R&amp;D Capital Cost Reductions</v>
      </c>
      <c r="K2868" s="254" t="str">
        <f>IF(ISBLANK(INDEX('Policy Characteristics'!E:E,MATCH($C2868,'Policy Characteristics'!$C:$C,0))),"",INDEX('Policy Characteristics'!E:E,MATCH($C2868,'Policy Characteristics'!$C:$C,0)))</f>
        <v>RnD industry capital cost reduction</v>
      </c>
      <c r="L2868" s="261">
        <f>IF(ISBLANK(INDEX('Policy Characteristics'!F:F,MATCH($C2868,'Policy Characteristics'!$C:$C,0))),"",INDEX('Policy Characteristics'!F:F,MATCH($C2868,'Policy Characteristics'!$C:$C,0)))</f>
        <v>0</v>
      </c>
      <c r="M2868" s="261">
        <f>IF(ISBLANK(INDEX('Policy Characteristics'!G:G,MATCH($C2868,'Policy Characteristics'!$C:$C,0))),"",INDEX('Policy Characteristics'!G:G,MATCH($C2868,'Policy Characteristics'!$C:$C,0)))</f>
        <v>0.4</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reduction in cost</v>
      </c>
      <c r="P2868" s="254" t="str">
        <f>IF(ISBLANK(INDEX('Policy Characteristics'!J:J,MATCH($C2868,'Policy Characteristics'!$C:$C,0))),"",INDEX('Policy Characteristics'!J:J,MATCH($C2868,'Policy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8" s="254" t="str">
        <f>IF(ISBLANK(INDEX('Policy Characteristics'!K:K,MATCH($C2868,'Policy Characteristics'!$C:$C,0))),"",INDEX('Policy Characteristics'!K:K,MATCH($C2868,'Policy Characteristics'!$C:$C,0)))</f>
        <v>architectural-design.html#rnd</v>
      </c>
      <c r="R2868" s="254" t="str">
        <f>IF(ISBLANK(INDEX('Policy Characteristics'!L:L,MATCH($C2868,'Policy Characteristics'!$C:$C,0))),"",INDEX('Policy Characteristics'!L:L,MATCH($C2868,'Policy Characteristics'!$C:$C,0)))</f>
        <v>research-and-development.html</v>
      </c>
    </row>
    <row r="2869" spans="1:18" x14ac:dyDescent="0.25">
      <c r="A2869" s="254" t="str">
        <f>IF(ISBLANK(INDEX('Policy Characteristics'!A:A,MATCH($C2869,'Policy Characteristics'!$C:$C,0))),"",INDEX('Policy Characteristics'!A:A,MATCH($C2869,'Policy Characteristics'!$C:$C,0)))</f>
        <v>Research and Development</v>
      </c>
      <c r="B2869" s="262" t="str">
        <f>IF(ISBLANK(INDEX('Policy Characteristics'!B:B,MATCH($C2869,'Policy Characteristics'!$C:$C,0))),"",INDEX('Policy Characteristics'!B:B,MATCH($C2869,'Policy Characteristics'!$C:$C,0)))</f>
        <v>Capital Cost Reduction</v>
      </c>
      <c r="C2869" s="254" t="str">
        <f t="shared" si="134"/>
        <v>RnD Industry Capital Cost Perc Reduction</v>
      </c>
      <c r="D2869" s="1" t="s">
        <v>3913</v>
      </c>
      <c r="E2869" s="45" t="s">
        <v>2376</v>
      </c>
      <c r="F2869" t="s">
        <v>3887</v>
      </c>
      <c r="G2869" s="45" t="s">
        <v>2606</v>
      </c>
      <c r="H2869" s="47">
        <f t="shared" si="133"/>
        <v>2868</v>
      </c>
      <c r="I2869" s="324" t="s">
        <v>41</v>
      </c>
      <c r="J2869" s="255" t="str">
        <f>IF(ISBLANK(INDEX('Policy Characteristics'!D:D,MATCH($C2869,'Policy Characteristics'!$C:$C,0))),"",INDEX('Policy Characteristics'!D:D,MATCH($C2869,'Policy Characteristics'!$C:$C,0)))</f>
        <v>R&amp;D Capital Cost Reductions</v>
      </c>
      <c r="K2869" s="254" t="str">
        <f>IF(ISBLANK(INDEX('Policy Characteristics'!E:E,MATCH($C2869,'Policy Characteristics'!$C:$C,0))),"",INDEX('Policy Characteristics'!E:E,MATCH($C2869,'Policy Characteristics'!$C:$C,0)))</f>
        <v>RnD industry capital cost reduction</v>
      </c>
      <c r="L2869" s="261">
        <f>IF(ISBLANK(INDEX('Policy Characteristics'!F:F,MATCH($C2869,'Policy Characteristics'!$C:$C,0))),"",INDEX('Policy Characteristics'!F:F,MATCH($C2869,'Policy Characteristics'!$C:$C,0)))</f>
        <v>0</v>
      </c>
      <c r="M2869" s="261">
        <f>IF(ISBLANK(INDEX('Policy Characteristics'!G:G,MATCH($C2869,'Policy Characteristics'!$C:$C,0))),"",INDEX('Policy Characteristics'!G:G,MATCH($C2869,'Policy Characteristics'!$C:$C,0)))</f>
        <v>0.4</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reduction in cost</v>
      </c>
      <c r="P2869" s="254" t="str">
        <f>IF(ISBLANK(INDEX('Policy Characteristics'!J:J,MATCH($C2869,'Policy Characteristics'!$C:$C,0))),"",INDEX('Policy Characteristics'!J:J,MATCH($C2869,'Policy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69" s="254" t="str">
        <f>IF(ISBLANK(INDEX('Policy Characteristics'!K:K,MATCH($C2869,'Policy Characteristics'!$C:$C,0))),"",INDEX('Policy Characteristics'!K:K,MATCH($C2869,'Policy Characteristics'!$C:$C,0)))</f>
        <v>architectural-design.html#rnd</v>
      </c>
      <c r="R2869" s="254" t="str">
        <f>IF(ISBLANK(INDEX('Policy Characteristics'!L:L,MATCH($C2869,'Policy Characteristics'!$C:$C,0))),"",INDEX('Policy Characteristics'!L:L,MATCH($C2869,'Policy Characteristics'!$C:$C,0)))</f>
        <v>research-and-development.html</v>
      </c>
    </row>
    <row r="2870" spans="1:18" x14ac:dyDescent="0.25">
      <c r="A2870" s="254" t="str">
        <f>IF(ISBLANK(INDEX('Policy Characteristics'!A:A,MATCH($C2870,'Policy Characteristics'!$C:$C,0))),"",INDEX('Policy Characteristics'!A:A,MATCH($C2870,'Policy Characteristics'!$C:$C,0)))</f>
        <v>Research and Development</v>
      </c>
      <c r="B2870" s="262" t="str">
        <f>IF(ISBLANK(INDEX('Policy Characteristics'!B:B,MATCH($C2870,'Policy Characteristics'!$C:$C,0))),"",INDEX('Policy Characteristics'!B:B,MATCH($C2870,'Policy Characteristics'!$C:$C,0)))</f>
        <v>Capital Cost Reduction</v>
      </c>
      <c r="C2870" s="254" t="str">
        <f t="shared" si="134"/>
        <v>RnD Industry Capital Cost Perc Reduction</v>
      </c>
      <c r="D2870" s="1" t="s">
        <v>3913</v>
      </c>
      <c r="E2870" s="45" t="s">
        <v>2377</v>
      </c>
      <c r="F2870" t="s">
        <v>3887</v>
      </c>
      <c r="G2870" s="45" t="s">
        <v>83</v>
      </c>
      <c r="H2870" s="47">
        <f t="shared" si="133"/>
        <v>2869</v>
      </c>
      <c r="I2870" s="324" t="s">
        <v>41</v>
      </c>
      <c r="J2870" s="255" t="str">
        <f>IF(ISBLANK(INDEX('Policy Characteristics'!D:D,MATCH($C2870,'Policy Characteristics'!$C:$C,0))),"",INDEX('Policy Characteristics'!D:D,MATCH($C2870,'Policy Characteristics'!$C:$C,0)))</f>
        <v>R&amp;D Capital Cost Reductions</v>
      </c>
      <c r="K2870" s="254" t="str">
        <f>IF(ISBLANK(INDEX('Policy Characteristics'!E:E,MATCH($C2870,'Policy Characteristics'!$C:$C,0))),"",INDEX('Policy Characteristics'!E:E,MATCH($C2870,'Policy Characteristics'!$C:$C,0)))</f>
        <v>RnD industry capital cost reduction</v>
      </c>
      <c r="L2870" s="261">
        <f>IF(ISBLANK(INDEX('Policy Characteristics'!F:F,MATCH($C2870,'Policy Characteristics'!$C:$C,0))),"",INDEX('Policy Characteristics'!F:F,MATCH($C2870,'Policy Characteristics'!$C:$C,0)))</f>
        <v>0</v>
      </c>
      <c r="M2870" s="261">
        <f>IF(ISBLANK(INDEX('Policy Characteristics'!G:G,MATCH($C2870,'Policy Characteristics'!$C:$C,0))),"",INDEX('Policy Characteristics'!G:G,MATCH($C2870,'Policy Characteristics'!$C:$C,0)))</f>
        <v>0.4</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reduction in cost</v>
      </c>
      <c r="P2870" s="254" t="str">
        <f>IF(ISBLANK(INDEX('Policy Characteristics'!J:J,MATCH($C2870,'Policy Characteristics'!$C:$C,0))),"",INDEX('Policy Characteristics'!J:J,MATCH($C2870,'Policy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0" s="254" t="str">
        <f>IF(ISBLANK(INDEX('Policy Characteristics'!K:K,MATCH($C2870,'Policy Characteristics'!$C:$C,0))),"",INDEX('Policy Characteristics'!K:K,MATCH($C2870,'Policy Characteristics'!$C:$C,0)))</f>
        <v>architectural-design.html#rnd</v>
      </c>
      <c r="R2870" s="254" t="str">
        <f>IF(ISBLANK(INDEX('Policy Characteristics'!L:L,MATCH($C2870,'Policy Characteristics'!$C:$C,0))),"",INDEX('Policy Characteristics'!L:L,MATCH($C2870,'Policy Characteristics'!$C:$C,0)))</f>
        <v>research-and-development.html</v>
      </c>
    </row>
    <row r="2871" spans="1:18" x14ac:dyDescent="0.25">
      <c r="A2871" s="254" t="str">
        <f>IF(ISBLANK(INDEX('Policy Characteristics'!A:A,MATCH($C2871,'Policy Characteristics'!$C:$C,0))),"",INDEX('Policy Characteristics'!A:A,MATCH($C2871,'Policy Characteristics'!$C:$C,0)))</f>
        <v>Research and Development</v>
      </c>
      <c r="B2871" s="262" t="str">
        <f>IF(ISBLANK(INDEX('Policy Characteristics'!B:B,MATCH($C2871,'Policy Characteristics'!$C:$C,0))),"",INDEX('Policy Characteristics'!B:B,MATCH($C2871,'Policy Characteristics'!$C:$C,0)))</f>
        <v>Capital Cost Reduction</v>
      </c>
      <c r="C2871" s="254" t="str">
        <f t="shared" si="134"/>
        <v>RnD Industry Capital Cost Perc Reduction</v>
      </c>
      <c r="D2871" s="1" t="s">
        <v>3913</v>
      </c>
      <c r="E2871" s="45" t="s">
        <v>2378</v>
      </c>
      <c r="F2871" t="s">
        <v>3887</v>
      </c>
      <c r="G2871" s="45" t="s">
        <v>88</v>
      </c>
      <c r="H2871" s="47">
        <f t="shared" si="133"/>
        <v>2870</v>
      </c>
      <c r="I2871" s="324" t="s">
        <v>41</v>
      </c>
      <c r="J2871" s="255" t="str">
        <f>IF(ISBLANK(INDEX('Policy Characteristics'!D:D,MATCH($C2871,'Policy Characteristics'!$C:$C,0))),"",INDEX('Policy Characteristics'!D:D,MATCH($C2871,'Policy Characteristics'!$C:$C,0)))</f>
        <v>R&amp;D Capital Cost Reductions</v>
      </c>
      <c r="K2871" s="254" t="str">
        <f>IF(ISBLANK(INDEX('Policy Characteristics'!E:E,MATCH($C2871,'Policy Characteristics'!$C:$C,0))),"",INDEX('Policy Characteristics'!E:E,MATCH($C2871,'Policy Characteristics'!$C:$C,0)))</f>
        <v>RnD industry capital cost reduction</v>
      </c>
      <c r="L2871" s="261">
        <f>IF(ISBLANK(INDEX('Policy Characteristics'!F:F,MATCH($C2871,'Policy Characteristics'!$C:$C,0))),"",INDEX('Policy Characteristics'!F:F,MATCH($C2871,'Policy Characteristics'!$C:$C,0)))</f>
        <v>0</v>
      </c>
      <c r="M2871" s="261">
        <f>IF(ISBLANK(INDEX('Policy Characteristics'!G:G,MATCH($C2871,'Policy Characteristics'!$C:$C,0))),"",INDEX('Policy Characteristics'!G:G,MATCH($C2871,'Policy Characteristics'!$C:$C,0)))</f>
        <v>0.4</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reduction in cost</v>
      </c>
      <c r="P2871" s="254" t="str">
        <f>IF(ISBLANK(INDEX('Policy Characteristics'!J:J,MATCH($C2871,'Policy Characteristics'!$C:$C,0))),"",INDEX('Policy Characteristics'!J:J,MATCH($C2871,'Policy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1" s="254" t="str">
        <f>IF(ISBLANK(INDEX('Policy Characteristics'!K:K,MATCH($C2871,'Policy Characteristics'!$C:$C,0))),"",INDEX('Policy Characteristics'!K:K,MATCH($C2871,'Policy Characteristics'!$C:$C,0)))</f>
        <v>architectural-design.html#rnd</v>
      </c>
      <c r="R2871" s="254" t="str">
        <f>IF(ISBLANK(INDEX('Policy Characteristics'!L:L,MATCH($C2871,'Policy Characteristics'!$C:$C,0))),"",INDEX('Policy Characteristics'!L:L,MATCH($C2871,'Policy Characteristics'!$C:$C,0)))</f>
        <v>research-and-development.html</v>
      </c>
    </row>
    <row r="2872" spans="1:18" x14ac:dyDescent="0.25">
      <c r="A2872" s="254" t="str">
        <f>IF(ISBLANK(INDEX('Policy Characteristics'!A:A,MATCH($C2872,'Policy Characteristics'!$C:$C,0))),"",INDEX('Policy Characteristics'!A:A,MATCH($C2872,'Policy Characteristics'!$C:$C,0)))</f>
        <v>Research and Development</v>
      </c>
      <c r="B2872" s="262" t="str">
        <f>IF(ISBLANK(INDEX('Policy Characteristics'!B:B,MATCH($C2872,'Policy Characteristics'!$C:$C,0))),"",INDEX('Policy Characteristics'!B:B,MATCH($C2872,'Policy Characteristics'!$C:$C,0)))</f>
        <v>Capital Cost Reduction</v>
      </c>
      <c r="C2872" s="254" t="str">
        <f t="shared" si="134"/>
        <v>RnD Industry Capital Cost Perc Reduction</v>
      </c>
      <c r="D2872" s="1" t="s">
        <v>3913</v>
      </c>
      <c r="E2872" s="45" t="s">
        <v>2379</v>
      </c>
      <c r="F2872" t="s">
        <v>3887</v>
      </c>
      <c r="G2872" s="45" t="s">
        <v>3833</v>
      </c>
      <c r="H2872" s="47">
        <f t="shared" si="133"/>
        <v>2871</v>
      </c>
      <c r="I2872" s="324" t="s">
        <v>41</v>
      </c>
      <c r="J2872" s="255" t="str">
        <f>IF(ISBLANK(INDEX('Policy Characteristics'!D:D,MATCH($C2872,'Policy Characteristics'!$C:$C,0))),"",INDEX('Policy Characteristics'!D:D,MATCH($C2872,'Policy Characteristics'!$C:$C,0)))</f>
        <v>R&amp;D Capital Cost Reductions</v>
      </c>
      <c r="K2872" s="254" t="str">
        <f>IF(ISBLANK(INDEX('Policy Characteristics'!E:E,MATCH($C2872,'Policy Characteristics'!$C:$C,0))),"",INDEX('Policy Characteristics'!E:E,MATCH($C2872,'Policy Characteristics'!$C:$C,0)))</f>
        <v>RnD industry capital cost reduction</v>
      </c>
      <c r="L2872" s="261">
        <f>IF(ISBLANK(INDEX('Policy Characteristics'!F:F,MATCH($C2872,'Policy Characteristics'!$C:$C,0))),"",INDEX('Policy Characteristics'!F:F,MATCH($C2872,'Policy Characteristics'!$C:$C,0)))</f>
        <v>0</v>
      </c>
      <c r="M2872" s="261">
        <f>IF(ISBLANK(INDEX('Policy Characteristics'!G:G,MATCH($C2872,'Policy Characteristics'!$C:$C,0))),"",INDEX('Policy Characteristics'!G:G,MATCH($C2872,'Policy Characteristics'!$C:$C,0)))</f>
        <v>0.4</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reduction in cost</v>
      </c>
      <c r="P2872" s="254" t="str">
        <f>IF(ISBLANK(INDEX('Policy Characteristics'!J:J,MATCH($C2872,'Policy Characteristics'!$C:$C,0))),"",INDEX('Policy Characteristics'!J:J,MATCH($C2872,'Policy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2" s="254" t="str">
        <f>IF(ISBLANK(INDEX('Policy Characteristics'!K:K,MATCH($C2872,'Policy Characteristics'!$C:$C,0))),"",INDEX('Policy Characteristics'!K:K,MATCH($C2872,'Policy Characteristics'!$C:$C,0)))</f>
        <v>architectural-design.html#rnd</v>
      </c>
      <c r="R2872" s="254" t="str">
        <f>IF(ISBLANK(INDEX('Policy Characteristics'!L:L,MATCH($C2872,'Policy Characteristics'!$C:$C,0))),"",INDEX('Policy Characteristics'!L:L,MATCH($C2872,'Policy Characteristics'!$C:$C,0)))</f>
        <v>research-and-development.html</v>
      </c>
    </row>
    <row r="2873" spans="1:18" x14ac:dyDescent="0.25">
      <c r="A2873" s="254" t="str">
        <f>IF(ISBLANK(INDEX('Policy Characteristics'!A:A,MATCH($C2873,'Policy Characteristics'!$C:$C,0))),"",INDEX('Policy Characteristics'!A:A,MATCH($C2873,'Policy Characteristics'!$C:$C,0)))</f>
        <v>Research and Development</v>
      </c>
      <c r="B2873" s="262" t="str">
        <f>IF(ISBLANK(INDEX('Policy Characteristics'!B:B,MATCH($C2873,'Policy Characteristics'!$C:$C,0))),"",INDEX('Policy Characteristics'!B:B,MATCH($C2873,'Policy Characteristics'!$C:$C,0)))</f>
        <v>Capital Cost Reduction</v>
      </c>
      <c r="C2873" s="254" t="str">
        <f t="shared" si="134"/>
        <v>RnD Industry Capital Cost Perc Reduction</v>
      </c>
      <c r="D2873" s="1" t="s">
        <v>3913</v>
      </c>
      <c r="E2873" s="45" t="s">
        <v>2380</v>
      </c>
      <c r="F2873" t="s">
        <v>3887</v>
      </c>
      <c r="G2873" s="45" t="s">
        <v>95</v>
      </c>
      <c r="H2873" s="47">
        <f t="shared" si="133"/>
        <v>2872</v>
      </c>
      <c r="I2873" s="324" t="s">
        <v>41</v>
      </c>
      <c r="J2873" s="255" t="str">
        <f>IF(ISBLANK(INDEX('Policy Characteristics'!D:D,MATCH($C2873,'Policy Characteristics'!$C:$C,0))),"",INDEX('Policy Characteristics'!D:D,MATCH($C2873,'Policy Characteristics'!$C:$C,0)))</f>
        <v>R&amp;D Capital Cost Reductions</v>
      </c>
      <c r="K2873" s="254" t="str">
        <f>IF(ISBLANK(INDEX('Policy Characteristics'!E:E,MATCH($C2873,'Policy Characteristics'!$C:$C,0))),"",INDEX('Policy Characteristics'!E:E,MATCH($C2873,'Policy Characteristics'!$C:$C,0)))</f>
        <v>RnD industry capital cost reduction</v>
      </c>
      <c r="L2873" s="261">
        <f>IF(ISBLANK(INDEX('Policy Characteristics'!F:F,MATCH($C2873,'Policy Characteristics'!$C:$C,0))),"",INDEX('Policy Characteristics'!F:F,MATCH($C2873,'Policy Characteristics'!$C:$C,0)))</f>
        <v>0</v>
      </c>
      <c r="M2873" s="261">
        <f>IF(ISBLANK(INDEX('Policy Characteristics'!G:G,MATCH($C2873,'Policy Characteristics'!$C:$C,0))),"",INDEX('Policy Characteristics'!G:G,MATCH($C2873,'Policy Characteristics'!$C:$C,0)))</f>
        <v>0.4</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reduction in cost</v>
      </c>
      <c r="P2873" s="254" t="str">
        <f>IF(ISBLANK(INDEX('Policy Characteristics'!J:J,MATCH($C2873,'Policy Characteristics'!$C:$C,0))),"",INDEX('Policy Characteristics'!J:J,MATCH($C2873,'Policy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3" s="254" t="str">
        <f>IF(ISBLANK(INDEX('Policy Characteristics'!K:K,MATCH($C2873,'Policy Characteristics'!$C:$C,0))),"",INDEX('Policy Characteristics'!K:K,MATCH($C2873,'Policy Characteristics'!$C:$C,0)))</f>
        <v>architectural-design.html#rnd</v>
      </c>
      <c r="R2873" s="254" t="str">
        <f>IF(ISBLANK(INDEX('Policy Characteristics'!L:L,MATCH($C2873,'Policy Characteristics'!$C:$C,0))),"",INDEX('Policy Characteristics'!L:L,MATCH($C2873,'Policy Characteristics'!$C:$C,0)))</f>
        <v>research-and-development.html</v>
      </c>
    </row>
    <row r="2874" spans="1:18" x14ac:dyDescent="0.25">
      <c r="A2874" s="254" t="str">
        <f>IF(ISBLANK(INDEX('Policy Characteristics'!A:A,MATCH($C2874,'Policy Characteristics'!$C:$C,0))),"",INDEX('Policy Characteristics'!A:A,MATCH($C2874,'Policy Characteristics'!$C:$C,0)))</f>
        <v>Research and Development</v>
      </c>
      <c r="B2874" s="262" t="str">
        <f>IF(ISBLANK(INDEX('Policy Characteristics'!B:B,MATCH($C2874,'Policy Characteristics'!$C:$C,0))),"",INDEX('Policy Characteristics'!B:B,MATCH($C2874,'Policy Characteristics'!$C:$C,0)))</f>
        <v>Capital Cost Reduction</v>
      </c>
      <c r="C2874" s="254" t="str">
        <f t="shared" si="134"/>
        <v>RnD Industry Capital Cost Perc Reduction</v>
      </c>
      <c r="D2874" s="1" t="s">
        <v>3913</v>
      </c>
      <c r="E2874" s="45" t="s">
        <v>2672</v>
      </c>
      <c r="F2874" t="s">
        <v>3887</v>
      </c>
      <c r="G2874" s="45" t="s">
        <v>2443</v>
      </c>
      <c r="H2874" s="47">
        <f t="shared" si="133"/>
        <v>2873</v>
      </c>
      <c r="I2874" s="324" t="s">
        <v>41</v>
      </c>
      <c r="J2874" s="255" t="str">
        <f>IF(ISBLANK(INDEX('Policy Characteristics'!D:D,MATCH($C2874,'Policy Characteristics'!$C:$C,0))),"",INDEX('Policy Characteristics'!D:D,MATCH($C2874,'Policy Characteristics'!$C:$C,0)))</f>
        <v>R&amp;D Capital Cost Reductions</v>
      </c>
      <c r="K2874" s="254" t="str">
        <f>IF(ISBLANK(INDEX('Policy Characteristics'!E:E,MATCH($C2874,'Policy Characteristics'!$C:$C,0))),"",INDEX('Policy Characteristics'!E:E,MATCH($C2874,'Policy Characteristics'!$C:$C,0)))</f>
        <v>RnD industry capital cost reduction</v>
      </c>
      <c r="L2874" s="261">
        <f>IF(ISBLANK(INDEX('Policy Characteristics'!F:F,MATCH($C2874,'Policy Characteristics'!$C:$C,0))),"",INDEX('Policy Characteristics'!F:F,MATCH($C2874,'Policy Characteristics'!$C:$C,0)))</f>
        <v>0</v>
      </c>
      <c r="M2874" s="261">
        <f>IF(ISBLANK(INDEX('Policy Characteristics'!G:G,MATCH($C2874,'Policy Characteristics'!$C:$C,0))),"",INDEX('Policy Characteristics'!G:G,MATCH($C2874,'Policy Characteristics'!$C:$C,0)))</f>
        <v>0.4</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reduction in cost</v>
      </c>
      <c r="P2874" s="254" t="str">
        <f>IF(ISBLANK(INDEX('Policy Characteristics'!J:J,MATCH($C2874,'Policy Characteristics'!$C:$C,0))),"",INDEX('Policy Characteristics'!J:J,MATCH($C2874,'Policy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4" s="254" t="str">
        <f>IF(ISBLANK(INDEX('Policy Characteristics'!K:K,MATCH($C2874,'Policy Characteristics'!$C:$C,0))),"",INDEX('Policy Characteristics'!K:K,MATCH($C2874,'Policy Characteristics'!$C:$C,0)))</f>
        <v>architectural-design.html#rnd</v>
      </c>
      <c r="R2874" s="254" t="str">
        <f>IF(ISBLANK(INDEX('Policy Characteristics'!L:L,MATCH($C2874,'Policy Characteristics'!$C:$C,0))),"",INDEX('Policy Characteristics'!L:L,MATCH($C2874,'Policy Characteristics'!$C:$C,0)))</f>
        <v>research-and-development.html</v>
      </c>
    </row>
    <row r="2875" spans="1:18" x14ac:dyDescent="0.25">
      <c r="A2875" s="254" t="str">
        <f>IF(ISBLANK(INDEX('Policy Characteristics'!A:A,MATCH($C2875,'Policy Characteristics'!$C:$C,0))),"",INDEX('Policy Characteristics'!A:A,MATCH($C2875,'Policy Characteristics'!$C:$C,0)))</f>
        <v>Research and Development</v>
      </c>
      <c r="B2875" s="262" t="str">
        <f>IF(ISBLANK(INDEX('Policy Characteristics'!B:B,MATCH($C2875,'Policy Characteristics'!$C:$C,0))),"",INDEX('Policy Characteristics'!B:B,MATCH($C2875,'Policy Characteristics'!$C:$C,0)))</f>
        <v>Capital Cost Reduction</v>
      </c>
      <c r="C2875" s="254" t="str">
        <f t="shared" si="134"/>
        <v>RnD Industry Capital Cost Perc Reduction</v>
      </c>
      <c r="D2875" s="1" t="s">
        <v>3913</v>
      </c>
      <c r="E2875" s="45" t="s">
        <v>2673</v>
      </c>
      <c r="F2875" t="s">
        <v>3887</v>
      </c>
      <c r="G2875" s="45" t="s">
        <v>2559</v>
      </c>
      <c r="H2875" s="47">
        <f t="shared" si="133"/>
        <v>2874</v>
      </c>
      <c r="I2875" s="324" t="s">
        <v>41</v>
      </c>
      <c r="J2875" s="255" t="str">
        <f>IF(ISBLANK(INDEX('Policy Characteristics'!D:D,MATCH($C2875,'Policy Characteristics'!$C:$C,0))),"",INDEX('Policy Characteristics'!D:D,MATCH($C2875,'Policy Characteristics'!$C:$C,0)))</f>
        <v>R&amp;D Capital Cost Reductions</v>
      </c>
      <c r="K2875" s="254" t="str">
        <f>IF(ISBLANK(INDEX('Policy Characteristics'!E:E,MATCH($C2875,'Policy Characteristics'!$C:$C,0))),"",INDEX('Policy Characteristics'!E:E,MATCH($C2875,'Policy Characteristics'!$C:$C,0)))</f>
        <v>RnD industry capital cost reduction</v>
      </c>
      <c r="L2875" s="261">
        <f>IF(ISBLANK(INDEX('Policy Characteristics'!F:F,MATCH($C2875,'Policy Characteristics'!$C:$C,0))),"",INDEX('Policy Characteristics'!F:F,MATCH($C2875,'Policy Characteristics'!$C:$C,0)))</f>
        <v>0</v>
      </c>
      <c r="M2875" s="261">
        <f>IF(ISBLANK(INDEX('Policy Characteristics'!G:G,MATCH($C2875,'Policy Characteristics'!$C:$C,0))),"",INDEX('Policy Characteristics'!G:G,MATCH($C2875,'Policy Characteristics'!$C:$C,0)))</f>
        <v>0.4</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reduction in cost</v>
      </c>
      <c r="P2875" s="254" t="str">
        <f>IF(ISBLANK(INDEX('Policy Characteristics'!J:J,MATCH($C2875,'Policy Characteristics'!$C:$C,0))),"",INDEX('Policy Characteristics'!J:J,MATCH($C2875,'Policy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5" s="254" t="str">
        <f>IF(ISBLANK(INDEX('Policy Characteristics'!K:K,MATCH($C2875,'Policy Characteristics'!$C:$C,0))),"",INDEX('Policy Characteristics'!K:K,MATCH($C2875,'Policy Characteristics'!$C:$C,0)))</f>
        <v>architectural-design.html#rnd</v>
      </c>
      <c r="R2875" s="254" t="str">
        <f>IF(ISBLANK(INDEX('Policy Characteristics'!L:L,MATCH($C2875,'Policy Characteristics'!$C:$C,0))),"",INDEX('Policy Characteristics'!L:L,MATCH($C2875,'Policy Characteristics'!$C:$C,0)))</f>
        <v>research-and-development.html</v>
      </c>
    </row>
    <row r="2876" spans="1:18" x14ac:dyDescent="0.25">
      <c r="A2876" s="254" t="str">
        <f>IF(ISBLANK(INDEX('Policy Characteristics'!A:A,MATCH($C2876,'Policy Characteristics'!$C:$C,0))),"",INDEX('Policy Characteristics'!A:A,MATCH($C2876,'Policy Characteristics'!$C:$C,0)))</f>
        <v>Research and Development</v>
      </c>
      <c r="B2876" s="262" t="str">
        <f>IF(ISBLANK(INDEX('Policy Characteristics'!B:B,MATCH($C2876,'Policy Characteristics'!$C:$C,0))),"",INDEX('Policy Characteristics'!B:B,MATCH($C2876,'Policy Characteristics'!$C:$C,0)))</f>
        <v>Capital Cost Reduction</v>
      </c>
      <c r="C2876" s="254" t="str">
        <f t="shared" si="134"/>
        <v>RnD Industry Capital Cost Perc Reduction</v>
      </c>
      <c r="D2876" s="1" t="s">
        <v>3913</v>
      </c>
      <c r="E2876" s="45" t="s">
        <v>2674</v>
      </c>
      <c r="F2876" t="s">
        <v>3887</v>
      </c>
      <c r="G2876" s="45" t="s">
        <v>2621</v>
      </c>
      <c r="H2876" s="47">
        <f t="shared" si="133"/>
        <v>2875</v>
      </c>
      <c r="I2876" s="324" t="s">
        <v>41</v>
      </c>
      <c r="J2876" s="255" t="str">
        <f>IF(ISBLANK(INDEX('Policy Characteristics'!D:D,MATCH($C2876,'Policy Characteristics'!$C:$C,0))),"",INDEX('Policy Characteristics'!D:D,MATCH($C2876,'Policy Characteristics'!$C:$C,0)))</f>
        <v>R&amp;D Capital Cost Reductions</v>
      </c>
      <c r="K2876" s="254" t="str">
        <f>IF(ISBLANK(INDEX('Policy Characteristics'!E:E,MATCH($C2876,'Policy Characteristics'!$C:$C,0))),"",INDEX('Policy Characteristics'!E:E,MATCH($C2876,'Policy Characteristics'!$C:$C,0)))</f>
        <v>RnD industry capital cost reduction</v>
      </c>
      <c r="L2876" s="261">
        <f>IF(ISBLANK(INDEX('Policy Characteristics'!F:F,MATCH($C2876,'Policy Characteristics'!$C:$C,0))),"",INDEX('Policy Characteristics'!F:F,MATCH($C2876,'Policy Characteristics'!$C:$C,0)))</f>
        <v>0</v>
      </c>
      <c r="M2876" s="261">
        <f>IF(ISBLANK(INDEX('Policy Characteristics'!G:G,MATCH($C2876,'Policy Characteristics'!$C:$C,0))),"",INDEX('Policy Characteristics'!G:G,MATCH($C2876,'Policy Characteristics'!$C:$C,0)))</f>
        <v>0.4</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reduction in cost</v>
      </c>
      <c r="P2876" s="254" t="str">
        <f>IF(ISBLANK(INDEX('Policy Characteristics'!J:J,MATCH($C2876,'Policy Characteristics'!$C:$C,0))),"",INDEX('Policy Characteristics'!J:J,MATCH($C2876,'Policy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6" s="254" t="str">
        <f>IF(ISBLANK(INDEX('Policy Characteristics'!K:K,MATCH($C2876,'Policy Characteristics'!$C:$C,0))),"",INDEX('Policy Characteristics'!K:K,MATCH($C2876,'Policy Characteristics'!$C:$C,0)))</f>
        <v>architectural-design.html#rnd</v>
      </c>
      <c r="R2876" s="254" t="str">
        <f>IF(ISBLANK(INDEX('Policy Characteristics'!L:L,MATCH($C2876,'Policy Characteristics'!$C:$C,0))),"",INDEX('Policy Characteristics'!L:L,MATCH($C2876,'Policy Characteristics'!$C:$C,0)))</f>
        <v>research-and-development.html</v>
      </c>
    </row>
    <row r="2877" spans="1:18" x14ac:dyDescent="0.25">
      <c r="A2877" s="254" t="str">
        <f>IF(ISBLANK(INDEX('Policy Characteristics'!A:A,MATCH($C2877,'Policy Characteristics'!$C:$C,0))),"",INDEX('Policy Characteristics'!A:A,MATCH($C2877,'Policy Characteristics'!$C:$C,0)))</f>
        <v>Research and Development</v>
      </c>
      <c r="B2877" s="262" t="str">
        <f>IF(ISBLANK(INDEX('Policy Characteristics'!B:B,MATCH($C2877,'Policy Characteristics'!$C:$C,0))),"",INDEX('Policy Characteristics'!B:B,MATCH($C2877,'Policy Characteristics'!$C:$C,0)))</f>
        <v>Capital Cost Reduction</v>
      </c>
      <c r="C2877" s="254" t="str">
        <f t="shared" si="134"/>
        <v>RnD Industry Capital Cost Perc Reduction</v>
      </c>
      <c r="D2877" s="1" t="s">
        <v>3913</v>
      </c>
      <c r="E2877" s="45" t="s">
        <v>2671</v>
      </c>
      <c r="F2877" t="s">
        <v>3887</v>
      </c>
      <c r="G2877" s="45" t="s">
        <v>2446</v>
      </c>
      <c r="H2877" s="47">
        <f t="shared" si="133"/>
        <v>2876</v>
      </c>
      <c r="I2877" s="324" t="s">
        <v>41</v>
      </c>
      <c r="J2877" s="255" t="str">
        <f>IF(ISBLANK(INDEX('Policy Characteristics'!D:D,MATCH($C2877,'Policy Characteristics'!$C:$C,0))),"",INDEX('Policy Characteristics'!D:D,MATCH($C2877,'Policy Characteristics'!$C:$C,0)))</f>
        <v>R&amp;D Capital Cost Reductions</v>
      </c>
      <c r="K2877" s="254" t="str">
        <f>IF(ISBLANK(INDEX('Policy Characteristics'!E:E,MATCH($C2877,'Policy Characteristics'!$C:$C,0))),"",INDEX('Policy Characteristics'!E:E,MATCH($C2877,'Policy Characteristics'!$C:$C,0)))</f>
        <v>RnD industry capital cost reduction</v>
      </c>
      <c r="L2877" s="261">
        <f>IF(ISBLANK(INDEX('Policy Characteristics'!F:F,MATCH($C2877,'Policy Characteristics'!$C:$C,0))),"",INDEX('Policy Characteristics'!F:F,MATCH($C2877,'Policy Characteristics'!$C:$C,0)))</f>
        <v>0</v>
      </c>
      <c r="M2877" s="261">
        <f>IF(ISBLANK(INDEX('Policy Characteristics'!G:G,MATCH($C2877,'Policy Characteristics'!$C:$C,0))),"",INDEX('Policy Characteristics'!G:G,MATCH($C2877,'Policy Characteristics'!$C:$C,0)))</f>
        <v>0.4</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reduction in cost</v>
      </c>
      <c r="P2877" s="254" t="str">
        <f>IF(ISBLANK(INDEX('Policy Characteristics'!J:J,MATCH($C2877,'Policy Characteristics'!$C:$C,0))),"",INDEX('Policy Characteristics'!J:J,MATCH($C2877,'Policy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7" s="254" t="str">
        <f>IF(ISBLANK(INDEX('Policy Characteristics'!K:K,MATCH($C2877,'Policy Characteristics'!$C:$C,0))),"",INDEX('Policy Characteristics'!K:K,MATCH($C2877,'Policy Characteristics'!$C:$C,0)))</f>
        <v>architectural-design.html#rnd</v>
      </c>
      <c r="R2877" s="254" t="str">
        <f>IF(ISBLANK(INDEX('Policy Characteristics'!L:L,MATCH($C2877,'Policy Characteristics'!$C:$C,0))),"",INDEX('Policy Characteristics'!L:L,MATCH($C2877,'Policy Characteristics'!$C:$C,0)))</f>
        <v>research-and-development.html</v>
      </c>
    </row>
    <row r="2878" spans="1:18" x14ac:dyDescent="0.25">
      <c r="A2878" s="254" t="str">
        <f>IF(ISBLANK(INDEX('Policy Characteristics'!A:A,MATCH($C2878,'Policy Characteristics'!$C:$C,0))),"",INDEX('Policy Characteristics'!A:A,MATCH($C2878,'Policy Characteristics'!$C:$C,0)))</f>
        <v>Research and Development</v>
      </c>
      <c r="B2878" s="262" t="str">
        <f>IF(ISBLANK(INDEX('Policy Characteristics'!B:B,MATCH($C2878,'Policy Characteristics'!$C:$C,0))),"",INDEX('Policy Characteristics'!B:B,MATCH($C2878,'Policy Characteristics'!$C:$C,0)))</f>
        <v>Capital Cost Reduction</v>
      </c>
      <c r="C2878" s="254" t="str">
        <f t="shared" si="134"/>
        <v>RnD Industry Capital Cost Perc Reduction</v>
      </c>
      <c r="D2878" s="1" t="s">
        <v>3914</v>
      </c>
      <c r="E2878" s="45" t="s">
        <v>2375</v>
      </c>
      <c r="F2878" t="s">
        <v>3915</v>
      </c>
      <c r="G2878" s="45" t="s">
        <v>89</v>
      </c>
      <c r="H2878" s="47">
        <f t="shared" si="133"/>
        <v>2877</v>
      </c>
      <c r="I2878" s="324" t="s">
        <v>40</v>
      </c>
      <c r="J2878" s="255" t="str">
        <f>IF(ISBLANK(INDEX('Policy Characteristics'!D:D,MATCH($C2878,'Policy Characteristics'!$C:$C,0))),"",INDEX('Policy Characteristics'!D:D,MATCH($C2878,'Policy Characteristics'!$C:$C,0)))</f>
        <v>R&amp;D Capital Cost Reductions</v>
      </c>
      <c r="K2878" s="254" t="str">
        <f>IF(ISBLANK(INDEX('Policy Characteristics'!E:E,MATCH($C2878,'Policy Characteristics'!$C:$C,0))),"",INDEX('Policy Characteristics'!E:E,MATCH($C2878,'Policy Characteristics'!$C:$C,0)))</f>
        <v>RnD industry capital cost reduction</v>
      </c>
      <c r="L2878" s="261">
        <f>IF(ISBLANK(INDEX('Policy Characteristics'!F:F,MATCH($C2878,'Policy Characteristics'!$C:$C,0))),"",INDEX('Policy Characteristics'!F:F,MATCH($C2878,'Policy Characteristics'!$C:$C,0)))</f>
        <v>0</v>
      </c>
      <c r="M2878" s="261">
        <f>IF(ISBLANK(INDEX('Policy Characteristics'!G:G,MATCH($C2878,'Policy Characteristics'!$C:$C,0))),"",INDEX('Policy Characteristics'!G:G,MATCH($C2878,'Policy Characteristics'!$C:$C,0)))</f>
        <v>0.4</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reduction in cost</v>
      </c>
      <c r="P2878" s="254" t="str">
        <f>IF(ISBLANK(INDEX('Policy Characteristics'!J:J,MATCH($C2878,'Policy Characteristics'!$C:$C,0))),"",INDEX('Policy Characteristics'!J:J,MATCH($C2878,'Policy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8" s="254" t="str">
        <f>IF(ISBLANK(INDEX('Policy Characteristics'!K:K,MATCH($C2878,'Policy Characteristics'!$C:$C,0))),"",INDEX('Policy Characteristics'!K:K,MATCH($C2878,'Policy Characteristics'!$C:$C,0)))</f>
        <v>architectural-design.html#rnd</v>
      </c>
      <c r="R2878" s="254" t="str">
        <f>IF(ISBLANK(INDEX('Policy Characteristics'!L:L,MATCH($C2878,'Policy Characteristics'!$C:$C,0))),"",INDEX('Policy Characteristics'!L:L,MATCH($C2878,'Policy Characteristics'!$C:$C,0)))</f>
        <v>research-and-development.html</v>
      </c>
    </row>
    <row r="2879" spans="1:18" x14ac:dyDescent="0.25">
      <c r="A2879" s="254" t="str">
        <f>IF(ISBLANK(INDEX('Policy Characteristics'!A:A,MATCH($C2879,'Policy Characteristics'!$C:$C,0))),"",INDEX('Policy Characteristics'!A:A,MATCH($C2879,'Policy Characteristics'!$C:$C,0)))</f>
        <v>Research and Development</v>
      </c>
      <c r="B2879" s="262" t="str">
        <f>IF(ISBLANK(INDEX('Policy Characteristics'!B:B,MATCH($C2879,'Policy Characteristics'!$C:$C,0))),"",INDEX('Policy Characteristics'!B:B,MATCH($C2879,'Policy Characteristics'!$C:$C,0)))</f>
        <v>Capital Cost Reduction</v>
      </c>
      <c r="C2879" s="254" t="str">
        <f t="shared" si="134"/>
        <v>RnD Industry Capital Cost Perc Reduction</v>
      </c>
      <c r="D2879" s="1" t="s">
        <v>3914</v>
      </c>
      <c r="E2879" s="45" t="s">
        <v>2376</v>
      </c>
      <c r="F2879" t="s">
        <v>3915</v>
      </c>
      <c r="G2879" s="45" t="s">
        <v>2606</v>
      </c>
      <c r="H2879" s="47">
        <f t="shared" si="133"/>
        <v>2878</v>
      </c>
      <c r="I2879" s="324" t="s">
        <v>41</v>
      </c>
      <c r="J2879" s="255" t="str">
        <f>IF(ISBLANK(INDEX('Policy Characteristics'!D:D,MATCH($C2879,'Policy Characteristics'!$C:$C,0))),"",INDEX('Policy Characteristics'!D:D,MATCH($C2879,'Policy Characteristics'!$C:$C,0)))</f>
        <v>R&amp;D Capital Cost Reductions</v>
      </c>
      <c r="K2879" s="254" t="str">
        <f>IF(ISBLANK(INDEX('Policy Characteristics'!E:E,MATCH($C2879,'Policy Characteristics'!$C:$C,0))),"",INDEX('Policy Characteristics'!E:E,MATCH($C2879,'Policy Characteristics'!$C:$C,0)))</f>
        <v>RnD industry capital cost reduction</v>
      </c>
      <c r="L2879" s="261">
        <f>IF(ISBLANK(INDEX('Policy Characteristics'!F:F,MATCH($C2879,'Policy Characteristics'!$C:$C,0))),"",INDEX('Policy Characteristics'!F:F,MATCH($C2879,'Policy Characteristics'!$C:$C,0)))</f>
        <v>0</v>
      </c>
      <c r="M2879" s="261">
        <f>IF(ISBLANK(INDEX('Policy Characteristics'!G:G,MATCH($C2879,'Policy Characteristics'!$C:$C,0))),"",INDEX('Policy Characteristics'!G:G,MATCH($C2879,'Policy Characteristics'!$C:$C,0)))</f>
        <v>0.4</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reduction in cost</v>
      </c>
      <c r="P2879" s="254" t="str">
        <f>IF(ISBLANK(INDEX('Policy Characteristics'!J:J,MATCH($C2879,'Policy Characteristics'!$C:$C,0))),"",INDEX('Policy Characteristics'!J:J,MATCH($C2879,'Policy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79" s="254" t="str">
        <f>IF(ISBLANK(INDEX('Policy Characteristics'!K:K,MATCH($C2879,'Policy Characteristics'!$C:$C,0))),"",INDEX('Policy Characteristics'!K:K,MATCH($C2879,'Policy Characteristics'!$C:$C,0)))</f>
        <v>architectural-design.html#rnd</v>
      </c>
      <c r="R2879" s="254" t="str">
        <f>IF(ISBLANK(INDEX('Policy Characteristics'!L:L,MATCH($C2879,'Policy Characteristics'!$C:$C,0))),"",INDEX('Policy Characteristics'!L:L,MATCH($C2879,'Policy Characteristics'!$C:$C,0)))</f>
        <v>research-and-development.html</v>
      </c>
    </row>
    <row r="2880" spans="1:18" x14ac:dyDescent="0.25">
      <c r="A2880" s="254" t="str">
        <f>IF(ISBLANK(INDEX('Policy Characteristics'!A:A,MATCH($C2880,'Policy Characteristics'!$C:$C,0))),"",INDEX('Policy Characteristics'!A:A,MATCH($C2880,'Policy Characteristics'!$C:$C,0)))</f>
        <v>Research and Development</v>
      </c>
      <c r="B2880" s="262" t="str">
        <f>IF(ISBLANK(INDEX('Policy Characteristics'!B:B,MATCH($C2880,'Policy Characteristics'!$C:$C,0))),"",INDEX('Policy Characteristics'!B:B,MATCH($C2880,'Policy Characteristics'!$C:$C,0)))</f>
        <v>Capital Cost Reduction</v>
      </c>
      <c r="C2880" s="254" t="str">
        <f t="shared" si="134"/>
        <v>RnD Industry Capital Cost Perc Reduction</v>
      </c>
      <c r="D2880" s="1" t="s">
        <v>3914</v>
      </c>
      <c r="E2880" s="45" t="s">
        <v>2377</v>
      </c>
      <c r="F2880" t="s">
        <v>3915</v>
      </c>
      <c r="G2880" s="45" t="s">
        <v>83</v>
      </c>
      <c r="H2880" s="47">
        <f t="shared" si="133"/>
        <v>2879</v>
      </c>
      <c r="I2880" s="324" t="s">
        <v>41</v>
      </c>
      <c r="J2880" s="255" t="str">
        <f>IF(ISBLANK(INDEX('Policy Characteristics'!D:D,MATCH($C2880,'Policy Characteristics'!$C:$C,0))),"",INDEX('Policy Characteristics'!D:D,MATCH($C2880,'Policy Characteristics'!$C:$C,0)))</f>
        <v>R&amp;D Capital Cost Reductions</v>
      </c>
      <c r="K2880" s="254" t="str">
        <f>IF(ISBLANK(INDEX('Policy Characteristics'!E:E,MATCH($C2880,'Policy Characteristics'!$C:$C,0))),"",INDEX('Policy Characteristics'!E:E,MATCH($C2880,'Policy Characteristics'!$C:$C,0)))</f>
        <v>RnD industry capital cost reduction</v>
      </c>
      <c r="L2880" s="261">
        <f>IF(ISBLANK(INDEX('Policy Characteristics'!F:F,MATCH($C2880,'Policy Characteristics'!$C:$C,0))),"",INDEX('Policy Characteristics'!F:F,MATCH($C2880,'Policy Characteristics'!$C:$C,0)))</f>
        <v>0</v>
      </c>
      <c r="M2880" s="261">
        <f>IF(ISBLANK(INDEX('Policy Characteristics'!G:G,MATCH($C2880,'Policy Characteristics'!$C:$C,0))),"",INDEX('Policy Characteristics'!G:G,MATCH($C2880,'Policy Characteristics'!$C:$C,0)))</f>
        <v>0.4</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reduction in cost</v>
      </c>
      <c r="P2880" s="254" t="str">
        <f>IF(ISBLANK(INDEX('Policy Characteristics'!J:J,MATCH($C2880,'Policy Characteristics'!$C:$C,0))),"",INDEX('Policy Characteristics'!J:J,MATCH($C2880,'Policy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0" s="254" t="str">
        <f>IF(ISBLANK(INDEX('Policy Characteristics'!K:K,MATCH($C2880,'Policy Characteristics'!$C:$C,0))),"",INDEX('Policy Characteristics'!K:K,MATCH($C2880,'Policy Characteristics'!$C:$C,0)))</f>
        <v>architectural-design.html#rnd</v>
      </c>
      <c r="R2880" s="254" t="str">
        <f>IF(ISBLANK(INDEX('Policy Characteristics'!L:L,MATCH($C2880,'Policy Characteristics'!$C:$C,0))),"",INDEX('Policy Characteristics'!L:L,MATCH($C2880,'Policy Characteristics'!$C:$C,0)))</f>
        <v>research-and-development.html</v>
      </c>
    </row>
    <row r="2881" spans="1:18" x14ac:dyDescent="0.25">
      <c r="A2881" s="254" t="str">
        <f>IF(ISBLANK(INDEX('Policy Characteristics'!A:A,MATCH($C2881,'Policy Characteristics'!$C:$C,0))),"",INDEX('Policy Characteristics'!A:A,MATCH($C2881,'Policy Characteristics'!$C:$C,0)))</f>
        <v>Research and Development</v>
      </c>
      <c r="B2881" s="262" t="str">
        <f>IF(ISBLANK(INDEX('Policy Characteristics'!B:B,MATCH($C2881,'Policy Characteristics'!$C:$C,0))),"",INDEX('Policy Characteristics'!B:B,MATCH($C2881,'Policy Characteristics'!$C:$C,0)))</f>
        <v>Capital Cost Reduction</v>
      </c>
      <c r="C2881" s="254" t="str">
        <f t="shared" si="134"/>
        <v>RnD Industry Capital Cost Perc Reduction</v>
      </c>
      <c r="D2881" s="1" t="s">
        <v>3914</v>
      </c>
      <c r="E2881" s="45" t="s">
        <v>2378</v>
      </c>
      <c r="F2881" t="s">
        <v>3915</v>
      </c>
      <c r="G2881" s="45" t="s">
        <v>88</v>
      </c>
      <c r="H2881" s="47">
        <f t="shared" si="133"/>
        <v>2880</v>
      </c>
      <c r="I2881" s="324" t="s">
        <v>41</v>
      </c>
      <c r="J2881" s="255" t="str">
        <f>IF(ISBLANK(INDEX('Policy Characteristics'!D:D,MATCH($C2881,'Policy Characteristics'!$C:$C,0))),"",INDEX('Policy Characteristics'!D:D,MATCH($C2881,'Policy Characteristics'!$C:$C,0)))</f>
        <v>R&amp;D Capital Cost Reductions</v>
      </c>
      <c r="K2881" s="254" t="str">
        <f>IF(ISBLANK(INDEX('Policy Characteristics'!E:E,MATCH($C2881,'Policy Characteristics'!$C:$C,0))),"",INDEX('Policy Characteristics'!E:E,MATCH($C2881,'Policy Characteristics'!$C:$C,0)))</f>
        <v>RnD industry capital cost reduction</v>
      </c>
      <c r="L2881" s="261">
        <f>IF(ISBLANK(INDEX('Policy Characteristics'!F:F,MATCH($C2881,'Policy Characteristics'!$C:$C,0))),"",INDEX('Policy Characteristics'!F:F,MATCH($C2881,'Policy Characteristics'!$C:$C,0)))</f>
        <v>0</v>
      </c>
      <c r="M2881" s="261">
        <f>IF(ISBLANK(INDEX('Policy Characteristics'!G:G,MATCH($C2881,'Policy Characteristics'!$C:$C,0))),"",INDEX('Policy Characteristics'!G:G,MATCH($C2881,'Policy Characteristics'!$C:$C,0)))</f>
        <v>0.4</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reduction in cost</v>
      </c>
      <c r="P2881" s="254" t="str">
        <f>IF(ISBLANK(INDEX('Policy Characteristics'!J:J,MATCH($C2881,'Policy Characteristics'!$C:$C,0))),"",INDEX('Policy Characteristics'!J:J,MATCH($C2881,'Policy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1" s="254" t="str">
        <f>IF(ISBLANK(INDEX('Policy Characteristics'!K:K,MATCH($C2881,'Policy Characteristics'!$C:$C,0))),"",INDEX('Policy Characteristics'!K:K,MATCH($C2881,'Policy Characteristics'!$C:$C,0)))</f>
        <v>architectural-design.html#rnd</v>
      </c>
      <c r="R2881" s="254" t="str">
        <f>IF(ISBLANK(INDEX('Policy Characteristics'!L:L,MATCH($C2881,'Policy Characteristics'!$C:$C,0))),"",INDEX('Policy Characteristics'!L:L,MATCH($C2881,'Policy Characteristics'!$C:$C,0)))</f>
        <v>research-and-development.html</v>
      </c>
    </row>
    <row r="2882" spans="1:18" x14ac:dyDescent="0.25">
      <c r="A2882" s="254" t="str">
        <f>IF(ISBLANK(INDEX('Policy Characteristics'!A:A,MATCH($C2882,'Policy Characteristics'!$C:$C,0))),"",INDEX('Policy Characteristics'!A:A,MATCH($C2882,'Policy Characteristics'!$C:$C,0)))</f>
        <v>Research and Development</v>
      </c>
      <c r="B2882" s="262" t="str">
        <f>IF(ISBLANK(INDEX('Policy Characteristics'!B:B,MATCH($C2882,'Policy Characteristics'!$C:$C,0))),"",INDEX('Policy Characteristics'!B:B,MATCH($C2882,'Policy Characteristics'!$C:$C,0)))</f>
        <v>Capital Cost Reduction</v>
      </c>
      <c r="C2882" s="254" t="str">
        <f t="shared" si="134"/>
        <v>RnD Industry Capital Cost Perc Reduction</v>
      </c>
      <c r="D2882" s="1" t="s">
        <v>3914</v>
      </c>
      <c r="E2882" s="45" t="s">
        <v>2379</v>
      </c>
      <c r="F2882" t="s">
        <v>3915</v>
      </c>
      <c r="G2882" s="45" t="s">
        <v>3833</v>
      </c>
      <c r="H2882" s="47">
        <f t="shared" si="133"/>
        <v>2881</v>
      </c>
      <c r="I2882" s="324" t="s">
        <v>41</v>
      </c>
      <c r="J2882" s="255" t="str">
        <f>IF(ISBLANK(INDEX('Policy Characteristics'!D:D,MATCH($C2882,'Policy Characteristics'!$C:$C,0))),"",INDEX('Policy Characteristics'!D:D,MATCH($C2882,'Policy Characteristics'!$C:$C,0)))</f>
        <v>R&amp;D Capital Cost Reductions</v>
      </c>
      <c r="K2882" s="254" t="str">
        <f>IF(ISBLANK(INDEX('Policy Characteristics'!E:E,MATCH($C2882,'Policy Characteristics'!$C:$C,0))),"",INDEX('Policy Characteristics'!E:E,MATCH($C2882,'Policy Characteristics'!$C:$C,0)))</f>
        <v>RnD industry capital cost reduction</v>
      </c>
      <c r="L2882" s="261">
        <f>IF(ISBLANK(INDEX('Policy Characteristics'!F:F,MATCH($C2882,'Policy Characteristics'!$C:$C,0))),"",INDEX('Policy Characteristics'!F:F,MATCH($C2882,'Policy Characteristics'!$C:$C,0)))</f>
        <v>0</v>
      </c>
      <c r="M2882" s="261">
        <f>IF(ISBLANK(INDEX('Policy Characteristics'!G:G,MATCH($C2882,'Policy Characteristics'!$C:$C,0))),"",INDEX('Policy Characteristics'!G:G,MATCH($C2882,'Policy Characteristics'!$C:$C,0)))</f>
        <v>0.4</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reduction in cost</v>
      </c>
      <c r="P2882" s="254" t="str">
        <f>IF(ISBLANK(INDEX('Policy Characteristics'!J:J,MATCH($C2882,'Policy Characteristics'!$C:$C,0))),"",INDEX('Policy Characteristics'!J:J,MATCH($C2882,'Policy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2" s="254" t="str">
        <f>IF(ISBLANK(INDEX('Policy Characteristics'!K:K,MATCH($C2882,'Policy Characteristics'!$C:$C,0))),"",INDEX('Policy Characteristics'!K:K,MATCH($C2882,'Policy Characteristics'!$C:$C,0)))</f>
        <v>architectural-design.html#rnd</v>
      </c>
      <c r="R2882" s="254" t="str">
        <f>IF(ISBLANK(INDEX('Policy Characteristics'!L:L,MATCH($C2882,'Policy Characteristics'!$C:$C,0))),"",INDEX('Policy Characteristics'!L:L,MATCH($C2882,'Policy Characteristics'!$C:$C,0)))</f>
        <v>research-and-development.html</v>
      </c>
    </row>
    <row r="2883" spans="1:18" x14ac:dyDescent="0.25">
      <c r="A2883" s="254" t="str">
        <f>IF(ISBLANK(INDEX('Policy Characteristics'!A:A,MATCH($C2883,'Policy Characteristics'!$C:$C,0))),"",INDEX('Policy Characteristics'!A:A,MATCH($C2883,'Policy Characteristics'!$C:$C,0)))</f>
        <v>Research and Development</v>
      </c>
      <c r="B2883" s="262" t="str">
        <f>IF(ISBLANK(INDEX('Policy Characteristics'!B:B,MATCH($C2883,'Policy Characteristics'!$C:$C,0))),"",INDEX('Policy Characteristics'!B:B,MATCH($C2883,'Policy Characteristics'!$C:$C,0)))</f>
        <v>Capital Cost Reduction</v>
      </c>
      <c r="C2883" s="254" t="str">
        <f t="shared" si="134"/>
        <v>RnD Industry Capital Cost Perc Reduction</v>
      </c>
      <c r="D2883" s="1" t="s">
        <v>3914</v>
      </c>
      <c r="E2883" s="45" t="s">
        <v>2380</v>
      </c>
      <c r="F2883" t="s">
        <v>3915</v>
      </c>
      <c r="G2883" s="45" t="s">
        <v>95</v>
      </c>
      <c r="H2883" s="47">
        <f t="shared" si="133"/>
        <v>2882</v>
      </c>
      <c r="I2883" s="324" t="s">
        <v>41</v>
      </c>
      <c r="J2883" s="255" t="str">
        <f>IF(ISBLANK(INDEX('Policy Characteristics'!D:D,MATCH($C2883,'Policy Characteristics'!$C:$C,0))),"",INDEX('Policy Characteristics'!D:D,MATCH($C2883,'Policy Characteristics'!$C:$C,0)))</f>
        <v>R&amp;D Capital Cost Reductions</v>
      </c>
      <c r="K2883" s="254" t="str">
        <f>IF(ISBLANK(INDEX('Policy Characteristics'!E:E,MATCH($C2883,'Policy Characteristics'!$C:$C,0))),"",INDEX('Policy Characteristics'!E:E,MATCH($C2883,'Policy Characteristics'!$C:$C,0)))</f>
        <v>RnD industry capital cost reduction</v>
      </c>
      <c r="L2883" s="261">
        <f>IF(ISBLANK(INDEX('Policy Characteristics'!F:F,MATCH($C2883,'Policy Characteristics'!$C:$C,0))),"",INDEX('Policy Characteristics'!F:F,MATCH($C2883,'Policy Characteristics'!$C:$C,0)))</f>
        <v>0</v>
      </c>
      <c r="M2883" s="261">
        <f>IF(ISBLANK(INDEX('Policy Characteristics'!G:G,MATCH($C2883,'Policy Characteristics'!$C:$C,0))),"",INDEX('Policy Characteristics'!G:G,MATCH($C2883,'Policy Characteristics'!$C:$C,0)))</f>
        <v>0.4</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reduction in cost</v>
      </c>
      <c r="P2883" s="254" t="str">
        <f>IF(ISBLANK(INDEX('Policy Characteristics'!J:J,MATCH($C2883,'Policy Characteristics'!$C:$C,0))),"",INDEX('Policy Characteristics'!J:J,MATCH($C2883,'Policy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3" s="254" t="str">
        <f>IF(ISBLANK(INDEX('Policy Characteristics'!K:K,MATCH($C2883,'Policy Characteristics'!$C:$C,0))),"",INDEX('Policy Characteristics'!K:K,MATCH($C2883,'Policy Characteristics'!$C:$C,0)))</f>
        <v>architectural-design.html#rnd</v>
      </c>
      <c r="R2883" s="254" t="str">
        <f>IF(ISBLANK(INDEX('Policy Characteristics'!L:L,MATCH($C2883,'Policy Characteristics'!$C:$C,0))),"",INDEX('Policy Characteristics'!L:L,MATCH($C2883,'Policy Characteristics'!$C:$C,0)))</f>
        <v>research-and-development.html</v>
      </c>
    </row>
    <row r="2884" spans="1:18" x14ac:dyDescent="0.25">
      <c r="A2884" s="254" t="str">
        <f>IF(ISBLANK(INDEX('Policy Characteristics'!A:A,MATCH($C2884,'Policy Characteristics'!$C:$C,0))),"",INDEX('Policy Characteristics'!A:A,MATCH($C2884,'Policy Characteristics'!$C:$C,0)))</f>
        <v>Research and Development</v>
      </c>
      <c r="B2884" s="262" t="str">
        <f>IF(ISBLANK(INDEX('Policy Characteristics'!B:B,MATCH($C2884,'Policy Characteristics'!$C:$C,0))),"",INDEX('Policy Characteristics'!B:B,MATCH($C2884,'Policy Characteristics'!$C:$C,0)))</f>
        <v>Capital Cost Reduction</v>
      </c>
      <c r="C2884" s="254" t="str">
        <f t="shared" si="134"/>
        <v>RnD Industry Capital Cost Perc Reduction</v>
      </c>
      <c r="D2884" s="1" t="s">
        <v>3914</v>
      </c>
      <c r="E2884" s="45" t="s">
        <v>2672</v>
      </c>
      <c r="F2884" t="s">
        <v>3915</v>
      </c>
      <c r="G2884" s="45" t="s">
        <v>2443</v>
      </c>
      <c r="H2884" s="47">
        <f t="shared" si="133"/>
        <v>2883</v>
      </c>
      <c r="I2884" s="324" t="s">
        <v>41</v>
      </c>
      <c r="J2884" s="255" t="str">
        <f>IF(ISBLANK(INDEX('Policy Characteristics'!D:D,MATCH($C2884,'Policy Characteristics'!$C:$C,0))),"",INDEX('Policy Characteristics'!D:D,MATCH($C2884,'Policy Characteristics'!$C:$C,0)))</f>
        <v>R&amp;D Capital Cost Reductions</v>
      </c>
      <c r="K2884" s="254" t="str">
        <f>IF(ISBLANK(INDEX('Policy Characteristics'!E:E,MATCH($C2884,'Policy Characteristics'!$C:$C,0))),"",INDEX('Policy Characteristics'!E:E,MATCH($C2884,'Policy Characteristics'!$C:$C,0)))</f>
        <v>RnD industry capital cost reduction</v>
      </c>
      <c r="L2884" s="261">
        <f>IF(ISBLANK(INDEX('Policy Characteristics'!F:F,MATCH($C2884,'Policy Characteristics'!$C:$C,0))),"",INDEX('Policy Characteristics'!F:F,MATCH($C2884,'Policy Characteristics'!$C:$C,0)))</f>
        <v>0</v>
      </c>
      <c r="M2884" s="261">
        <f>IF(ISBLANK(INDEX('Policy Characteristics'!G:G,MATCH($C2884,'Policy Characteristics'!$C:$C,0))),"",INDEX('Policy Characteristics'!G:G,MATCH($C2884,'Policy Characteristics'!$C:$C,0)))</f>
        <v>0.4</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reduction in cost</v>
      </c>
      <c r="P2884" s="254" t="str">
        <f>IF(ISBLANK(INDEX('Policy Characteristics'!J:J,MATCH($C2884,'Policy Characteristics'!$C:$C,0))),"",INDEX('Policy Characteristics'!J:J,MATCH($C2884,'Policy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4" s="254" t="str">
        <f>IF(ISBLANK(INDEX('Policy Characteristics'!K:K,MATCH($C2884,'Policy Characteristics'!$C:$C,0))),"",INDEX('Policy Characteristics'!K:K,MATCH($C2884,'Policy Characteristics'!$C:$C,0)))</f>
        <v>architectural-design.html#rnd</v>
      </c>
      <c r="R2884" s="254" t="str">
        <f>IF(ISBLANK(INDEX('Policy Characteristics'!L:L,MATCH($C2884,'Policy Characteristics'!$C:$C,0))),"",INDEX('Policy Characteristics'!L:L,MATCH($C2884,'Policy Characteristics'!$C:$C,0)))</f>
        <v>research-and-development.html</v>
      </c>
    </row>
    <row r="2885" spans="1:18" x14ac:dyDescent="0.25">
      <c r="A2885" s="254" t="str">
        <f>IF(ISBLANK(INDEX('Policy Characteristics'!A:A,MATCH($C2885,'Policy Characteristics'!$C:$C,0))),"",INDEX('Policy Characteristics'!A:A,MATCH($C2885,'Policy Characteristics'!$C:$C,0)))</f>
        <v>Research and Development</v>
      </c>
      <c r="B2885" s="262" t="str">
        <f>IF(ISBLANK(INDEX('Policy Characteristics'!B:B,MATCH($C2885,'Policy Characteristics'!$C:$C,0))),"",INDEX('Policy Characteristics'!B:B,MATCH($C2885,'Policy Characteristics'!$C:$C,0)))</f>
        <v>Capital Cost Reduction</v>
      </c>
      <c r="C2885" s="254" t="str">
        <f t="shared" si="134"/>
        <v>RnD Industry Capital Cost Perc Reduction</v>
      </c>
      <c r="D2885" s="1" t="s">
        <v>3914</v>
      </c>
      <c r="E2885" s="45" t="s">
        <v>2673</v>
      </c>
      <c r="F2885" t="s">
        <v>3915</v>
      </c>
      <c r="G2885" s="45" t="s">
        <v>2559</v>
      </c>
      <c r="H2885" s="47">
        <f t="shared" si="133"/>
        <v>2884</v>
      </c>
      <c r="I2885" s="324" t="s">
        <v>41</v>
      </c>
      <c r="J2885" s="255" t="str">
        <f>IF(ISBLANK(INDEX('Policy Characteristics'!D:D,MATCH($C2885,'Policy Characteristics'!$C:$C,0))),"",INDEX('Policy Characteristics'!D:D,MATCH($C2885,'Policy Characteristics'!$C:$C,0)))</f>
        <v>R&amp;D Capital Cost Reductions</v>
      </c>
      <c r="K2885" s="254" t="str">
        <f>IF(ISBLANK(INDEX('Policy Characteristics'!E:E,MATCH($C2885,'Policy Characteristics'!$C:$C,0))),"",INDEX('Policy Characteristics'!E:E,MATCH($C2885,'Policy Characteristics'!$C:$C,0)))</f>
        <v>RnD industry capital cost reduction</v>
      </c>
      <c r="L2885" s="261">
        <f>IF(ISBLANK(INDEX('Policy Characteristics'!F:F,MATCH($C2885,'Policy Characteristics'!$C:$C,0))),"",INDEX('Policy Characteristics'!F:F,MATCH($C2885,'Policy Characteristics'!$C:$C,0)))</f>
        <v>0</v>
      </c>
      <c r="M2885" s="261">
        <f>IF(ISBLANK(INDEX('Policy Characteristics'!G:G,MATCH($C2885,'Policy Characteristics'!$C:$C,0))),"",INDEX('Policy Characteristics'!G:G,MATCH($C2885,'Policy Characteristics'!$C:$C,0)))</f>
        <v>0.4</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reduction in cost</v>
      </c>
      <c r="P2885" s="254" t="str">
        <f>IF(ISBLANK(INDEX('Policy Characteristics'!J:J,MATCH($C2885,'Policy Characteristics'!$C:$C,0))),"",INDEX('Policy Characteristics'!J:J,MATCH($C2885,'Policy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5" s="254" t="str">
        <f>IF(ISBLANK(INDEX('Policy Characteristics'!K:K,MATCH($C2885,'Policy Characteristics'!$C:$C,0))),"",INDEX('Policy Characteristics'!K:K,MATCH($C2885,'Policy Characteristics'!$C:$C,0)))</f>
        <v>architectural-design.html#rnd</v>
      </c>
      <c r="R2885" s="254" t="str">
        <f>IF(ISBLANK(INDEX('Policy Characteristics'!L:L,MATCH($C2885,'Policy Characteristics'!$C:$C,0))),"",INDEX('Policy Characteristics'!L:L,MATCH($C2885,'Policy Characteristics'!$C:$C,0)))</f>
        <v>research-and-development.html</v>
      </c>
    </row>
    <row r="2886" spans="1:18" x14ac:dyDescent="0.25">
      <c r="A2886" s="254" t="str">
        <f>IF(ISBLANK(INDEX('Policy Characteristics'!A:A,MATCH($C2886,'Policy Characteristics'!$C:$C,0))),"",INDEX('Policy Characteristics'!A:A,MATCH($C2886,'Policy Characteristics'!$C:$C,0)))</f>
        <v>Research and Development</v>
      </c>
      <c r="B2886" s="262" t="str">
        <f>IF(ISBLANK(INDEX('Policy Characteristics'!B:B,MATCH($C2886,'Policy Characteristics'!$C:$C,0))),"",INDEX('Policy Characteristics'!B:B,MATCH($C2886,'Policy Characteristics'!$C:$C,0)))</f>
        <v>Capital Cost Reduction</v>
      </c>
      <c r="C2886" s="254" t="str">
        <f t="shared" si="134"/>
        <v>RnD Industry Capital Cost Perc Reduction</v>
      </c>
      <c r="D2886" s="1" t="s">
        <v>3914</v>
      </c>
      <c r="E2886" s="45" t="s">
        <v>2674</v>
      </c>
      <c r="F2886" t="s">
        <v>3915</v>
      </c>
      <c r="G2886" s="45" t="s">
        <v>2621</v>
      </c>
      <c r="H2886" s="47">
        <f t="shared" si="133"/>
        <v>2885</v>
      </c>
      <c r="I2886" s="324" t="s">
        <v>41</v>
      </c>
      <c r="J2886" s="255" t="str">
        <f>IF(ISBLANK(INDEX('Policy Characteristics'!D:D,MATCH($C2886,'Policy Characteristics'!$C:$C,0))),"",INDEX('Policy Characteristics'!D:D,MATCH($C2886,'Policy Characteristics'!$C:$C,0)))</f>
        <v>R&amp;D Capital Cost Reductions</v>
      </c>
      <c r="K2886" s="254" t="str">
        <f>IF(ISBLANK(INDEX('Policy Characteristics'!E:E,MATCH($C2886,'Policy Characteristics'!$C:$C,0))),"",INDEX('Policy Characteristics'!E:E,MATCH($C2886,'Policy Characteristics'!$C:$C,0)))</f>
        <v>RnD industry capital cost reduction</v>
      </c>
      <c r="L2886" s="261">
        <f>IF(ISBLANK(INDEX('Policy Characteristics'!F:F,MATCH($C2886,'Policy Characteristics'!$C:$C,0))),"",INDEX('Policy Characteristics'!F:F,MATCH($C2886,'Policy Characteristics'!$C:$C,0)))</f>
        <v>0</v>
      </c>
      <c r="M2886" s="261">
        <f>IF(ISBLANK(INDEX('Policy Characteristics'!G:G,MATCH($C2886,'Policy Characteristics'!$C:$C,0))),"",INDEX('Policy Characteristics'!G:G,MATCH($C2886,'Policy Characteristics'!$C:$C,0)))</f>
        <v>0.4</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reduction in cost</v>
      </c>
      <c r="P2886" s="254" t="str">
        <f>IF(ISBLANK(INDEX('Policy Characteristics'!J:J,MATCH($C2886,'Policy Characteristics'!$C:$C,0))),"",INDEX('Policy Characteristics'!J:J,MATCH($C2886,'Policy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6" s="254" t="str">
        <f>IF(ISBLANK(INDEX('Policy Characteristics'!K:K,MATCH($C2886,'Policy Characteristics'!$C:$C,0))),"",INDEX('Policy Characteristics'!K:K,MATCH($C2886,'Policy Characteristics'!$C:$C,0)))</f>
        <v>architectural-design.html#rnd</v>
      </c>
      <c r="R2886" s="254" t="str">
        <f>IF(ISBLANK(INDEX('Policy Characteristics'!L:L,MATCH($C2886,'Policy Characteristics'!$C:$C,0))),"",INDEX('Policy Characteristics'!L:L,MATCH($C2886,'Policy Characteristics'!$C:$C,0)))</f>
        <v>research-and-development.html</v>
      </c>
    </row>
    <row r="2887" spans="1:18" x14ac:dyDescent="0.25">
      <c r="A2887" s="254" t="str">
        <f>IF(ISBLANK(INDEX('Policy Characteristics'!A:A,MATCH($C2887,'Policy Characteristics'!$C:$C,0))),"",INDEX('Policy Characteristics'!A:A,MATCH($C2887,'Policy Characteristics'!$C:$C,0)))</f>
        <v>Research and Development</v>
      </c>
      <c r="B2887" s="262" t="str">
        <f>IF(ISBLANK(INDEX('Policy Characteristics'!B:B,MATCH($C2887,'Policy Characteristics'!$C:$C,0))),"",INDEX('Policy Characteristics'!B:B,MATCH($C2887,'Policy Characteristics'!$C:$C,0)))</f>
        <v>Capital Cost Reduction</v>
      </c>
      <c r="C2887" s="254" t="str">
        <f t="shared" si="134"/>
        <v>RnD Industry Capital Cost Perc Reduction</v>
      </c>
      <c r="D2887" s="1" t="s">
        <v>3914</v>
      </c>
      <c r="E2887" s="45" t="s">
        <v>2671</v>
      </c>
      <c r="F2887" t="s">
        <v>3915</v>
      </c>
      <c r="G2887" s="45" t="s">
        <v>2446</v>
      </c>
      <c r="H2887" s="47">
        <f t="shared" si="133"/>
        <v>2886</v>
      </c>
      <c r="I2887" s="324" t="s">
        <v>41</v>
      </c>
      <c r="J2887" s="255" t="str">
        <f>IF(ISBLANK(INDEX('Policy Characteristics'!D:D,MATCH($C2887,'Policy Characteristics'!$C:$C,0))),"",INDEX('Policy Characteristics'!D:D,MATCH($C2887,'Policy Characteristics'!$C:$C,0)))</f>
        <v>R&amp;D Capital Cost Reductions</v>
      </c>
      <c r="K2887" s="254" t="str">
        <f>IF(ISBLANK(INDEX('Policy Characteristics'!E:E,MATCH($C2887,'Policy Characteristics'!$C:$C,0))),"",INDEX('Policy Characteristics'!E:E,MATCH($C2887,'Policy Characteristics'!$C:$C,0)))</f>
        <v>RnD industry capital cost reduction</v>
      </c>
      <c r="L2887" s="261">
        <f>IF(ISBLANK(INDEX('Policy Characteristics'!F:F,MATCH($C2887,'Policy Characteristics'!$C:$C,0))),"",INDEX('Policy Characteristics'!F:F,MATCH($C2887,'Policy Characteristics'!$C:$C,0)))</f>
        <v>0</v>
      </c>
      <c r="M2887" s="261">
        <f>IF(ISBLANK(INDEX('Policy Characteristics'!G:G,MATCH($C2887,'Policy Characteristics'!$C:$C,0))),"",INDEX('Policy Characteristics'!G:G,MATCH($C2887,'Policy Characteristics'!$C:$C,0)))</f>
        <v>0.4</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reduction in cost</v>
      </c>
      <c r="P2887" s="254" t="str">
        <f>IF(ISBLANK(INDEX('Policy Characteristics'!J:J,MATCH($C2887,'Policy Characteristics'!$C:$C,0))),"",INDEX('Policy Characteristics'!J:J,MATCH($C2887,'Policy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7" s="254" t="str">
        <f>IF(ISBLANK(INDEX('Policy Characteristics'!K:K,MATCH($C2887,'Policy Characteristics'!$C:$C,0))),"",INDEX('Policy Characteristics'!K:K,MATCH($C2887,'Policy Characteristics'!$C:$C,0)))</f>
        <v>architectural-design.html#rnd</v>
      </c>
      <c r="R2887" s="254" t="str">
        <f>IF(ISBLANK(INDEX('Policy Characteristics'!L:L,MATCH($C2887,'Policy Characteristics'!$C:$C,0))),"",INDEX('Policy Characteristics'!L:L,MATCH($C2887,'Policy Characteristics'!$C:$C,0)))</f>
        <v>research-and-development.html</v>
      </c>
    </row>
    <row r="2888" spans="1:18" x14ac:dyDescent="0.25">
      <c r="A2888" s="254" t="str">
        <f>IF(ISBLANK(INDEX('Policy Characteristics'!A:A,MATCH($C2888,'Policy Characteristics'!$C:$C,0))),"",INDEX('Policy Characteristics'!A:A,MATCH($C2888,'Policy Characteristics'!$C:$C,0)))</f>
        <v>Research and Development</v>
      </c>
      <c r="B2888" s="262" t="str">
        <f>IF(ISBLANK(INDEX('Policy Characteristics'!B:B,MATCH($C2888,'Policy Characteristics'!$C:$C,0))),"",INDEX('Policy Characteristics'!B:B,MATCH($C2888,'Policy Characteristics'!$C:$C,0)))</f>
        <v>Capital Cost Reduction</v>
      </c>
      <c r="C2888" s="317" t="s">
        <v>277</v>
      </c>
      <c r="D2888" s="45" t="s">
        <v>2229</v>
      </c>
      <c r="E2888" s="45"/>
      <c r="F2888" s="45" t="s">
        <v>454</v>
      </c>
      <c r="G2888" s="45"/>
      <c r="H2888" s="47">
        <f t="shared" si="133"/>
        <v>2887</v>
      </c>
      <c r="I2888" s="324" t="s">
        <v>40</v>
      </c>
      <c r="J2888" s="255" t="str">
        <f>IF(ISBLANK(INDEX('Policy Characteristics'!D:D,MATCH($C2888,'Policy Characteristics'!$C:$C,0))),"",INDEX('Policy Characteristics'!D:D,MATCH($C2888,'Policy Characteristics'!$C:$C,0)))</f>
        <v>R&amp;D Capital Cost Reductions</v>
      </c>
      <c r="K2888" s="254" t="str">
        <f>IF(ISBLANK(INDEX('Policy Characteristics'!E:E,MATCH($C2888,'Policy Characteristics'!$C:$C,0))),"",INDEX('Policy Characteristics'!E:E,MATCH($C2888,'Policy Characteristics'!$C:$C,0)))</f>
        <v>RnD transportation capital cost reduction</v>
      </c>
      <c r="L2888" s="261">
        <f>IF(ISBLANK(INDEX('Policy Characteristics'!F:F,MATCH($C2888,'Policy Characteristics'!$C:$C,0))),"",INDEX('Policy Characteristics'!F:F,MATCH($C2888,'Policy Characteristics'!$C:$C,0)))</f>
        <v>0</v>
      </c>
      <c r="M2888" s="261">
        <f>IF(ISBLANK(INDEX('Policy Characteristics'!G:G,MATCH($C2888,'Policy Characteristics'!$C:$C,0))),"",INDEX('Policy Characteristics'!G:G,MATCH($C2888,'Policy Characteristics'!$C:$C,0)))</f>
        <v>0.4</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reduction in cost</v>
      </c>
      <c r="P2888" s="254" t="str">
        <f>IF(ISBLANK(INDEX('Policy Characteristics'!J:J,MATCH($C2888,'Policy Characteristics'!$C:$C,0))),"",INDEX('Policy Characteristics'!J:J,MATCH($C2888,'Policy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8" s="254" t="str">
        <f>IF(ISBLANK(INDEX('Policy Characteristics'!K:K,MATCH($C2888,'Policy Characteristics'!$C:$C,0))),"",INDEX('Policy Characteristics'!K:K,MATCH($C2888,'Policy Characteristics'!$C:$C,0)))</f>
        <v>architectural-design.html#rnd</v>
      </c>
      <c r="R2888" s="254" t="str">
        <f>IF(ISBLANK(INDEX('Policy Characteristics'!L:L,MATCH($C2888,'Policy Characteristics'!$C:$C,0))),"",INDEX('Policy Characteristics'!L:L,MATCH($C2888,'Policy Characteristics'!$C:$C,0)))</f>
        <v>research-and-development.html</v>
      </c>
    </row>
    <row r="2889" spans="1:18" x14ac:dyDescent="0.25">
      <c r="A2889" s="254" t="str">
        <f>IF(ISBLANK(INDEX('Policy Characteristics'!A:A,MATCH($C2889,'Policy Characteristics'!$C:$C,0))),"",INDEX('Policy Characteristics'!A:A,MATCH($C2889,'Policy Characteristics'!$C:$C,0)))</f>
        <v>Research and Development</v>
      </c>
      <c r="B2889" s="262" t="str">
        <f>IF(ISBLANK(INDEX('Policy Characteristics'!B:B,MATCH($C2889,'Policy Characteristics'!$C:$C,0))),"",INDEX('Policy Characteristics'!B:B,MATCH($C2889,'Policy Characteristics'!$C:$C,0)))</f>
        <v>Capital Cost Reduction</v>
      </c>
      <c r="C2889" s="254" t="str">
        <f t="shared" ref="C2889:C2894" si="135">C$2888</f>
        <v>RnD Transportation Capital Cost Perc Reduction</v>
      </c>
      <c r="D2889" s="45" t="s">
        <v>2230</v>
      </c>
      <c r="E2889" s="45"/>
      <c r="F2889" s="45" t="s">
        <v>455</v>
      </c>
      <c r="G2889" s="45"/>
      <c r="H2889" s="47">
        <f t="shared" si="133"/>
        <v>2888</v>
      </c>
      <c r="I2889" s="324" t="s">
        <v>40</v>
      </c>
      <c r="J2889" s="255" t="str">
        <f>IF(ISBLANK(INDEX('Policy Characteristics'!D:D,MATCH($C2889,'Policy Characteristics'!$C:$C,0))),"",INDEX('Policy Characteristics'!D:D,MATCH($C2889,'Policy Characteristics'!$C:$C,0)))</f>
        <v>R&amp;D Capital Cost Reductions</v>
      </c>
      <c r="K2889" s="254" t="str">
        <f>IF(ISBLANK(INDEX('Policy Characteristics'!E:E,MATCH($C2889,'Policy Characteristics'!$C:$C,0))),"",INDEX('Policy Characteristics'!E:E,MATCH($C2889,'Policy Characteristics'!$C:$C,0)))</f>
        <v>RnD transportation capital cost reduction</v>
      </c>
      <c r="L2889" s="261">
        <f>IF(ISBLANK(INDEX('Policy Characteristics'!F:F,MATCH($C2889,'Policy Characteristics'!$C:$C,0))),"",INDEX('Policy Characteristics'!F:F,MATCH($C2889,'Policy Characteristics'!$C:$C,0)))</f>
        <v>0</v>
      </c>
      <c r="M2889" s="261">
        <f>IF(ISBLANK(INDEX('Policy Characteristics'!G:G,MATCH($C2889,'Policy Characteristics'!$C:$C,0))),"",INDEX('Policy Characteristics'!G:G,MATCH($C2889,'Policy Characteristics'!$C:$C,0)))</f>
        <v>0.4</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reduction in cost</v>
      </c>
      <c r="P2889" s="254" t="str">
        <f>IF(ISBLANK(INDEX('Policy Characteristics'!J:J,MATCH($C2889,'Policy Characteristics'!$C:$C,0))),"",INDEX('Policy Characteristics'!J:J,MATCH($C2889,'Policy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89" s="254" t="str">
        <f>IF(ISBLANK(INDEX('Policy Characteristics'!K:K,MATCH($C2889,'Policy Characteristics'!$C:$C,0))),"",INDEX('Policy Characteristics'!K:K,MATCH($C2889,'Policy Characteristics'!$C:$C,0)))</f>
        <v>architectural-design.html#rnd</v>
      </c>
      <c r="R2889" s="254" t="str">
        <f>IF(ISBLANK(INDEX('Policy Characteristics'!L:L,MATCH($C2889,'Policy Characteristics'!$C:$C,0))),"",INDEX('Policy Characteristics'!L:L,MATCH($C2889,'Policy Characteristics'!$C:$C,0)))</f>
        <v>research-and-development.html</v>
      </c>
    </row>
    <row r="2890" spans="1:18" x14ac:dyDescent="0.25">
      <c r="A2890" s="254" t="str">
        <f>IF(ISBLANK(INDEX('Policy Characteristics'!A:A,MATCH($C2890,'Policy Characteristics'!$C:$C,0))),"",INDEX('Policy Characteristics'!A:A,MATCH($C2890,'Policy Characteristics'!$C:$C,0)))</f>
        <v>Research and Development</v>
      </c>
      <c r="B2890" s="262" t="str">
        <f>IF(ISBLANK(INDEX('Policy Characteristics'!B:B,MATCH($C2890,'Policy Characteristics'!$C:$C,0))),"",INDEX('Policy Characteristics'!B:B,MATCH($C2890,'Policy Characteristics'!$C:$C,0)))</f>
        <v>Capital Cost Reduction</v>
      </c>
      <c r="C2890" s="254" t="str">
        <f t="shared" si="135"/>
        <v>RnD Transportation Capital Cost Perc Reduction</v>
      </c>
      <c r="D2890" s="45" t="s">
        <v>2231</v>
      </c>
      <c r="E2890" s="45"/>
      <c r="F2890" s="45" t="s">
        <v>456</v>
      </c>
      <c r="G2890" s="45"/>
      <c r="H2890" s="47">
        <f t="shared" si="133"/>
        <v>2889</v>
      </c>
      <c r="I2890" s="324" t="s">
        <v>40</v>
      </c>
      <c r="J2890" s="255" t="str">
        <f>IF(ISBLANK(INDEX('Policy Characteristics'!D:D,MATCH($C2890,'Policy Characteristics'!$C:$C,0))),"",INDEX('Policy Characteristics'!D:D,MATCH($C2890,'Policy Characteristics'!$C:$C,0)))</f>
        <v>R&amp;D Capital Cost Reductions</v>
      </c>
      <c r="K2890" s="254" t="str">
        <f>IF(ISBLANK(INDEX('Policy Characteristics'!E:E,MATCH($C2890,'Policy Characteristics'!$C:$C,0))),"",INDEX('Policy Characteristics'!E:E,MATCH($C2890,'Policy Characteristics'!$C:$C,0)))</f>
        <v>RnD transportation capital cost reduction</v>
      </c>
      <c r="L2890" s="261">
        <f>IF(ISBLANK(INDEX('Policy Characteristics'!F:F,MATCH($C2890,'Policy Characteristics'!$C:$C,0))),"",INDEX('Policy Characteristics'!F:F,MATCH($C2890,'Policy Characteristics'!$C:$C,0)))</f>
        <v>0</v>
      </c>
      <c r="M2890" s="261">
        <f>IF(ISBLANK(INDEX('Policy Characteristics'!G:G,MATCH($C2890,'Policy Characteristics'!$C:$C,0))),"",INDEX('Policy Characteristics'!G:G,MATCH($C2890,'Policy Characteristics'!$C:$C,0)))</f>
        <v>0.4</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reduction in cost</v>
      </c>
      <c r="P2890" s="254" t="str">
        <f>IF(ISBLANK(INDEX('Policy Characteristics'!J:J,MATCH($C2890,'Policy Characteristics'!$C:$C,0))),"",INDEX('Policy Characteristics'!J:J,MATCH($C2890,'Policy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0" s="254" t="str">
        <f>IF(ISBLANK(INDEX('Policy Characteristics'!K:K,MATCH($C2890,'Policy Characteristics'!$C:$C,0))),"",INDEX('Policy Characteristics'!K:K,MATCH($C2890,'Policy Characteristics'!$C:$C,0)))</f>
        <v>architectural-design.html#rnd</v>
      </c>
      <c r="R2890" s="254" t="str">
        <f>IF(ISBLANK(INDEX('Policy Characteristics'!L:L,MATCH($C2890,'Policy Characteristics'!$C:$C,0))),"",INDEX('Policy Characteristics'!L:L,MATCH($C2890,'Policy Characteristics'!$C:$C,0)))</f>
        <v>research-and-development.html</v>
      </c>
    </row>
    <row r="2891" spans="1:18" x14ac:dyDescent="0.25">
      <c r="A2891" s="254" t="str">
        <f>IF(ISBLANK(INDEX('Policy Characteristics'!A:A,MATCH($C2891,'Policy Characteristics'!$C:$C,0))),"",INDEX('Policy Characteristics'!A:A,MATCH($C2891,'Policy Characteristics'!$C:$C,0)))</f>
        <v>Research and Development</v>
      </c>
      <c r="B2891" s="262" t="str">
        <f>IF(ISBLANK(INDEX('Policy Characteristics'!B:B,MATCH($C2891,'Policy Characteristics'!$C:$C,0))),"",INDEX('Policy Characteristics'!B:B,MATCH($C2891,'Policy Characteristics'!$C:$C,0)))</f>
        <v>Capital Cost Reduction</v>
      </c>
      <c r="C2891" s="254" t="str">
        <f t="shared" si="135"/>
        <v>RnD Transportation Capital Cost Perc Reduction</v>
      </c>
      <c r="D2891" s="45" t="s">
        <v>2232</v>
      </c>
      <c r="E2891" s="45"/>
      <c r="F2891" s="45" t="s">
        <v>457</v>
      </c>
      <c r="G2891" s="45"/>
      <c r="H2891" s="47">
        <f t="shared" ref="H2891:H2954" si="136">H2890+1</f>
        <v>2890</v>
      </c>
      <c r="I2891" s="324" t="s">
        <v>40</v>
      </c>
      <c r="J2891" s="255" t="str">
        <f>IF(ISBLANK(INDEX('Policy Characteristics'!D:D,MATCH($C2891,'Policy Characteristics'!$C:$C,0))),"",INDEX('Policy Characteristics'!D:D,MATCH($C2891,'Policy Characteristics'!$C:$C,0)))</f>
        <v>R&amp;D Capital Cost Reductions</v>
      </c>
      <c r="K2891" s="254" t="str">
        <f>IF(ISBLANK(INDEX('Policy Characteristics'!E:E,MATCH($C2891,'Policy Characteristics'!$C:$C,0))),"",INDEX('Policy Characteristics'!E:E,MATCH($C2891,'Policy Characteristics'!$C:$C,0)))</f>
        <v>RnD transportation capital cost reduction</v>
      </c>
      <c r="L2891" s="261">
        <f>IF(ISBLANK(INDEX('Policy Characteristics'!F:F,MATCH($C2891,'Policy Characteristics'!$C:$C,0))),"",INDEX('Policy Characteristics'!F:F,MATCH($C2891,'Policy Characteristics'!$C:$C,0)))</f>
        <v>0</v>
      </c>
      <c r="M2891" s="261">
        <f>IF(ISBLANK(INDEX('Policy Characteristics'!G:G,MATCH($C2891,'Policy Characteristics'!$C:$C,0))),"",INDEX('Policy Characteristics'!G:G,MATCH($C2891,'Policy Characteristics'!$C:$C,0)))</f>
        <v>0.4</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reduction in cost</v>
      </c>
      <c r="P2891" s="254" t="str">
        <f>IF(ISBLANK(INDEX('Policy Characteristics'!J:J,MATCH($C2891,'Policy Characteristics'!$C:$C,0))),"",INDEX('Policy Characteristics'!J:J,MATCH($C2891,'Policy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1" s="254" t="str">
        <f>IF(ISBLANK(INDEX('Policy Characteristics'!K:K,MATCH($C2891,'Policy Characteristics'!$C:$C,0))),"",INDEX('Policy Characteristics'!K:K,MATCH($C2891,'Policy Characteristics'!$C:$C,0)))</f>
        <v>architectural-design.html#rnd</v>
      </c>
      <c r="R2891" s="254" t="str">
        <f>IF(ISBLANK(INDEX('Policy Characteristics'!L:L,MATCH($C2891,'Policy Characteristics'!$C:$C,0))),"",INDEX('Policy Characteristics'!L:L,MATCH($C2891,'Policy Characteristics'!$C:$C,0)))</f>
        <v>research-and-development.html</v>
      </c>
    </row>
    <row r="2892" spans="1:18" x14ac:dyDescent="0.25">
      <c r="A2892" s="254" t="str">
        <f>IF(ISBLANK(INDEX('Policy Characteristics'!A:A,MATCH($C2892,'Policy Characteristics'!$C:$C,0))),"",INDEX('Policy Characteristics'!A:A,MATCH($C2892,'Policy Characteristics'!$C:$C,0)))</f>
        <v>Research and Development</v>
      </c>
      <c r="B2892" s="262" t="str">
        <f>IF(ISBLANK(INDEX('Policy Characteristics'!B:B,MATCH($C2892,'Policy Characteristics'!$C:$C,0))),"",INDEX('Policy Characteristics'!B:B,MATCH($C2892,'Policy Characteristics'!$C:$C,0)))</f>
        <v>Capital Cost Reduction</v>
      </c>
      <c r="C2892" s="254" t="str">
        <f t="shared" si="135"/>
        <v>RnD Transportation Capital Cost Perc Reduction</v>
      </c>
      <c r="D2892" s="45" t="s">
        <v>2233</v>
      </c>
      <c r="E2892" s="45"/>
      <c r="F2892" s="45" t="s">
        <v>458</v>
      </c>
      <c r="G2892" s="45"/>
      <c r="H2892" s="47">
        <f t="shared" si="136"/>
        <v>2891</v>
      </c>
      <c r="I2892" s="324" t="s">
        <v>40</v>
      </c>
      <c r="J2892" s="255" t="str">
        <f>IF(ISBLANK(INDEX('Policy Characteristics'!D:D,MATCH($C2892,'Policy Characteristics'!$C:$C,0))),"",INDEX('Policy Characteristics'!D:D,MATCH($C2892,'Policy Characteristics'!$C:$C,0)))</f>
        <v>R&amp;D Capital Cost Reductions</v>
      </c>
      <c r="K2892" s="254" t="str">
        <f>IF(ISBLANK(INDEX('Policy Characteristics'!E:E,MATCH($C2892,'Policy Characteristics'!$C:$C,0))),"",INDEX('Policy Characteristics'!E:E,MATCH($C2892,'Policy Characteristics'!$C:$C,0)))</f>
        <v>RnD transportation capital cost reduction</v>
      </c>
      <c r="L2892" s="261">
        <f>IF(ISBLANK(INDEX('Policy Characteristics'!F:F,MATCH($C2892,'Policy Characteristics'!$C:$C,0))),"",INDEX('Policy Characteristics'!F:F,MATCH($C2892,'Policy Characteristics'!$C:$C,0)))</f>
        <v>0</v>
      </c>
      <c r="M2892" s="261">
        <f>IF(ISBLANK(INDEX('Policy Characteristics'!G:G,MATCH($C2892,'Policy Characteristics'!$C:$C,0))),"",INDEX('Policy Characteristics'!G:G,MATCH($C2892,'Policy Characteristics'!$C:$C,0)))</f>
        <v>0.4</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reduction in cost</v>
      </c>
      <c r="P2892" s="254" t="str">
        <f>IF(ISBLANK(INDEX('Policy Characteristics'!J:J,MATCH($C2892,'Policy Characteristics'!$C:$C,0))),"",INDEX('Policy Characteristics'!J:J,MATCH($C2892,'Policy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2" s="254" t="str">
        <f>IF(ISBLANK(INDEX('Policy Characteristics'!K:K,MATCH($C2892,'Policy Characteristics'!$C:$C,0))),"",INDEX('Policy Characteristics'!K:K,MATCH($C2892,'Policy Characteristics'!$C:$C,0)))</f>
        <v>architectural-design.html#rnd</v>
      </c>
      <c r="R2892" s="254" t="str">
        <f>IF(ISBLANK(INDEX('Policy Characteristics'!L:L,MATCH($C2892,'Policy Characteristics'!$C:$C,0))),"",INDEX('Policy Characteristics'!L:L,MATCH($C2892,'Policy Characteristics'!$C:$C,0)))</f>
        <v>research-and-development.html</v>
      </c>
    </row>
    <row r="2893" spans="1:18" x14ac:dyDescent="0.25">
      <c r="A2893" s="254" t="str">
        <f>IF(ISBLANK(INDEX('Policy Characteristics'!A:A,MATCH($C2893,'Policy Characteristics'!$C:$C,0))),"",INDEX('Policy Characteristics'!A:A,MATCH($C2893,'Policy Characteristics'!$C:$C,0)))</f>
        <v>Research and Development</v>
      </c>
      <c r="B2893" s="262" t="str">
        <f>IF(ISBLANK(INDEX('Policy Characteristics'!B:B,MATCH($C2893,'Policy Characteristics'!$C:$C,0))),"",INDEX('Policy Characteristics'!B:B,MATCH($C2893,'Policy Characteristics'!$C:$C,0)))</f>
        <v>Capital Cost Reduction</v>
      </c>
      <c r="C2893" s="254" t="str">
        <f t="shared" si="135"/>
        <v>RnD Transportation Capital Cost Perc Reduction</v>
      </c>
      <c r="D2893" s="45" t="s">
        <v>2477</v>
      </c>
      <c r="E2893" s="45"/>
      <c r="F2893" s="45" t="s">
        <v>2757</v>
      </c>
      <c r="G2893" s="45"/>
      <c r="H2893" s="47">
        <f t="shared" si="136"/>
        <v>2892</v>
      </c>
      <c r="I2893" s="324" t="s">
        <v>40</v>
      </c>
      <c r="J2893" s="255" t="str">
        <f>IF(ISBLANK(INDEX('Policy Characteristics'!D:D,MATCH($C2893,'Policy Characteristics'!$C:$C,0))),"",INDEX('Policy Characteristics'!D:D,MATCH($C2893,'Policy Characteristics'!$C:$C,0)))</f>
        <v>R&amp;D Capital Cost Reductions</v>
      </c>
      <c r="K2893" s="254" t="str">
        <f>IF(ISBLANK(INDEX('Policy Characteristics'!E:E,MATCH($C2893,'Policy Characteristics'!$C:$C,0))),"",INDEX('Policy Characteristics'!E:E,MATCH($C2893,'Policy Characteristics'!$C:$C,0)))</f>
        <v>RnD transportation capital cost reduction</v>
      </c>
      <c r="L2893" s="261">
        <f>IF(ISBLANK(INDEX('Policy Characteristics'!F:F,MATCH($C2893,'Policy Characteristics'!$C:$C,0))),"",INDEX('Policy Characteristics'!F:F,MATCH($C2893,'Policy Characteristics'!$C:$C,0)))</f>
        <v>0</v>
      </c>
      <c r="M2893" s="261">
        <f>IF(ISBLANK(INDEX('Policy Characteristics'!G:G,MATCH($C2893,'Policy Characteristics'!$C:$C,0))),"",INDEX('Policy Characteristics'!G:G,MATCH($C2893,'Policy Characteristics'!$C:$C,0)))</f>
        <v>0.4</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reduction in cost</v>
      </c>
      <c r="P2893" s="254" t="str">
        <f>IF(ISBLANK(INDEX('Policy Characteristics'!J:J,MATCH($C2893,'Policy Characteristics'!$C:$C,0))),"",INDEX('Policy Characteristics'!J:J,MATCH($C2893,'Policy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3" s="254" t="str">
        <f>IF(ISBLANK(INDEX('Policy Characteristics'!K:K,MATCH($C2893,'Policy Characteristics'!$C:$C,0))),"",INDEX('Policy Characteristics'!K:K,MATCH($C2893,'Policy Characteristics'!$C:$C,0)))</f>
        <v>architectural-design.html#rnd</v>
      </c>
      <c r="R2893" s="254" t="str">
        <f>IF(ISBLANK(INDEX('Policy Characteristics'!L:L,MATCH($C2893,'Policy Characteristics'!$C:$C,0))),"",INDEX('Policy Characteristics'!L:L,MATCH($C2893,'Policy Characteristics'!$C:$C,0)))</f>
        <v>research-and-development.html</v>
      </c>
    </row>
    <row r="2894" spans="1:18" x14ac:dyDescent="0.25">
      <c r="A2894" s="254" t="str">
        <f>IF(ISBLANK(INDEX('Policy Characteristics'!A:A,MATCH($C2894,'Policy Characteristics'!$C:$C,0))),"",INDEX('Policy Characteristics'!A:A,MATCH($C2894,'Policy Characteristics'!$C:$C,0)))</f>
        <v>Research and Development</v>
      </c>
      <c r="B2894" s="262" t="str">
        <f>IF(ISBLANK(INDEX('Policy Characteristics'!B:B,MATCH($C2894,'Policy Characteristics'!$C:$C,0))),"",INDEX('Policy Characteristics'!B:B,MATCH($C2894,'Policy Characteristics'!$C:$C,0)))</f>
        <v>Capital Cost Reduction</v>
      </c>
      <c r="C2894" s="254" t="str">
        <f t="shared" si="135"/>
        <v>RnD Transportation Capital Cost Perc Reduction</v>
      </c>
      <c r="D2894" s="45" t="s">
        <v>2476</v>
      </c>
      <c r="E2894" s="45"/>
      <c r="F2894" s="45" t="s">
        <v>2758</v>
      </c>
      <c r="G2894" s="45"/>
      <c r="H2894" s="47">
        <f t="shared" si="136"/>
        <v>2893</v>
      </c>
      <c r="I2894" s="324" t="s">
        <v>40</v>
      </c>
      <c r="J2894" s="255" t="str">
        <f>IF(ISBLANK(INDEX('Policy Characteristics'!D:D,MATCH($C2894,'Policy Characteristics'!$C:$C,0))),"",INDEX('Policy Characteristics'!D:D,MATCH($C2894,'Policy Characteristics'!$C:$C,0)))</f>
        <v>R&amp;D Capital Cost Reductions</v>
      </c>
      <c r="K2894" s="254" t="str">
        <f>IF(ISBLANK(INDEX('Policy Characteristics'!E:E,MATCH($C2894,'Policy Characteristics'!$C:$C,0))),"",INDEX('Policy Characteristics'!E:E,MATCH($C2894,'Policy Characteristics'!$C:$C,0)))</f>
        <v>RnD transportation capital cost reduction</v>
      </c>
      <c r="L2894" s="261">
        <f>IF(ISBLANK(INDEX('Policy Characteristics'!F:F,MATCH($C2894,'Policy Characteristics'!$C:$C,0))),"",INDEX('Policy Characteristics'!F:F,MATCH($C2894,'Policy Characteristics'!$C:$C,0)))</f>
        <v>0</v>
      </c>
      <c r="M2894" s="261">
        <f>IF(ISBLANK(INDEX('Policy Characteristics'!G:G,MATCH($C2894,'Policy Characteristics'!$C:$C,0))),"",INDEX('Policy Characteristics'!G:G,MATCH($C2894,'Policy Characteristics'!$C:$C,0)))</f>
        <v>0.4</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reduction in cost</v>
      </c>
      <c r="P2894" s="254" t="str">
        <f>IF(ISBLANK(INDEX('Policy Characteristics'!J:J,MATCH($C2894,'Policy Characteristics'!$C:$C,0))),"",INDEX('Policy Characteristics'!J:J,MATCH($C2894,'Policy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4" s="254" t="str">
        <f>IF(ISBLANK(INDEX('Policy Characteristics'!K:K,MATCH($C2894,'Policy Characteristics'!$C:$C,0))),"",INDEX('Policy Characteristics'!K:K,MATCH($C2894,'Policy Characteristics'!$C:$C,0)))</f>
        <v>architectural-design.html#rnd</v>
      </c>
      <c r="R2894" s="254" t="str">
        <f>IF(ISBLANK(INDEX('Policy Characteristics'!L:L,MATCH($C2894,'Policy Characteristics'!$C:$C,0))),"",INDEX('Policy Characteristics'!L:L,MATCH($C2894,'Policy Characteristics'!$C:$C,0)))</f>
        <v>research-and-development.html</v>
      </c>
    </row>
    <row r="2895" spans="1:18" x14ac:dyDescent="0.25">
      <c r="A2895" s="254" t="str">
        <f>IF(ISBLANK(INDEX('Policy Characteristics'!A:A,MATCH($C2895,'Policy Characteristics'!$C:$C,0))),"",INDEX('Policy Characteristics'!A:A,MATCH($C2895,'Policy Characteristics'!$C:$C,0)))</f>
        <v>Research and Development</v>
      </c>
      <c r="B2895" s="262" t="str">
        <f>IF(ISBLANK(INDEX('Policy Characteristics'!B:B,MATCH($C2895,'Policy Characteristics'!$C:$C,0))),"",INDEX('Policy Characteristics'!B:B,MATCH($C2895,'Policy Characteristics'!$C:$C,0)))</f>
        <v>Capital Cost Reduction</v>
      </c>
      <c r="C2895" s="317" t="s">
        <v>3926</v>
      </c>
      <c r="D2895" s="45" t="s">
        <v>3862</v>
      </c>
      <c r="E2895" s="45"/>
      <c r="F2895" s="45" t="s">
        <v>3869</v>
      </c>
      <c r="G2895" s="45"/>
      <c r="H2895" s="47">
        <f t="shared" si="136"/>
        <v>2894</v>
      </c>
      <c r="I2895" s="324" t="s">
        <v>41</v>
      </c>
      <c r="J2895" s="255" t="str">
        <f>IF(ISBLANK(INDEX('Policy Characteristics'!D:D,MATCH($C2895,'Policy Characteristics'!$C:$C,0))),"",INDEX('Policy Characteristics'!D:D,MATCH($C2895,'Policy Characteristics'!$C:$C,0)))</f>
        <v>R&amp;D Capital Cost Reductions</v>
      </c>
      <c r="K2895" s="254" t="str">
        <f>IF(ISBLANK(INDEX('Policy Characteristics'!E:E,MATCH($C2895,'Policy Characteristics'!$C:$C,0))),"",INDEX('Policy Characteristics'!E:E,MATCH($C2895,'Policy Characteristics'!$C:$C,0)))</f>
        <v>RnD hydgn capital cost reduction</v>
      </c>
      <c r="L2895" s="261">
        <f>IF(ISBLANK(INDEX('Policy Characteristics'!F:F,MATCH($C2895,'Policy Characteristics'!$C:$C,0))),"",INDEX('Policy Characteristics'!F:F,MATCH($C2895,'Policy Characteristics'!$C:$C,0)))</f>
        <v>0</v>
      </c>
      <c r="M2895" s="261">
        <f>IF(ISBLANK(INDEX('Policy Characteristics'!G:G,MATCH($C2895,'Policy Characteristics'!$C:$C,0))),"",INDEX('Policy Characteristics'!G:G,MATCH($C2895,'Policy Characteristics'!$C:$C,0)))</f>
        <v>0.4</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reduction in cost</v>
      </c>
      <c r="P2895" s="254" t="str">
        <f>IF(ISBLANK(INDEX('Policy Characteristics'!J:J,MATCH($C2895,'Policy Characteristics'!$C:$C,0))),"",INDEX('Policy Characteristics'!J:J,MATCH($C2895,'Policy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5" s="254" t="str">
        <f>IF(ISBLANK(INDEX('Policy Characteristics'!K:K,MATCH($C2895,'Policy Characteristics'!$C:$C,0))),"",INDEX('Policy Characteristics'!K:K,MATCH($C2895,'Policy Characteristics'!$C:$C,0)))</f>
        <v>architectural-design.html#rnd</v>
      </c>
      <c r="R2895" s="254" t="str">
        <f>IF(ISBLANK(INDEX('Policy Characteristics'!L:L,MATCH($C2895,'Policy Characteristics'!$C:$C,0))),"",INDEX('Policy Characteristics'!L:L,MATCH($C2895,'Policy Characteristics'!$C:$C,0)))</f>
        <v>research-and-development.html</v>
      </c>
    </row>
    <row r="2896" spans="1:18" x14ac:dyDescent="0.25">
      <c r="A2896" s="254" t="str">
        <f>IF(ISBLANK(INDEX('Policy Characteristics'!A:A,MATCH($C2896,'Policy Characteristics'!$C:$C,0))),"",INDEX('Policy Characteristics'!A:A,MATCH($C2896,'Policy Characteristics'!$C:$C,0)))</f>
        <v>Research and Development</v>
      </c>
      <c r="B2896" s="262" t="str">
        <f>IF(ISBLANK(INDEX('Policy Characteristics'!B:B,MATCH($C2896,'Policy Characteristics'!$C:$C,0))),"",INDEX('Policy Characteristics'!B:B,MATCH($C2896,'Policy Characteristics'!$C:$C,0)))</f>
        <v>Capital Cost Reduction</v>
      </c>
      <c r="C2896" s="254" t="str">
        <f>C$2895</f>
        <v>RnD Hydrogen Capital Cost Perc Reduction</v>
      </c>
      <c r="D2896" s="45" t="s">
        <v>3863</v>
      </c>
      <c r="E2896" s="45"/>
      <c r="F2896" s="45" t="s">
        <v>3931</v>
      </c>
      <c r="G2896" s="45"/>
      <c r="H2896" s="47">
        <f t="shared" si="136"/>
        <v>2895</v>
      </c>
      <c r="I2896" s="324" t="s">
        <v>41</v>
      </c>
      <c r="J2896" s="255" t="str">
        <f>IF(ISBLANK(INDEX('Policy Characteristics'!D:D,MATCH($C2896,'Policy Characteristics'!$C:$C,0))),"",INDEX('Policy Characteristics'!D:D,MATCH($C2896,'Policy Characteristics'!$C:$C,0)))</f>
        <v>R&amp;D Capital Cost Reductions</v>
      </c>
      <c r="K2896" s="254" t="str">
        <f>IF(ISBLANK(INDEX('Policy Characteristics'!E:E,MATCH($C2896,'Policy Characteristics'!$C:$C,0))),"",INDEX('Policy Characteristics'!E:E,MATCH($C2896,'Policy Characteristics'!$C:$C,0)))</f>
        <v>RnD hydgn capital cost reduction</v>
      </c>
      <c r="L2896" s="261">
        <f>IF(ISBLANK(INDEX('Policy Characteristics'!F:F,MATCH($C2896,'Policy Characteristics'!$C:$C,0))),"",INDEX('Policy Characteristics'!F:F,MATCH($C2896,'Policy Characteristics'!$C:$C,0)))</f>
        <v>0</v>
      </c>
      <c r="M2896" s="261">
        <f>IF(ISBLANK(INDEX('Policy Characteristics'!G:G,MATCH($C2896,'Policy Characteristics'!$C:$C,0))),"",INDEX('Policy Characteristics'!G:G,MATCH($C2896,'Policy Characteristics'!$C:$C,0)))</f>
        <v>0.4</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reduction in cost</v>
      </c>
      <c r="P2896" s="254" t="str">
        <f>IF(ISBLANK(INDEX('Policy Characteristics'!J:J,MATCH($C2896,'Policy Characteristics'!$C:$C,0))),"",INDEX('Policy Characteristics'!J:J,MATCH($C2896,'Policy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6" s="254" t="str">
        <f>IF(ISBLANK(INDEX('Policy Characteristics'!K:K,MATCH($C2896,'Policy Characteristics'!$C:$C,0))),"",INDEX('Policy Characteristics'!K:K,MATCH($C2896,'Policy Characteristics'!$C:$C,0)))</f>
        <v>architectural-design.html#rnd</v>
      </c>
      <c r="R2896" s="254" t="str">
        <f>IF(ISBLANK(INDEX('Policy Characteristics'!L:L,MATCH($C2896,'Policy Characteristics'!$C:$C,0))),"",INDEX('Policy Characteristics'!L:L,MATCH($C2896,'Policy Characteristics'!$C:$C,0)))</f>
        <v>research-and-development.html</v>
      </c>
    </row>
    <row r="2897" spans="1:18" x14ac:dyDescent="0.25">
      <c r="A2897" s="254" t="str">
        <f>IF(ISBLANK(INDEX('Policy Characteristics'!A:A,MATCH($C2897,'Policy Characteristics'!$C:$C,0))),"",INDEX('Policy Characteristics'!A:A,MATCH($C2897,'Policy Characteristics'!$C:$C,0)))</f>
        <v>Research and Development</v>
      </c>
      <c r="B2897" s="262" t="str">
        <f>IF(ISBLANK(INDEX('Policy Characteristics'!B:B,MATCH($C2897,'Policy Characteristics'!$C:$C,0))),"",INDEX('Policy Characteristics'!B:B,MATCH($C2897,'Policy Characteristics'!$C:$C,0)))</f>
        <v>Capital Cost Reduction</v>
      </c>
      <c r="C2897" s="254" t="str">
        <f t="shared" ref="C2897:C2901" si="137">C$2895</f>
        <v>RnD Hydrogen Capital Cost Perc Reduction</v>
      </c>
      <c r="D2897" s="45" t="s">
        <v>3864</v>
      </c>
      <c r="E2897" s="45"/>
      <c r="F2897" s="45" t="s">
        <v>3670</v>
      </c>
      <c r="G2897" s="45"/>
      <c r="H2897" s="47">
        <f t="shared" si="136"/>
        <v>2896</v>
      </c>
      <c r="I2897" s="324" t="s">
        <v>41</v>
      </c>
      <c r="J2897" s="255" t="str">
        <f>IF(ISBLANK(INDEX('Policy Characteristics'!D:D,MATCH($C2897,'Policy Characteristics'!$C:$C,0))),"",INDEX('Policy Characteristics'!D:D,MATCH($C2897,'Policy Characteristics'!$C:$C,0)))</f>
        <v>R&amp;D Capital Cost Reductions</v>
      </c>
      <c r="K2897" s="254" t="str">
        <f>IF(ISBLANK(INDEX('Policy Characteristics'!E:E,MATCH($C2897,'Policy Characteristics'!$C:$C,0))),"",INDEX('Policy Characteristics'!E:E,MATCH($C2897,'Policy Characteristics'!$C:$C,0)))</f>
        <v>RnD hydgn capital cost reduction</v>
      </c>
      <c r="L2897" s="261">
        <f>IF(ISBLANK(INDEX('Policy Characteristics'!F:F,MATCH($C2897,'Policy Characteristics'!$C:$C,0))),"",INDEX('Policy Characteristics'!F:F,MATCH($C2897,'Policy Characteristics'!$C:$C,0)))</f>
        <v>0</v>
      </c>
      <c r="M2897" s="261">
        <f>IF(ISBLANK(INDEX('Policy Characteristics'!G:G,MATCH($C2897,'Policy Characteristics'!$C:$C,0))),"",INDEX('Policy Characteristics'!G:G,MATCH($C2897,'Policy Characteristics'!$C:$C,0)))</f>
        <v>0.4</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reduction in cost</v>
      </c>
      <c r="P2897" s="254" t="str">
        <f>IF(ISBLANK(INDEX('Policy Characteristics'!J:J,MATCH($C2897,'Policy Characteristics'!$C:$C,0))),"",INDEX('Policy Characteristics'!J:J,MATCH($C2897,'Policy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7" s="254" t="str">
        <f>IF(ISBLANK(INDEX('Policy Characteristics'!K:K,MATCH($C2897,'Policy Characteristics'!$C:$C,0))),"",INDEX('Policy Characteristics'!K:K,MATCH($C2897,'Policy Characteristics'!$C:$C,0)))</f>
        <v>architectural-design.html#rnd</v>
      </c>
      <c r="R2897" s="254" t="str">
        <f>IF(ISBLANK(INDEX('Policy Characteristics'!L:L,MATCH($C2897,'Policy Characteristics'!$C:$C,0))),"",INDEX('Policy Characteristics'!L:L,MATCH($C2897,'Policy Characteristics'!$C:$C,0)))</f>
        <v>research-and-development.html</v>
      </c>
    </row>
    <row r="2898" spans="1:18" x14ac:dyDescent="0.25">
      <c r="A2898" s="254" t="str">
        <f>IF(ISBLANK(INDEX('Policy Characteristics'!A:A,MATCH($C2898,'Policy Characteristics'!$C:$C,0))),"",INDEX('Policy Characteristics'!A:A,MATCH($C2898,'Policy Characteristics'!$C:$C,0)))</f>
        <v>Research and Development</v>
      </c>
      <c r="B2898" s="262" t="str">
        <f>IF(ISBLANK(INDEX('Policy Characteristics'!B:B,MATCH($C2898,'Policy Characteristics'!$C:$C,0))),"",INDEX('Policy Characteristics'!B:B,MATCH($C2898,'Policy Characteristics'!$C:$C,0)))</f>
        <v>Capital Cost Reduction</v>
      </c>
      <c r="C2898" s="254" t="str">
        <f t="shared" si="137"/>
        <v>RnD Hydrogen Capital Cost Perc Reduction</v>
      </c>
      <c r="D2898" s="45" t="s">
        <v>3865</v>
      </c>
      <c r="E2898" s="45"/>
      <c r="F2898" s="45" t="s">
        <v>3671</v>
      </c>
      <c r="G2898" s="45"/>
      <c r="H2898" s="47">
        <f t="shared" si="136"/>
        <v>2897</v>
      </c>
      <c r="I2898" s="324" t="s">
        <v>41</v>
      </c>
      <c r="J2898" s="255" t="str">
        <f>IF(ISBLANK(INDEX('Policy Characteristics'!D:D,MATCH($C2898,'Policy Characteristics'!$C:$C,0))),"",INDEX('Policy Characteristics'!D:D,MATCH($C2898,'Policy Characteristics'!$C:$C,0)))</f>
        <v>R&amp;D Capital Cost Reductions</v>
      </c>
      <c r="K2898" s="254" t="str">
        <f>IF(ISBLANK(INDEX('Policy Characteristics'!E:E,MATCH($C2898,'Policy Characteristics'!$C:$C,0))),"",INDEX('Policy Characteristics'!E:E,MATCH($C2898,'Policy Characteristics'!$C:$C,0)))</f>
        <v>RnD hydgn capital cost reduction</v>
      </c>
      <c r="L2898" s="261">
        <f>IF(ISBLANK(INDEX('Policy Characteristics'!F:F,MATCH($C2898,'Policy Characteristics'!$C:$C,0))),"",INDEX('Policy Characteristics'!F:F,MATCH($C2898,'Policy Characteristics'!$C:$C,0)))</f>
        <v>0</v>
      </c>
      <c r="M2898" s="261">
        <f>IF(ISBLANK(INDEX('Policy Characteristics'!G:G,MATCH($C2898,'Policy Characteristics'!$C:$C,0))),"",INDEX('Policy Characteristics'!G:G,MATCH($C2898,'Policy Characteristics'!$C:$C,0)))</f>
        <v>0.4</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reduction in cost</v>
      </c>
      <c r="P2898" s="254" t="str">
        <f>IF(ISBLANK(INDEX('Policy Characteristics'!J:J,MATCH($C2898,'Policy Characteristics'!$C:$C,0))),"",INDEX('Policy Characteristics'!J:J,MATCH($C2898,'Policy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8" s="254" t="str">
        <f>IF(ISBLANK(INDEX('Policy Characteristics'!K:K,MATCH($C2898,'Policy Characteristics'!$C:$C,0))),"",INDEX('Policy Characteristics'!K:K,MATCH($C2898,'Policy Characteristics'!$C:$C,0)))</f>
        <v>architectural-design.html#rnd</v>
      </c>
      <c r="R2898" s="254" t="str">
        <f>IF(ISBLANK(INDEX('Policy Characteristics'!L:L,MATCH($C2898,'Policy Characteristics'!$C:$C,0))),"",INDEX('Policy Characteristics'!L:L,MATCH($C2898,'Policy Characteristics'!$C:$C,0)))</f>
        <v>research-and-development.html</v>
      </c>
    </row>
    <row r="2899" spans="1:18" x14ac:dyDescent="0.25">
      <c r="A2899" s="254" t="str">
        <f>IF(ISBLANK(INDEX('Policy Characteristics'!A:A,MATCH($C2899,'Policy Characteristics'!$C:$C,0))),"",INDEX('Policy Characteristics'!A:A,MATCH($C2899,'Policy Characteristics'!$C:$C,0)))</f>
        <v>Research and Development</v>
      </c>
      <c r="B2899" s="262" t="str">
        <f>IF(ISBLANK(INDEX('Policy Characteristics'!B:B,MATCH($C2899,'Policy Characteristics'!$C:$C,0))),"",INDEX('Policy Characteristics'!B:B,MATCH($C2899,'Policy Characteristics'!$C:$C,0)))</f>
        <v>Capital Cost Reduction</v>
      </c>
      <c r="C2899" s="254" t="str">
        <f t="shared" si="137"/>
        <v>RnD Hydrogen Capital Cost Perc Reduction</v>
      </c>
      <c r="D2899" s="45" t="s">
        <v>3866</v>
      </c>
      <c r="E2899" s="45"/>
      <c r="F2899" s="45" t="s">
        <v>3928</v>
      </c>
      <c r="G2899" s="45"/>
      <c r="H2899" s="47">
        <f t="shared" si="136"/>
        <v>2898</v>
      </c>
      <c r="I2899" s="324" t="s">
        <v>41</v>
      </c>
      <c r="J2899" s="255" t="str">
        <f>IF(ISBLANK(INDEX('Policy Characteristics'!D:D,MATCH($C2899,'Policy Characteristics'!$C:$C,0))),"",INDEX('Policy Characteristics'!D:D,MATCH($C2899,'Policy Characteristics'!$C:$C,0)))</f>
        <v>R&amp;D Capital Cost Reductions</v>
      </c>
      <c r="K2899" s="254" t="str">
        <f>IF(ISBLANK(INDEX('Policy Characteristics'!E:E,MATCH($C2899,'Policy Characteristics'!$C:$C,0))),"",INDEX('Policy Characteristics'!E:E,MATCH($C2899,'Policy Characteristics'!$C:$C,0)))</f>
        <v>RnD hydgn capital cost reduction</v>
      </c>
      <c r="L2899" s="261">
        <f>IF(ISBLANK(INDEX('Policy Characteristics'!F:F,MATCH($C2899,'Policy Characteristics'!$C:$C,0))),"",INDEX('Policy Characteristics'!F:F,MATCH($C2899,'Policy Characteristics'!$C:$C,0)))</f>
        <v>0</v>
      </c>
      <c r="M2899" s="261">
        <f>IF(ISBLANK(INDEX('Policy Characteristics'!G:G,MATCH($C2899,'Policy Characteristics'!$C:$C,0))),"",INDEX('Policy Characteristics'!G:G,MATCH($C2899,'Policy Characteristics'!$C:$C,0)))</f>
        <v>0.4</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reduction in cost</v>
      </c>
      <c r="P2899" s="254" t="str">
        <f>IF(ISBLANK(INDEX('Policy Characteristics'!J:J,MATCH($C2899,'Policy Characteristics'!$C:$C,0))),"",INDEX('Policy Characteristics'!J:J,MATCH($C2899,'Policy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899" s="254" t="str">
        <f>IF(ISBLANK(INDEX('Policy Characteristics'!K:K,MATCH($C2899,'Policy Characteristics'!$C:$C,0))),"",INDEX('Policy Characteristics'!K:K,MATCH($C2899,'Policy Characteristics'!$C:$C,0)))</f>
        <v>architectural-design.html#rnd</v>
      </c>
      <c r="R2899" s="254" t="str">
        <f>IF(ISBLANK(INDEX('Policy Characteristics'!L:L,MATCH($C2899,'Policy Characteristics'!$C:$C,0))),"",INDEX('Policy Characteristics'!L:L,MATCH($C2899,'Policy Characteristics'!$C:$C,0)))</f>
        <v>research-and-development.html</v>
      </c>
    </row>
    <row r="2900" spans="1:18" x14ac:dyDescent="0.25">
      <c r="A2900" s="254" t="str">
        <f>IF(ISBLANK(INDEX('Policy Characteristics'!A:A,MATCH($C2900,'Policy Characteristics'!$C:$C,0))),"",INDEX('Policy Characteristics'!A:A,MATCH($C2900,'Policy Characteristics'!$C:$C,0)))</f>
        <v>Research and Development</v>
      </c>
      <c r="B2900" s="262" t="str">
        <f>IF(ISBLANK(INDEX('Policy Characteristics'!B:B,MATCH($C2900,'Policy Characteristics'!$C:$C,0))),"",INDEX('Policy Characteristics'!B:B,MATCH($C2900,'Policy Characteristics'!$C:$C,0)))</f>
        <v>Capital Cost Reduction</v>
      </c>
      <c r="C2900" s="254" t="str">
        <f t="shared" si="137"/>
        <v>RnD Hydrogen Capital Cost Perc Reduction</v>
      </c>
      <c r="D2900" s="45" t="s">
        <v>3867</v>
      </c>
      <c r="E2900" s="45"/>
      <c r="F2900" s="45" t="s">
        <v>3930</v>
      </c>
      <c r="G2900" s="45"/>
      <c r="H2900" s="47">
        <f t="shared" si="136"/>
        <v>2899</v>
      </c>
      <c r="I2900" s="324" t="s">
        <v>40</v>
      </c>
      <c r="J2900" s="255" t="str">
        <f>IF(ISBLANK(INDEX('Policy Characteristics'!D:D,MATCH($C2900,'Policy Characteristics'!$C:$C,0))),"",INDEX('Policy Characteristics'!D:D,MATCH($C2900,'Policy Characteristics'!$C:$C,0)))</f>
        <v>R&amp;D Capital Cost Reductions</v>
      </c>
      <c r="K2900" s="254" t="str">
        <f>IF(ISBLANK(INDEX('Policy Characteristics'!E:E,MATCH($C2900,'Policy Characteristics'!$C:$C,0))),"",INDEX('Policy Characteristics'!E:E,MATCH($C2900,'Policy Characteristics'!$C:$C,0)))</f>
        <v>RnD hydgn capital cost reduction</v>
      </c>
      <c r="L2900" s="261">
        <f>IF(ISBLANK(INDEX('Policy Characteristics'!F:F,MATCH($C2900,'Policy Characteristics'!$C:$C,0))),"",INDEX('Policy Characteristics'!F:F,MATCH($C2900,'Policy Characteristics'!$C:$C,0)))</f>
        <v>0</v>
      </c>
      <c r="M2900" s="261">
        <f>IF(ISBLANK(INDEX('Policy Characteristics'!G:G,MATCH($C2900,'Policy Characteristics'!$C:$C,0))),"",INDEX('Policy Characteristics'!G:G,MATCH($C2900,'Policy Characteristics'!$C:$C,0)))</f>
        <v>0.4</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reduction in cost</v>
      </c>
      <c r="P2900" s="254" t="str">
        <f>IF(ISBLANK(INDEX('Policy Characteristics'!J:J,MATCH($C2900,'Policy Characteristics'!$C:$C,0))),"",INDEX('Policy Characteristics'!J:J,MATCH($C2900,'Policy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0" s="254" t="str">
        <f>IF(ISBLANK(INDEX('Policy Characteristics'!K:K,MATCH($C2900,'Policy Characteristics'!$C:$C,0))),"",INDEX('Policy Characteristics'!K:K,MATCH($C2900,'Policy Characteristics'!$C:$C,0)))</f>
        <v>architectural-design.html#rnd</v>
      </c>
      <c r="R2900" s="254" t="str">
        <f>IF(ISBLANK(INDEX('Policy Characteristics'!L:L,MATCH($C2900,'Policy Characteristics'!$C:$C,0))),"",INDEX('Policy Characteristics'!L:L,MATCH($C2900,'Policy Characteristics'!$C:$C,0)))</f>
        <v>research-and-development.html</v>
      </c>
    </row>
    <row r="2901" spans="1:18" x14ac:dyDescent="0.25">
      <c r="A2901" s="254" t="str">
        <f>IF(ISBLANK(INDEX('Policy Characteristics'!A:A,MATCH($C2901,'Policy Characteristics'!$C:$C,0))),"",INDEX('Policy Characteristics'!A:A,MATCH($C2901,'Policy Characteristics'!$C:$C,0)))</f>
        <v>Research and Development</v>
      </c>
      <c r="B2901" s="262" t="str">
        <f>IF(ISBLANK(INDEX('Policy Characteristics'!B:B,MATCH($C2901,'Policy Characteristics'!$C:$C,0))),"",INDEX('Policy Characteristics'!B:B,MATCH($C2901,'Policy Characteristics'!$C:$C,0)))</f>
        <v>Capital Cost Reduction</v>
      </c>
      <c r="C2901" s="254" t="str">
        <f t="shared" si="137"/>
        <v>RnD Hydrogen Capital Cost Perc Reduction</v>
      </c>
      <c r="D2901" s="45" t="s">
        <v>3868</v>
      </c>
      <c r="E2901" s="45"/>
      <c r="F2901" s="45" t="s">
        <v>3929</v>
      </c>
      <c r="G2901" s="45"/>
      <c r="H2901" s="47">
        <f t="shared" si="136"/>
        <v>2900</v>
      </c>
      <c r="I2901" s="324" t="s">
        <v>40</v>
      </c>
      <c r="J2901" s="255" t="str">
        <f>IF(ISBLANK(INDEX('Policy Characteristics'!D:D,MATCH($C2901,'Policy Characteristics'!$C:$C,0))),"",INDEX('Policy Characteristics'!D:D,MATCH($C2901,'Policy Characteristics'!$C:$C,0)))</f>
        <v>R&amp;D Capital Cost Reductions</v>
      </c>
      <c r="K2901" s="254" t="str">
        <f>IF(ISBLANK(INDEX('Policy Characteristics'!E:E,MATCH($C2901,'Policy Characteristics'!$C:$C,0))),"",INDEX('Policy Characteristics'!E:E,MATCH($C2901,'Policy Characteristics'!$C:$C,0)))</f>
        <v>RnD hydgn capital cost reduction</v>
      </c>
      <c r="L2901" s="261">
        <f>IF(ISBLANK(INDEX('Policy Characteristics'!F:F,MATCH($C2901,'Policy Characteristics'!$C:$C,0))),"",INDEX('Policy Characteristics'!F:F,MATCH($C2901,'Policy Characteristics'!$C:$C,0)))</f>
        <v>0</v>
      </c>
      <c r="M2901" s="261">
        <f>IF(ISBLANK(INDEX('Policy Characteristics'!G:G,MATCH($C2901,'Policy Characteristics'!$C:$C,0))),"",INDEX('Policy Characteristics'!G:G,MATCH($C2901,'Policy Characteristics'!$C:$C,0)))</f>
        <v>0.4</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reduction in cost</v>
      </c>
      <c r="P2901" s="254" t="str">
        <f>IF(ISBLANK(INDEX('Policy Characteristics'!J:J,MATCH($C2901,'Policy Characteristics'!$C:$C,0))),"",INDEX('Policy Characteristics'!J:J,MATCH($C2901,'Policy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1" s="254" t="str">
        <f>IF(ISBLANK(INDEX('Policy Characteristics'!K:K,MATCH($C2901,'Policy Characteristics'!$C:$C,0))),"",INDEX('Policy Characteristics'!K:K,MATCH($C2901,'Policy Characteristics'!$C:$C,0)))</f>
        <v>architectural-design.html#rnd</v>
      </c>
      <c r="R2901" s="254" t="str">
        <f>IF(ISBLANK(INDEX('Policy Characteristics'!L:L,MATCH($C2901,'Policy Characteristics'!$C:$C,0))),"",INDEX('Policy Characteristics'!L:L,MATCH($C2901,'Policy Characteristics'!$C:$C,0)))</f>
        <v>research-and-development.html</v>
      </c>
    </row>
    <row r="2902" spans="1:18" x14ac:dyDescent="0.25">
      <c r="A2902" s="254" t="str">
        <f>IF(ISBLANK(INDEX('Policy Characteristics'!A:A,MATCH($C2902,'Policy Characteristics'!$C:$C,0))),"",INDEX('Policy Characteristics'!A:A,MATCH($C2902,'Policy Characteristics'!$C:$C,0)))</f>
        <v>Research and Development</v>
      </c>
      <c r="B2902" s="262" t="str">
        <f>IF(ISBLANK(INDEX('Policy Characteristics'!B:B,MATCH($C2902,'Policy Characteristics'!$C:$C,0))),"",INDEX('Policy Characteristics'!B:B,MATCH($C2902,'Policy Characteristics'!$C:$C,0)))</f>
        <v>Capital Cost Reduction</v>
      </c>
      <c r="C2902" s="254" t="s">
        <v>3987</v>
      </c>
      <c r="D2902" s="45" t="s">
        <v>3976</v>
      </c>
      <c r="E2902" s="45"/>
      <c r="F2902" s="45" t="s">
        <v>3989</v>
      </c>
      <c r="G2902" s="45"/>
      <c r="H2902" s="47">
        <f t="shared" si="136"/>
        <v>2901</v>
      </c>
      <c r="I2902" s="324" t="s">
        <v>40</v>
      </c>
      <c r="J2902" s="255" t="str">
        <f>IF(ISBLANK(INDEX('Policy Characteristics'!D:D,MATCH($C2902,'Policy Characteristics'!$C:$C,0))),"",INDEX('Policy Characteristics'!D:D,MATCH($C2902,'Policy Characteristics'!$C:$C,0)))</f>
        <v>R&amp;D Capital Cost Reductions</v>
      </c>
      <c r="K2902" s="254" t="str">
        <f>IF(ISBLANK(INDEX('Policy Characteristics'!E:E,MATCH($C2902,'Policy Characteristics'!$C:$C,0))),"",INDEX('Policy Characteristics'!E:E,MATCH($C2902,'Policy Characteristics'!$C:$C,0)))</f>
        <v>RnD cement pathway capital cost reduction</v>
      </c>
      <c r="L2902" s="261">
        <f>IF(ISBLANK(INDEX('Policy Characteristics'!F:F,MATCH($C2902,'Policy Characteristics'!$C:$C,0))),"",INDEX('Policy Characteristics'!F:F,MATCH($C2902,'Policy Characteristics'!$C:$C,0)))</f>
        <v>0</v>
      </c>
      <c r="M2902" s="261">
        <f>IF(ISBLANK(INDEX('Policy Characteristics'!G:G,MATCH($C2902,'Policy Characteristics'!$C:$C,0))),"",INDEX('Policy Characteristics'!G:G,MATCH($C2902,'Policy Characteristics'!$C:$C,0)))</f>
        <v>0.4</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reduction in cost</v>
      </c>
      <c r="P2902" s="254" t="str">
        <f>IF(ISBLANK(INDEX('Policy Characteristics'!J:J,MATCH($C2902,'Policy Characteristics'!$C:$C,0))),"",INDEX('Policy Characteristics'!J:J,MATCH($C2902,'Policy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2" s="254" t="str">
        <f>IF(ISBLANK(INDEX('Policy Characteristics'!K:K,MATCH($C2902,'Policy Characteristics'!$C:$C,0))),"",INDEX('Policy Characteristics'!K:K,MATCH($C2902,'Policy Characteristics'!$C:$C,0)))</f>
        <v>architectural-design.html#rnd</v>
      </c>
      <c r="R2902" s="254" t="str">
        <f>IF(ISBLANK(INDEX('Policy Characteristics'!L:L,MATCH($C2902,'Policy Characteristics'!$C:$C,0))),"",INDEX('Policy Characteristics'!L:L,MATCH($C2902,'Policy Characteristics'!$C:$C,0)))</f>
        <v>research-and-development.html</v>
      </c>
    </row>
    <row r="2903" spans="1:18" x14ac:dyDescent="0.25">
      <c r="A2903" s="254" t="str">
        <f>IF(ISBLANK(INDEX('Policy Characteristics'!A:A,MATCH($C2903,'Policy Characteristics'!$C:$C,0))),"",INDEX('Policy Characteristics'!A:A,MATCH($C2903,'Policy Characteristics'!$C:$C,0)))</f>
        <v>Research and Development</v>
      </c>
      <c r="B2903" s="262" t="str">
        <f>IF(ISBLANK(INDEX('Policy Characteristics'!B:B,MATCH($C2903,'Policy Characteristics'!$C:$C,0))),"",INDEX('Policy Characteristics'!B:B,MATCH($C2903,'Policy Characteristics'!$C:$C,0)))</f>
        <v>Capital Cost Reduction</v>
      </c>
      <c r="C2903" s="254" t="str">
        <f>C$2902</f>
        <v>RnD Cement Pathway Capital Cost Perc Reduction</v>
      </c>
      <c r="D2903" s="45" t="s">
        <v>3978</v>
      </c>
      <c r="E2903" s="45"/>
      <c r="F2903" s="45" t="s">
        <v>3990</v>
      </c>
      <c r="G2903" s="45"/>
      <c r="H2903" s="47">
        <f t="shared" si="136"/>
        <v>2902</v>
      </c>
      <c r="I2903" s="324" t="s">
        <v>40</v>
      </c>
      <c r="J2903" s="255" t="str">
        <f>IF(ISBLANK(INDEX('Policy Characteristics'!D:D,MATCH($C2903,'Policy Characteristics'!$C:$C,0))),"",INDEX('Policy Characteristics'!D:D,MATCH($C2903,'Policy Characteristics'!$C:$C,0)))</f>
        <v>R&amp;D Capital Cost Reductions</v>
      </c>
      <c r="K2903" s="254" t="str">
        <f>IF(ISBLANK(INDEX('Policy Characteristics'!E:E,MATCH($C2903,'Policy Characteristics'!$C:$C,0))),"",INDEX('Policy Characteristics'!E:E,MATCH($C2903,'Policy Characteristics'!$C:$C,0)))</f>
        <v>RnD cement pathway capital cost reduction</v>
      </c>
      <c r="L2903" s="261">
        <f>IF(ISBLANK(INDEX('Policy Characteristics'!F:F,MATCH($C2903,'Policy Characteristics'!$C:$C,0))),"",INDEX('Policy Characteristics'!F:F,MATCH($C2903,'Policy Characteristics'!$C:$C,0)))</f>
        <v>0</v>
      </c>
      <c r="M2903" s="261">
        <f>IF(ISBLANK(INDEX('Policy Characteristics'!G:G,MATCH($C2903,'Policy Characteristics'!$C:$C,0))),"",INDEX('Policy Characteristics'!G:G,MATCH($C2903,'Policy Characteristics'!$C:$C,0)))</f>
        <v>0.4</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reduction in cost</v>
      </c>
      <c r="P2903" s="254" t="str">
        <f>IF(ISBLANK(INDEX('Policy Characteristics'!J:J,MATCH($C2903,'Policy Characteristics'!$C:$C,0))),"",INDEX('Policy Characteristics'!J:J,MATCH($C2903,'Policy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3" s="254" t="str">
        <f>IF(ISBLANK(INDEX('Policy Characteristics'!K:K,MATCH($C2903,'Policy Characteristics'!$C:$C,0))),"",INDEX('Policy Characteristics'!K:K,MATCH($C2903,'Policy Characteristics'!$C:$C,0)))</f>
        <v>architectural-design.html#rnd</v>
      </c>
      <c r="R2903" s="254" t="str">
        <f>IF(ISBLANK(INDEX('Policy Characteristics'!L:L,MATCH($C2903,'Policy Characteristics'!$C:$C,0))),"",INDEX('Policy Characteristics'!L:L,MATCH($C2903,'Policy Characteristics'!$C:$C,0)))</f>
        <v>research-and-development.html</v>
      </c>
    </row>
    <row r="2904" spans="1:18" x14ac:dyDescent="0.25">
      <c r="A2904" s="254" t="str">
        <f>IF(ISBLANK(INDEX('Policy Characteristics'!A:A,MATCH($C2904,'Policy Characteristics'!$C:$C,0))),"",INDEX('Policy Characteristics'!A:A,MATCH($C2904,'Policy Characteristics'!$C:$C,0)))</f>
        <v>Research and Development</v>
      </c>
      <c r="B2904" s="262" t="str">
        <f>IF(ISBLANK(INDEX('Policy Characteristics'!B:B,MATCH($C2904,'Policy Characteristics'!$C:$C,0))),"",INDEX('Policy Characteristics'!B:B,MATCH($C2904,'Policy Characteristics'!$C:$C,0)))</f>
        <v>Capital Cost Reduction</v>
      </c>
      <c r="C2904" s="254" t="str">
        <f>C$2902</f>
        <v>RnD Cement Pathway Capital Cost Perc Reduction</v>
      </c>
      <c r="D2904" s="45" t="s">
        <v>3980</v>
      </c>
      <c r="E2904" s="45"/>
      <c r="F2904" s="45" t="s">
        <v>3991</v>
      </c>
      <c r="G2904" s="45"/>
      <c r="H2904" s="47">
        <f t="shared" si="136"/>
        <v>2903</v>
      </c>
      <c r="I2904" s="324" t="s">
        <v>40</v>
      </c>
      <c r="J2904" s="255" t="str">
        <f>IF(ISBLANK(INDEX('Policy Characteristics'!D:D,MATCH($C2904,'Policy Characteristics'!$C:$C,0))),"",INDEX('Policy Characteristics'!D:D,MATCH($C2904,'Policy Characteristics'!$C:$C,0)))</f>
        <v>R&amp;D Capital Cost Reductions</v>
      </c>
      <c r="K2904" s="254" t="str">
        <f>IF(ISBLANK(INDEX('Policy Characteristics'!E:E,MATCH($C2904,'Policy Characteristics'!$C:$C,0))),"",INDEX('Policy Characteristics'!E:E,MATCH($C2904,'Policy Characteristics'!$C:$C,0)))</f>
        <v>RnD cement pathway capital cost reduction</v>
      </c>
      <c r="L2904" s="261">
        <f>IF(ISBLANK(INDEX('Policy Characteristics'!F:F,MATCH($C2904,'Policy Characteristics'!$C:$C,0))),"",INDEX('Policy Characteristics'!F:F,MATCH($C2904,'Policy Characteristics'!$C:$C,0)))</f>
        <v>0</v>
      </c>
      <c r="M2904" s="261">
        <f>IF(ISBLANK(INDEX('Policy Characteristics'!G:G,MATCH($C2904,'Policy Characteristics'!$C:$C,0))),"",INDEX('Policy Characteristics'!G:G,MATCH($C2904,'Policy Characteristics'!$C:$C,0)))</f>
        <v>0.4</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reduction in cost</v>
      </c>
      <c r="P2904" s="254" t="str">
        <f>IF(ISBLANK(INDEX('Policy Characteristics'!J:J,MATCH($C2904,'Policy Characteristics'!$C:$C,0))),"",INDEX('Policy Characteristics'!J:J,MATCH($C2904,'Policy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4" s="254" t="str">
        <f>IF(ISBLANK(INDEX('Policy Characteristics'!K:K,MATCH($C2904,'Policy Characteristics'!$C:$C,0))),"",INDEX('Policy Characteristics'!K:K,MATCH($C2904,'Policy Characteristics'!$C:$C,0)))</f>
        <v>architectural-design.html#rnd</v>
      </c>
      <c r="R2904" s="254" t="str">
        <f>IF(ISBLANK(INDEX('Policy Characteristics'!L:L,MATCH($C2904,'Policy Characteristics'!$C:$C,0))),"",INDEX('Policy Characteristics'!L:L,MATCH($C2904,'Policy Characteristics'!$C:$C,0)))</f>
        <v>research-and-development.html</v>
      </c>
    </row>
    <row r="2905" spans="1:18" x14ac:dyDescent="0.25">
      <c r="A2905" s="254" t="str">
        <f>IF(ISBLANK(INDEX('Policy Characteristics'!A:A,MATCH($C2905,'Policy Characteristics'!$C:$C,0))),"",INDEX('Policy Characteristics'!A:A,MATCH($C2905,'Policy Characteristics'!$C:$C,0)))</f>
        <v>Research and Development</v>
      </c>
      <c r="B2905" s="262" t="str">
        <f>IF(ISBLANK(INDEX('Policy Characteristics'!B:B,MATCH($C2905,'Policy Characteristics'!$C:$C,0))),"",INDEX('Policy Characteristics'!B:B,MATCH($C2905,'Policy Characteristics'!$C:$C,0)))</f>
        <v>Capital Cost Reduction</v>
      </c>
      <c r="C2905" s="254" t="str">
        <f>C$2902</f>
        <v>RnD Cement Pathway Capital Cost Perc Reduction</v>
      </c>
      <c r="D2905" s="45" t="s">
        <v>4089</v>
      </c>
      <c r="E2905" s="45"/>
      <c r="F2905" s="45" t="s">
        <v>4090</v>
      </c>
      <c r="G2905" s="45"/>
      <c r="H2905" s="47">
        <f t="shared" si="136"/>
        <v>2904</v>
      </c>
      <c r="I2905" s="324" t="s">
        <v>40</v>
      </c>
      <c r="J2905" s="255" t="str">
        <f>IF(ISBLANK(INDEX('Policy Characteristics'!D:D,MATCH($C2905,'Policy Characteristics'!$C:$C,0))),"",INDEX('Policy Characteristics'!D:D,MATCH($C2905,'Policy Characteristics'!$C:$C,0)))</f>
        <v>R&amp;D Capital Cost Reductions</v>
      </c>
      <c r="K2905" s="254" t="str">
        <f>IF(ISBLANK(INDEX('Policy Characteristics'!E:E,MATCH($C2905,'Policy Characteristics'!$C:$C,0))),"",INDEX('Policy Characteristics'!E:E,MATCH($C2905,'Policy Characteristics'!$C:$C,0)))</f>
        <v>RnD cement pathway capital cost reduction</v>
      </c>
      <c r="L2905" s="261">
        <f>IF(ISBLANK(INDEX('Policy Characteristics'!F:F,MATCH($C2905,'Policy Characteristics'!$C:$C,0))),"",INDEX('Policy Characteristics'!F:F,MATCH($C2905,'Policy Characteristics'!$C:$C,0)))</f>
        <v>0</v>
      </c>
      <c r="M2905" s="261">
        <f>IF(ISBLANK(INDEX('Policy Characteristics'!G:G,MATCH($C2905,'Policy Characteristics'!$C:$C,0))),"",INDEX('Policy Characteristics'!G:G,MATCH($C2905,'Policy Characteristics'!$C:$C,0)))</f>
        <v>0.4</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reduction in cost</v>
      </c>
      <c r="P2905" s="254" t="str">
        <f>IF(ISBLANK(INDEX('Policy Characteristics'!J:J,MATCH($C2905,'Policy Characteristics'!$C:$C,0))),"",INDEX('Policy Characteristics'!J:J,MATCH($C2905,'Policy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5" s="254" t="str">
        <f>IF(ISBLANK(INDEX('Policy Characteristics'!K:K,MATCH($C2905,'Policy Characteristics'!$C:$C,0))),"",INDEX('Policy Characteristics'!K:K,MATCH($C2905,'Policy Characteristics'!$C:$C,0)))</f>
        <v>architectural-design.html#rnd</v>
      </c>
      <c r="R2905" s="254" t="str">
        <f>IF(ISBLANK(INDEX('Policy Characteristics'!L:L,MATCH($C2905,'Policy Characteristics'!$C:$C,0))),"",INDEX('Policy Characteristics'!L:L,MATCH($C2905,'Policy Characteristics'!$C:$C,0)))</f>
        <v>research-and-development.html</v>
      </c>
    </row>
    <row r="2906" spans="1:18" x14ac:dyDescent="0.25">
      <c r="A2906" s="254" t="str">
        <f>IF(ISBLANK(INDEX('Policy Characteristics'!A:A,MATCH($C2906,'Policy Characteristics'!$C:$C,0))),"",INDEX('Policy Characteristics'!A:A,MATCH($C2906,'Policy Characteristics'!$C:$C,0)))</f>
        <v>Research and Development</v>
      </c>
      <c r="B2906" s="262" t="str">
        <f>IF(ISBLANK(INDEX('Policy Characteristics'!B:B,MATCH($C2906,'Policy Characteristics'!$C:$C,0))),"",INDEX('Policy Characteristics'!B:B,MATCH($C2906,'Policy Characteristics'!$C:$C,0)))</f>
        <v>Capital Cost Reduction</v>
      </c>
      <c r="C2906" s="254" t="str">
        <f>C$2902</f>
        <v>RnD Cement Pathway Capital Cost Perc Reduction</v>
      </c>
      <c r="D2906" s="45" t="s">
        <v>3982</v>
      </c>
      <c r="E2906" s="45"/>
      <c r="F2906" s="45" t="s">
        <v>3992</v>
      </c>
      <c r="G2906" s="45"/>
      <c r="H2906" s="47">
        <f t="shared" si="136"/>
        <v>2905</v>
      </c>
      <c r="I2906" s="324" t="s">
        <v>40</v>
      </c>
      <c r="J2906" s="255" t="str">
        <f>IF(ISBLANK(INDEX('Policy Characteristics'!D:D,MATCH($C2906,'Policy Characteristics'!$C:$C,0))),"",INDEX('Policy Characteristics'!D:D,MATCH($C2906,'Policy Characteristics'!$C:$C,0)))</f>
        <v>R&amp;D Capital Cost Reductions</v>
      </c>
      <c r="K2906" s="254" t="str">
        <f>IF(ISBLANK(INDEX('Policy Characteristics'!E:E,MATCH($C2906,'Policy Characteristics'!$C:$C,0))),"",INDEX('Policy Characteristics'!E:E,MATCH($C2906,'Policy Characteristics'!$C:$C,0)))</f>
        <v>RnD cement pathway capital cost reduction</v>
      </c>
      <c r="L2906" s="261">
        <f>IF(ISBLANK(INDEX('Policy Characteristics'!F:F,MATCH($C2906,'Policy Characteristics'!$C:$C,0))),"",INDEX('Policy Characteristics'!F:F,MATCH($C2906,'Policy Characteristics'!$C:$C,0)))</f>
        <v>0</v>
      </c>
      <c r="M2906" s="261">
        <f>IF(ISBLANK(INDEX('Policy Characteristics'!G:G,MATCH($C2906,'Policy Characteristics'!$C:$C,0))),"",INDEX('Policy Characteristics'!G:G,MATCH($C2906,'Policy Characteristics'!$C:$C,0)))</f>
        <v>0.4</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reduction in cost</v>
      </c>
      <c r="P2906" s="254" t="str">
        <f>IF(ISBLANK(INDEX('Policy Characteristics'!J:J,MATCH($C2906,'Policy Characteristics'!$C:$C,0))),"",INDEX('Policy Characteristics'!J:J,MATCH($C2906,'Policy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6" s="254" t="str">
        <f>IF(ISBLANK(INDEX('Policy Characteristics'!K:K,MATCH($C2906,'Policy Characteristics'!$C:$C,0))),"",INDEX('Policy Characteristics'!K:K,MATCH($C2906,'Policy Characteristics'!$C:$C,0)))</f>
        <v>architectural-design.html#rnd</v>
      </c>
      <c r="R2906" s="254" t="str">
        <f>IF(ISBLANK(INDEX('Policy Characteristics'!L:L,MATCH($C2906,'Policy Characteristics'!$C:$C,0))),"",INDEX('Policy Characteristics'!L:L,MATCH($C2906,'Policy Characteristics'!$C:$C,0)))</f>
        <v>research-and-development.html</v>
      </c>
    </row>
    <row r="2907" spans="1:18" s="2" customFormat="1" x14ac:dyDescent="0.25">
      <c r="A2907" s="254" t="str">
        <f>IF(ISBLANK(INDEX('Policy Characteristics'!A:A,MATCH($C2907,'Policy Characteristics'!$C:$C,0))),"",INDEX('Policy Characteristics'!A:A,MATCH($C2907,'Policy Characteristics'!$C:$C,0)))</f>
        <v>Carbon Removal</v>
      </c>
      <c r="B2907" s="262" t="str">
        <f>IF(ISBLANK(INDEX('Policy Characteristics'!B:B,MATCH($C2907,'Policy Characteristics'!$C:$C,0))),"",INDEX('Policy Characteristics'!B:B,MATCH($C2907,'Policy Characteristics'!$C:$C,0)))</f>
        <v>Direct Air Capture</v>
      </c>
      <c r="C2907" s="317" t="s">
        <v>2768</v>
      </c>
      <c r="D2907" s="6"/>
      <c r="E2907" s="6"/>
      <c r="F2907" s="6"/>
      <c r="G2907" s="6"/>
      <c r="H2907" s="47">
        <f t="shared" si="136"/>
        <v>2906</v>
      </c>
      <c r="I2907" s="325" t="s">
        <v>40</v>
      </c>
      <c r="J2907" s="255" t="str">
        <f>IF(ISBLANK(INDEX('Policy Characteristics'!D:D,MATCH($C2907,'Policy Characteristics'!$C:$C,0))),"",INDEX('Policy Characteristics'!D:D,MATCH($C2907,'Policy Characteristics'!$C:$C,0)))</f>
        <v>Carbon Dioxide Removal</v>
      </c>
      <c r="K2907" s="254" t="str">
        <f>IF(ISBLANK(INDEX('Policy Characteristics'!E:E,MATCH($C2907,'Policy Characteristics'!$C:$C,0))),"",INDEX('Policy Characteristics'!E:E,MATCH($C2907,'Policy Characteristics'!$C:$C,0)))</f>
        <v>geoeng direct air capture</v>
      </c>
      <c r="L2907" s="261">
        <f>IF(ISBLANK(INDEX('Policy Characteristics'!F:F,MATCH($C2907,'Policy Characteristics'!$C:$C,0))),"",INDEX('Policy Characteristics'!F:F,MATCH($C2907,'Policy Characteristics'!$C:$C,0)))</f>
        <v>0</v>
      </c>
      <c r="M2907" s="261">
        <f>IF(ISBLANK(INDEX('Policy Characteristics'!G:G,MATCH($C2907,'Policy Characteristics'!$C:$C,0))),"",INDEX('Policy Characteristics'!G:G,MATCH($C2907,'Policy Characteristics'!$C:$C,0)))</f>
        <v>1</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potential achieved</v>
      </c>
      <c r="P2907" s="254" t="str">
        <f>IF(ISBLANK(INDEX('Policy Characteristics'!J:J,MATCH($C2907,'Policy Characteristics'!$C:$C,0))),"",INDEX('Policy Characteristics'!J:J,MATCH($C2907,'Policy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2907" s="254" t="str">
        <f>IF(ISBLANK(INDEX('Policy Characteristics'!K:K,MATCH($C2907,'Policy Characteristics'!$C:$C,0))),"",INDEX('Policy Characteristics'!K:K,MATCH($C2907,'Policy Characteristics'!$C:$C,0)))</f>
        <v>direct-air-capture.html#dac</v>
      </c>
      <c r="R2907" s="254" t="str">
        <f>IF(ISBLANK(INDEX('Policy Characteristics'!L:L,MATCH($C2907,'Policy Characteristics'!$C:$C,0))),"",INDEX('Policy Characteristics'!L:L,MATCH($C2907,'Policy Characteristics'!$C:$C,0)))</f>
        <v>direct-air-capture.html</v>
      </c>
    </row>
    <row r="2908" spans="1:18" s="2" customFormat="1" x14ac:dyDescent="0.25">
      <c r="A2908" s="254" t="str">
        <f>IF(ISBLANK(INDEX('Policy Characteristics'!A:A,MATCH($C2908,'Policy Characteristics'!$C:$C,0))),"",INDEX('Policy Characteristics'!A:A,MATCH($C2908,'Policy Characteristics'!$C:$C,0)))</f>
        <v>Carbon Removal</v>
      </c>
      <c r="B2908" s="262" t="str">
        <f>IF(ISBLANK(INDEX('Policy Characteristics'!B:B,MATCH($C2908,'Policy Characteristics'!$C:$C,0))),"",INDEX('Policy Characteristics'!B:B,MATCH($C2908,'Policy Characteristics'!$C:$C,0)))</f>
        <v>Enhanced Rock Weathering</v>
      </c>
      <c r="C2908" s="317" t="s">
        <v>3630</v>
      </c>
      <c r="D2908" s="6"/>
      <c r="E2908" s="6"/>
      <c r="F2908" s="6"/>
      <c r="G2908" s="6"/>
      <c r="H2908" s="47">
        <f t="shared" si="136"/>
        <v>2907</v>
      </c>
      <c r="I2908" s="325" t="s">
        <v>40</v>
      </c>
      <c r="J2908" s="255" t="str">
        <f>IF(ISBLANK(INDEX('Policy Characteristics'!D:D,MATCH($C2908,'Policy Characteristics'!$C:$C,0))),"",INDEX('Policy Characteristics'!D:D,MATCH($C2908,'Policy Characteristics'!$C:$C,0)))</f>
        <v>Carbon Dioxide Removal</v>
      </c>
      <c r="K2908" s="254" t="str">
        <f>IF(ISBLANK(INDEX('Policy Characteristics'!E:E,MATCH($C2908,'Policy Characteristics'!$C:$C,0))),"",INDEX('Policy Characteristics'!E:E,MATCH($C2908,'Policy Characteristics'!$C:$C,0)))</f>
        <v>geoeng enhanced rock weathering</v>
      </c>
      <c r="L2908" s="261">
        <f>IF(ISBLANK(INDEX('Policy Characteristics'!F:F,MATCH($C2908,'Policy Characteristics'!$C:$C,0))),"",INDEX('Policy Characteristics'!F:F,MATCH($C2908,'Policy Characteristics'!$C:$C,0)))</f>
        <v>0</v>
      </c>
      <c r="M2908" s="261">
        <f>IF(ISBLANK(INDEX('Policy Characteristics'!G:G,MATCH($C2908,'Policy Characteristics'!$C:$C,0))),"",INDEX('Policy Characteristics'!G:G,MATCH($C2908,'Policy Characteristics'!$C:$C,0)))</f>
        <v>1</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potential achieved</v>
      </c>
      <c r="P2908" s="254" t="str">
        <f>IF(ISBLANK(INDEX('Policy Characteristics'!J:J,MATCH($C2908,'Policy Characteristics'!$C:$C,0))),"",INDEX('Policy Characteristics'!J:J,MATCH($C2908,'Policy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2908" s="254" t="str">
        <f>IF(ISBLANK(INDEX('Policy Characteristics'!K:K,MATCH($C2908,'Policy Characteristics'!$C:$C,0))),"",INDEX('Policy Characteristics'!K:K,MATCH($C2908,'Policy Characteristics'!$C:$C,0)))</f>
        <v/>
      </c>
      <c r="R2908" s="254" t="str">
        <f>IF(ISBLANK(INDEX('Policy Characteristics'!L:L,MATCH($C2908,'Policy Characteristics'!$C:$C,0))),"",INDEX('Policy Characteristics'!L:L,MATCH($C2908,'Policy Characteristics'!$C:$C,0)))</f>
        <v/>
      </c>
    </row>
    <row r="2909" spans="1:18" x14ac:dyDescent="0.25">
      <c r="A2909" s="254" t="str">
        <f>IF(ISBLANK(INDEX('Policy Characteristics'!A:A,MATCH($C2909,'Policy Characteristics'!$C:$C,0))),"",INDEX('Policy Characteristics'!A:A,MATCH($C2909,'Policy Characteristics'!$C:$C,0)))</f>
        <v>Research and Development</v>
      </c>
      <c r="B2909" s="262" t="str">
        <f>IF(ISBLANK(INDEX('Policy Characteristics'!B:B,MATCH($C2909,'Policy Characteristics'!$C:$C,0))),"",INDEX('Policy Characteristics'!B:B,MATCH($C2909,'Policy Characteristics'!$C:$C,0)))</f>
        <v>Fuel Use Reduction</v>
      </c>
      <c r="C2909" t="s">
        <v>278</v>
      </c>
      <c r="D2909" s="45" t="s">
        <v>109</v>
      </c>
      <c r="E2909" s="45"/>
      <c r="F2909" s="45" t="s">
        <v>300</v>
      </c>
      <c r="G2909" s="45"/>
      <c r="H2909" s="47">
        <f t="shared" si="136"/>
        <v>2908</v>
      </c>
      <c r="I2909" s="324" t="s">
        <v>40</v>
      </c>
      <c r="J2909" s="255" t="str">
        <f>IF(ISBLANK(INDEX('Policy Characteristics'!D:D,MATCH($C2909,'Policy Characteristics'!$C:$C,0))),"",INDEX('Policy Characteristics'!D:D,MATCH($C2909,'Policy Characteristics'!$C:$C,0)))</f>
        <v>R&amp;D Fuel Use Reductions</v>
      </c>
      <c r="K2909" s="254" t="str">
        <f>IF(ISBLANK(INDEX('Policy Characteristics'!E:E,MATCH($C2909,'Policy Characteristics'!$C:$C,0))),"",INDEX('Policy Characteristics'!E:E,MATCH($C2909,'Policy Characteristics'!$C:$C,0)))</f>
        <v>RnD building fuel use reduction</v>
      </c>
      <c r="L2909" s="261">
        <f>IF(ISBLANK(INDEX('Policy Characteristics'!F:F,MATCH($C2909,'Policy Characteristics'!$C:$C,0))),"",INDEX('Policy Characteristics'!F:F,MATCH($C2909,'Policy Characteristics'!$C:$C,0)))</f>
        <v>0</v>
      </c>
      <c r="M2909" s="261">
        <f>IF(ISBLANK(INDEX('Policy Characteristics'!G:G,MATCH($C2909,'Policy Characteristics'!$C:$C,0))),"",INDEX('Policy Characteristics'!G:G,MATCH($C2909,'Policy Characteristics'!$C:$C,0)))</f>
        <v>0.4</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reduction in fuel use</v>
      </c>
      <c r="P2909" s="254" t="str">
        <f>IF(ISBLANK(INDEX('Policy Characteristics'!J:J,MATCH($C2909,'Policy Characteristics'!$C:$C,0))),"",INDEX('Policy Characteristics'!J:J,MATCH($C2909,'Policy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09" s="254" t="str">
        <f>IF(ISBLANK(INDEX('Policy Characteristics'!K:K,MATCH($C2909,'Policy Characteristics'!$C:$C,0))),"",INDEX('Policy Characteristics'!K:K,MATCH($C2909,'Policy Characteristics'!$C:$C,0)))</f>
        <v>architectural-design.html#rnd</v>
      </c>
      <c r="R2909" s="254" t="str">
        <f>IF(ISBLANK(INDEX('Policy Characteristics'!L:L,MATCH($C2909,'Policy Characteristics'!$C:$C,0))),"",INDEX('Policy Characteristics'!L:L,MATCH($C2909,'Policy Characteristics'!$C:$C,0)))</f>
        <v>research-and-development.html</v>
      </c>
    </row>
    <row r="2910" spans="1:18" x14ac:dyDescent="0.25">
      <c r="A2910" s="254" t="str">
        <f>IF(ISBLANK(INDEX('Policy Characteristics'!A:A,MATCH($C2910,'Policy Characteristics'!$C:$C,0))),"",INDEX('Policy Characteristics'!A:A,MATCH($C2910,'Policy Characteristics'!$C:$C,0)))</f>
        <v>Research and Development</v>
      </c>
      <c r="B2910" s="262" t="str">
        <f>IF(ISBLANK(INDEX('Policy Characteristics'!B:B,MATCH($C2910,'Policy Characteristics'!$C:$C,0))),"",INDEX('Policy Characteristics'!B:B,MATCH($C2910,'Policy Characteristics'!$C:$C,0)))</f>
        <v>Fuel Use Reduction</v>
      </c>
      <c r="C2910" s="254" t="str">
        <f t="shared" ref="C2910:C2914" si="138">C$2909</f>
        <v>RnD Building Fuel Use Perc Reduction</v>
      </c>
      <c r="D2910" s="45" t="s">
        <v>110</v>
      </c>
      <c r="E2910" s="45"/>
      <c r="F2910" s="45" t="s">
        <v>301</v>
      </c>
      <c r="G2910" s="45"/>
      <c r="H2910" s="47">
        <f t="shared" si="136"/>
        <v>2909</v>
      </c>
      <c r="I2910" s="324" t="s">
        <v>40</v>
      </c>
      <c r="J2910" s="255" t="str">
        <f>IF(ISBLANK(INDEX('Policy Characteristics'!D:D,MATCH($C2910,'Policy Characteristics'!$C:$C,0))),"",INDEX('Policy Characteristics'!D:D,MATCH($C2910,'Policy Characteristics'!$C:$C,0)))</f>
        <v>R&amp;D Fuel Use Reductions</v>
      </c>
      <c r="K2910" s="254" t="str">
        <f>IF(ISBLANK(INDEX('Policy Characteristics'!E:E,MATCH($C2910,'Policy Characteristics'!$C:$C,0))),"",INDEX('Policy Characteristics'!E:E,MATCH($C2910,'Policy Characteristics'!$C:$C,0)))</f>
        <v>RnD building fuel use reduction</v>
      </c>
      <c r="L2910" s="261">
        <f>IF(ISBLANK(INDEX('Policy Characteristics'!F:F,MATCH($C2910,'Policy Characteristics'!$C:$C,0))),"",INDEX('Policy Characteristics'!F:F,MATCH($C2910,'Policy Characteristics'!$C:$C,0)))</f>
        <v>0</v>
      </c>
      <c r="M2910" s="261">
        <f>IF(ISBLANK(INDEX('Policy Characteristics'!G:G,MATCH($C2910,'Policy Characteristics'!$C:$C,0))),"",INDEX('Policy Characteristics'!G:G,MATCH($C2910,'Policy Characteristics'!$C:$C,0)))</f>
        <v>0.4</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reduction in fuel use</v>
      </c>
      <c r="P2910" s="254" t="str">
        <f>IF(ISBLANK(INDEX('Policy Characteristics'!J:J,MATCH($C2910,'Policy Characteristics'!$C:$C,0))),"",INDEX('Policy Characteristics'!J:J,MATCH($C2910,'Policy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0" s="254" t="str">
        <f>IF(ISBLANK(INDEX('Policy Characteristics'!K:K,MATCH($C2910,'Policy Characteristics'!$C:$C,0))),"",INDEX('Policy Characteristics'!K:K,MATCH($C2910,'Policy Characteristics'!$C:$C,0)))</f>
        <v>architectural-design.html#rnd</v>
      </c>
      <c r="R2910" s="254" t="str">
        <f>IF(ISBLANK(INDEX('Policy Characteristics'!L:L,MATCH($C2910,'Policy Characteristics'!$C:$C,0))),"",INDEX('Policy Characteristics'!L:L,MATCH($C2910,'Policy Characteristics'!$C:$C,0)))</f>
        <v>research-and-development.html</v>
      </c>
    </row>
    <row r="2911" spans="1:18" x14ac:dyDescent="0.25">
      <c r="A2911" s="254" t="str">
        <f>IF(ISBLANK(INDEX('Policy Characteristics'!A:A,MATCH($C2911,'Policy Characteristics'!$C:$C,0))),"",INDEX('Policy Characteristics'!A:A,MATCH($C2911,'Policy Characteristics'!$C:$C,0)))</f>
        <v>Research and Development</v>
      </c>
      <c r="B2911" s="262" t="str">
        <f>IF(ISBLANK(INDEX('Policy Characteristics'!B:B,MATCH($C2911,'Policy Characteristics'!$C:$C,0))),"",INDEX('Policy Characteristics'!B:B,MATCH($C2911,'Policy Characteristics'!$C:$C,0)))</f>
        <v>Fuel Use Reduction</v>
      </c>
      <c r="C2911" s="254" t="str">
        <f t="shared" si="138"/>
        <v>RnD Building Fuel Use Perc Reduction</v>
      </c>
      <c r="D2911" s="45" t="s">
        <v>111</v>
      </c>
      <c r="E2911" s="45"/>
      <c r="F2911" s="45" t="s">
        <v>302</v>
      </c>
      <c r="G2911" s="45"/>
      <c r="H2911" s="47">
        <f t="shared" si="136"/>
        <v>2910</v>
      </c>
      <c r="I2911" s="324" t="s">
        <v>41</v>
      </c>
      <c r="J2911" s="255" t="str">
        <f>IF(ISBLANK(INDEX('Policy Characteristics'!D:D,MATCH($C2911,'Policy Characteristics'!$C:$C,0))),"",INDEX('Policy Characteristics'!D:D,MATCH($C2911,'Policy Characteristics'!$C:$C,0)))</f>
        <v>R&amp;D Fuel Use Reductions</v>
      </c>
      <c r="K2911" s="254" t="str">
        <f>IF(ISBLANK(INDEX('Policy Characteristics'!E:E,MATCH($C2911,'Policy Characteristics'!$C:$C,0))),"",INDEX('Policy Characteristics'!E:E,MATCH($C2911,'Policy Characteristics'!$C:$C,0)))</f>
        <v>RnD building fuel use reduction</v>
      </c>
      <c r="L2911" s="261">
        <f>IF(ISBLANK(INDEX('Policy Characteristics'!F:F,MATCH($C2911,'Policy Characteristics'!$C:$C,0))),"",INDEX('Policy Characteristics'!F:F,MATCH($C2911,'Policy Characteristics'!$C:$C,0)))</f>
        <v>0</v>
      </c>
      <c r="M2911" s="261">
        <f>IF(ISBLANK(INDEX('Policy Characteristics'!G:G,MATCH($C2911,'Policy Characteristics'!$C:$C,0))),"",INDEX('Policy Characteristics'!G:G,MATCH($C2911,'Policy Characteristics'!$C:$C,0)))</f>
        <v>0.4</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reduction in fuel use</v>
      </c>
      <c r="P2911" s="254" t="str">
        <f>IF(ISBLANK(INDEX('Policy Characteristics'!J:J,MATCH($C2911,'Policy Characteristics'!$C:$C,0))),"",INDEX('Policy Characteristics'!J:J,MATCH($C2911,'Policy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1" s="254" t="str">
        <f>IF(ISBLANK(INDEX('Policy Characteristics'!K:K,MATCH($C2911,'Policy Characteristics'!$C:$C,0))),"",INDEX('Policy Characteristics'!K:K,MATCH($C2911,'Policy Characteristics'!$C:$C,0)))</f>
        <v>architectural-design.html#rnd</v>
      </c>
      <c r="R2911" s="254" t="str">
        <f>IF(ISBLANK(INDEX('Policy Characteristics'!L:L,MATCH($C2911,'Policy Characteristics'!$C:$C,0))),"",INDEX('Policy Characteristics'!L:L,MATCH($C2911,'Policy Characteristics'!$C:$C,0)))</f>
        <v>research-and-development.html</v>
      </c>
    </row>
    <row r="2912" spans="1:18" x14ac:dyDescent="0.25">
      <c r="A2912" s="254" t="str">
        <f>IF(ISBLANK(INDEX('Policy Characteristics'!A:A,MATCH($C2912,'Policy Characteristics'!$C:$C,0))),"",INDEX('Policy Characteristics'!A:A,MATCH($C2912,'Policy Characteristics'!$C:$C,0)))</f>
        <v>Research and Development</v>
      </c>
      <c r="B2912" s="262" t="str">
        <f>IF(ISBLANK(INDEX('Policy Characteristics'!B:B,MATCH($C2912,'Policy Characteristics'!$C:$C,0))),"",INDEX('Policy Characteristics'!B:B,MATCH($C2912,'Policy Characteristics'!$C:$C,0)))</f>
        <v>Fuel Use Reduction</v>
      </c>
      <c r="C2912" s="254" t="str">
        <f t="shared" si="138"/>
        <v>RnD Building Fuel Use Perc Reduction</v>
      </c>
      <c r="D2912" s="45" t="s">
        <v>112</v>
      </c>
      <c r="E2912" s="45"/>
      <c r="F2912" s="45" t="s">
        <v>303</v>
      </c>
      <c r="G2912" s="45"/>
      <c r="H2912" s="47">
        <f t="shared" si="136"/>
        <v>2911</v>
      </c>
      <c r="I2912" s="324" t="s">
        <v>40</v>
      </c>
      <c r="J2912" s="255" t="str">
        <f>IF(ISBLANK(INDEX('Policy Characteristics'!D:D,MATCH($C2912,'Policy Characteristics'!$C:$C,0))),"",INDEX('Policy Characteristics'!D:D,MATCH($C2912,'Policy Characteristics'!$C:$C,0)))</f>
        <v>R&amp;D Fuel Use Reductions</v>
      </c>
      <c r="K2912" s="254" t="str">
        <f>IF(ISBLANK(INDEX('Policy Characteristics'!E:E,MATCH($C2912,'Policy Characteristics'!$C:$C,0))),"",INDEX('Policy Characteristics'!E:E,MATCH($C2912,'Policy Characteristics'!$C:$C,0)))</f>
        <v>RnD building fuel use reduction</v>
      </c>
      <c r="L2912" s="261">
        <f>IF(ISBLANK(INDEX('Policy Characteristics'!F:F,MATCH($C2912,'Policy Characteristics'!$C:$C,0))),"",INDEX('Policy Characteristics'!F:F,MATCH($C2912,'Policy Characteristics'!$C:$C,0)))</f>
        <v>0</v>
      </c>
      <c r="M2912" s="261">
        <f>IF(ISBLANK(INDEX('Policy Characteristics'!G:G,MATCH($C2912,'Policy Characteristics'!$C:$C,0))),"",INDEX('Policy Characteristics'!G:G,MATCH($C2912,'Policy Characteristics'!$C:$C,0)))</f>
        <v>0.4</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reduction in fuel use</v>
      </c>
      <c r="P2912" s="254" t="str">
        <f>IF(ISBLANK(INDEX('Policy Characteristics'!J:J,MATCH($C2912,'Policy Characteristics'!$C:$C,0))),"",INDEX('Policy Characteristics'!J:J,MATCH($C2912,'Policy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2" s="254" t="str">
        <f>IF(ISBLANK(INDEX('Policy Characteristics'!K:K,MATCH($C2912,'Policy Characteristics'!$C:$C,0))),"",INDEX('Policy Characteristics'!K:K,MATCH($C2912,'Policy Characteristics'!$C:$C,0)))</f>
        <v>architectural-design.html#rnd</v>
      </c>
      <c r="R2912" s="254" t="str">
        <f>IF(ISBLANK(INDEX('Policy Characteristics'!L:L,MATCH($C2912,'Policy Characteristics'!$C:$C,0))),"",INDEX('Policy Characteristics'!L:L,MATCH($C2912,'Policy Characteristics'!$C:$C,0)))</f>
        <v>research-and-development.html</v>
      </c>
    </row>
    <row r="2913" spans="1:18" x14ac:dyDescent="0.25">
      <c r="A2913" s="254" t="str">
        <f>IF(ISBLANK(INDEX('Policy Characteristics'!A:A,MATCH($C2913,'Policy Characteristics'!$C:$C,0))),"",INDEX('Policy Characteristics'!A:A,MATCH($C2913,'Policy Characteristics'!$C:$C,0)))</f>
        <v>Research and Development</v>
      </c>
      <c r="B2913" s="262" t="str">
        <f>IF(ISBLANK(INDEX('Policy Characteristics'!B:B,MATCH($C2913,'Policy Characteristics'!$C:$C,0))),"",INDEX('Policy Characteristics'!B:B,MATCH($C2913,'Policy Characteristics'!$C:$C,0)))</f>
        <v>Fuel Use Reduction</v>
      </c>
      <c r="C2913" s="254" t="str">
        <f t="shared" si="138"/>
        <v>RnD Building Fuel Use Perc Reduction</v>
      </c>
      <c r="D2913" s="45" t="s">
        <v>113</v>
      </c>
      <c r="E2913" s="45"/>
      <c r="F2913" s="45" t="s">
        <v>304</v>
      </c>
      <c r="G2913" s="45"/>
      <c r="H2913" s="47">
        <f t="shared" si="136"/>
        <v>2912</v>
      </c>
      <c r="I2913" s="324" t="s">
        <v>40</v>
      </c>
      <c r="J2913" s="255" t="str">
        <f>IF(ISBLANK(INDEX('Policy Characteristics'!D:D,MATCH($C2913,'Policy Characteristics'!$C:$C,0))),"",INDEX('Policy Characteristics'!D:D,MATCH($C2913,'Policy Characteristics'!$C:$C,0)))</f>
        <v>R&amp;D Fuel Use Reductions</v>
      </c>
      <c r="K2913" s="254" t="str">
        <f>IF(ISBLANK(INDEX('Policy Characteristics'!E:E,MATCH($C2913,'Policy Characteristics'!$C:$C,0))),"",INDEX('Policy Characteristics'!E:E,MATCH($C2913,'Policy Characteristics'!$C:$C,0)))</f>
        <v>RnD building fuel use reduction</v>
      </c>
      <c r="L2913" s="261">
        <f>IF(ISBLANK(INDEX('Policy Characteristics'!F:F,MATCH($C2913,'Policy Characteristics'!$C:$C,0))),"",INDEX('Policy Characteristics'!F:F,MATCH($C2913,'Policy Characteristics'!$C:$C,0)))</f>
        <v>0</v>
      </c>
      <c r="M2913" s="261">
        <f>IF(ISBLANK(INDEX('Policy Characteristics'!G:G,MATCH($C2913,'Policy Characteristics'!$C:$C,0))),"",INDEX('Policy Characteristics'!G:G,MATCH($C2913,'Policy Characteristics'!$C:$C,0)))</f>
        <v>0.4</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reduction in fuel use</v>
      </c>
      <c r="P2913" s="254" t="str">
        <f>IF(ISBLANK(INDEX('Policy Characteristics'!J:J,MATCH($C2913,'Policy Characteristics'!$C:$C,0))),"",INDEX('Policy Characteristics'!J:J,MATCH($C2913,'Policy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3" s="254" t="str">
        <f>IF(ISBLANK(INDEX('Policy Characteristics'!K:K,MATCH($C2913,'Policy Characteristics'!$C:$C,0))),"",INDEX('Policy Characteristics'!K:K,MATCH($C2913,'Policy Characteristics'!$C:$C,0)))</f>
        <v>architectural-design.html#rnd</v>
      </c>
      <c r="R2913" s="254" t="str">
        <f>IF(ISBLANK(INDEX('Policy Characteristics'!L:L,MATCH($C2913,'Policy Characteristics'!$C:$C,0))),"",INDEX('Policy Characteristics'!L:L,MATCH($C2913,'Policy Characteristics'!$C:$C,0)))</f>
        <v>research-and-development.html</v>
      </c>
    </row>
    <row r="2914" spans="1:18" x14ac:dyDescent="0.25">
      <c r="A2914" s="254" t="str">
        <f>IF(ISBLANK(INDEX('Policy Characteristics'!A:A,MATCH($C2914,'Policy Characteristics'!$C:$C,0))),"",INDEX('Policy Characteristics'!A:A,MATCH($C2914,'Policy Characteristics'!$C:$C,0)))</f>
        <v>Research and Development</v>
      </c>
      <c r="B2914" s="262" t="str">
        <f>IF(ISBLANK(INDEX('Policy Characteristics'!B:B,MATCH($C2914,'Policy Characteristics'!$C:$C,0))),"",INDEX('Policy Characteristics'!B:B,MATCH($C2914,'Policy Characteristics'!$C:$C,0)))</f>
        <v>Fuel Use Reduction</v>
      </c>
      <c r="C2914" s="254" t="str">
        <f t="shared" si="138"/>
        <v>RnD Building Fuel Use Perc Reduction</v>
      </c>
      <c r="D2914" s="45" t="s">
        <v>114</v>
      </c>
      <c r="E2914" s="45"/>
      <c r="F2914" s="45" t="s">
        <v>305</v>
      </c>
      <c r="G2914" s="45"/>
      <c r="H2914" s="47">
        <f t="shared" si="136"/>
        <v>2913</v>
      </c>
      <c r="I2914" s="324" t="s">
        <v>40</v>
      </c>
      <c r="J2914" s="255" t="str">
        <f>IF(ISBLANK(INDEX('Policy Characteristics'!D:D,MATCH($C2914,'Policy Characteristics'!$C:$C,0))),"",INDEX('Policy Characteristics'!D:D,MATCH($C2914,'Policy Characteristics'!$C:$C,0)))</f>
        <v>R&amp;D Fuel Use Reductions</v>
      </c>
      <c r="K2914" s="254" t="str">
        <f>IF(ISBLANK(INDEX('Policy Characteristics'!E:E,MATCH($C2914,'Policy Characteristics'!$C:$C,0))),"",INDEX('Policy Characteristics'!E:E,MATCH($C2914,'Policy Characteristics'!$C:$C,0)))</f>
        <v>RnD building fuel use reduction</v>
      </c>
      <c r="L2914" s="261">
        <f>IF(ISBLANK(INDEX('Policy Characteristics'!F:F,MATCH($C2914,'Policy Characteristics'!$C:$C,0))),"",INDEX('Policy Characteristics'!F:F,MATCH($C2914,'Policy Characteristics'!$C:$C,0)))</f>
        <v>0</v>
      </c>
      <c r="M2914" s="261">
        <f>IF(ISBLANK(INDEX('Policy Characteristics'!G:G,MATCH($C2914,'Policy Characteristics'!$C:$C,0))),"",INDEX('Policy Characteristics'!G:G,MATCH($C2914,'Policy Characteristics'!$C:$C,0)))</f>
        <v>0.4</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reduction in fuel use</v>
      </c>
      <c r="P2914" s="254" t="str">
        <f>IF(ISBLANK(INDEX('Policy Characteristics'!J:J,MATCH($C2914,'Policy Characteristics'!$C:$C,0))),"",INDEX('Policy Characteristics'!J:J,MATCH($C2914,'Policy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4" s="254" t="str">
        <f>IF(ISBLANK(INDEX('Policy Characteristics'!K:K,MATCH($C2914,'Policy Characteristics'!$C:$C,0))),"",INDEX('Policy Characteristics'!K:K,MATCH($C2914,'Policy Characteristics'!$C:$C,0)))</f>
        <v>architectural-design.html#rnd</v>
      </c>
      <c r="R2914" s="254" t="str">
        <f>IF(ISBLANK(INDEX('Policy Characteristics'!L:L,MATCH($C2914,'Policy Characteristics'!$C:$C,0))),"",INDEX('Policy Characteristics'!L:L,MATCH($C2914,'Policy Characteristics'!$C:$C,0)))</f>
        <v>research-and-development.html</v>
      </c>
    </row>
    <row r="2915" spans="1:18" x14ac:dyDescent="0.25">
      <c r="A2915" s="254" t="str">
        <f>IF(ISBLANK(INDEX('Policy Characteristics'!A:A,MATCH($C2915,'Policy Characteristics'!$C:$C,0))),"",INDEX('Policy Characteristics'!A:A,MATCH($C2915,'Policy Characteristics'!$C:$C,0)))</f>
        <v>Research and Development</v>
      </c>
      <c r="B2915" s="262" t="str">
        <f>IF(ISBLANK(INDEX('Policy Characteristics'!B:B,MATCH($C2915,'Policy Characteristics'!$C:$C,0))),"",INDEX('Policy Characteristics'!B:B,MATCH($C2915,'Policy Characteristics'!$C:$C,0)))</f>
        <v>Fuel Use Reduction</v>
      </c>
      <c r="C2915" t="s">
        <v>279</v>
      </c>
      <c r="D2915" s="45"/>
      <c r="E2915" s="45"/>
      <c r="F2915" s="45" t="s">
        <v>23</v>
      </c>
      <c r="G2915" s="45"/>
      <c r="H2915" s="47">
        <f t="shared" si="136"/>
        <v>2914</v>
      </c>
      <c r="I2915" s="324" t="s">
        <v>40</v>
      </c>
      <c r="J2915" s="255" t="str">
        <f>IF(ISBLANK(INDEX('Policy Characteristics'!D:D,MATCH($C2915,'Policy Characteristics'!$C:$C,0))),"",INDEX('Policy Characteristics'!D:D,MATCH($C2915,'Policy Characteristics'!$C:$C,0)))</f>
        <v>R&amp;D Fuel Use Reductions</v>
      </c>
      <c r="K2915" s="254" t="str">
        <f>IF(ISBLANK(INDEX('Policy Characteristics'!E:E,MATCH($C2915,'Policy Characteristics'!$C:$C,0))),"",INDEX('Policy Characteristics'!E:E,MATCH($C2915,'Policy Characteristics'!$C:$C,0)))</f>
        <v>RnD CCS fuel use reduction</v>
      </c>
      <c r="L2915" s="261">
        <f>IF(ISBLANK(INDEX('Policy Characteristics'!F:F,MATCH($C2915,'Policy Characteristics'!$C:$C,0))),"",INDEX('Policy Characteristics'!F:F,MATCH($C2915,'Policy Characteristics'!$C:$C,0)))</f>
        <v>0</v>
      </c>
      <c r="M2915" s="261">
        <f>IF(ISBLANK(INDEX('Policy Characteristics'!G:G,MATCH($C2915,'Policy Characteristics'!$C:$C,0))),"",INDEX('Policy Characteristics'!G:G,MATCH($C2915,'Policy Characteristics'!$C:$C,0)))</f>
        <v>0.4</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reduction in fuel use</v>
      </c>
      <c r="P2915" s="254" t="str">
        <f>IF(ISBLANK(INDEX('Policy Characteristics'!J:J,MATCH($C2915,'Policy Characteristics'!$C:$C,0))),"",INDEX('Policy Characteristics'!J:J,MATCH($C2915,'Policy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5" s="254" t="str">
        <f>IF(ISBLANK(INDEX('Policy Characteristics'!K:K,MATCH($C2915,'Policy Characteristics'!$C:$C,0))),"",INDEX('Policy Characteristics'!K:K,MATCH($C2915,'Policy Characteristics'!$C:$C,0)))</f>
        <v>architectural-design.html#rnd</v>
      </c>
      <c r="R2915" s="254" t="str">
        <f>IF(ISBLANK(INDEX('Policy Characteristics'!L:L,MATCH($C2915,'Policy Characteristics'!$C:$C,0))),"",INDEX('Policy Characteristics'!L:L,MATCH($C2915,'Policy Characteristics'!$C:$C,0)))</f>
        <v>research-and-development.html</v>
      </c>
    </row>
    <row r="2916" spans="1:18" x14ac:dyDescent="0.25">
      <c r="A2916" s="254" t="str">
        <f>IF(ISBLANK(INDEX('Policy Characteristics'!A:A,MATCH($C2916,'Policy Characteristics'!$C:$C,0))),"",INDEX('Policy Characteristics'!A:A,MATCH($C2916,'Policy Characteristics'!$C:$C,0)))</f>
        <v>Research and Development</v>
      </c>
      <c r="B2916" s="262" t="str">
        <f>IF(ISBLANK(INDEX('Policy Characteristics'!B:B,MATCH($C2916,'Policy Characteristics'!$C:$C,0))),"",INDEX('Policy Characteristics'!B:B,MATCH($C2916,'Policy Characteristics'!$C:$C,0)))</f>
        <v>Fuel Use Reduction</v>
      </c>
      <c r="C2916" t="s">
        <v>280</v>
      </c>
      <c r="D2916" s="45" t="s">
        <v>431</v>
      </c>
      <c r="E2916" s="45"/>
      <c r="F2916" s="45" t="s">
        <v>434</v>
      </c>
      <c r="G2916" s="45"/>
      <c r="H2916" s="47">
        <f t="shared" si="136"/>
        <v>2915</v>
      </c>
      <c r="I2916" s="324" t="s">
        <v>40</v>
      </c>
      <c r="J2916" s="255" t="str">
        <f>IF(ISBLANK(INDEX('Policy Characteristics'!D:D,MATCH($C2916,'Policy Characteristics'!$C:$C,0))),"",INDEX('Policy Characteristics'!D:D,MATCH($C2916,'Policy Characteristics'!$C:$C,0)))</f>
        <v>R&amp;D Fuel Use Reductions</v>
      </c>
      <c r="K2916" s="254" t="str">
        <f>IF(ISBLANK(INDEX('Policy Characteristics'!E:E,MATCH($C2916,'Policy Characteristics'!$C:$C,0))),"",INDEX('Policy Characteristics'!E:E,MATCH($C2916,'Policy Characteristics'!$C:$C,0)))</f>
        <v>RnD electricity fuel use reduction</v>
      </c>
      <c r="L2916" s="261">
        <f>IF(ISBLANK(INDEX('Policy Characteristics'!F:F,MATCH($C2916,'Policy Characteristics'!$C:$C,0))),"",INDEX('Policy Characteristics'!F:F,MATCH($C2916,'Policy Characteristics'!$C:$C,0)))</f>
        <v>0</v>
      </c>
      <c r="M2916" s="261">
        <f>IF(ISBLANK(INDEX('Policy Characteristics'!G:G,MATCH($C2916,'Policy Characteristics'!$C:$C,0))),"",INDEX('Policy Characteristics'!G:G,MATCH($C2916,'Policy Characteristics'!$C:$C,0)))</f>
        <v>0.4</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reduction in fuel use</v>
      </c>
      <c r="P2916" s="254" t="str">
        <f>IF(ISBLANK(INDEX('Policy Characteristics'!J:J,MATCH($C2916,'Policy Characteristics'!$C:$C,0))),"",INDEX('Policy Characteristics'!J:J,MATCH($C2916,'Policy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6" s="254" t="str">
        <f>IF(ISBLANK(INDEX('Policy Characteristics'!K:K,MATCH($C2916,'Policy Characteristics'!$C:$C,0))),"",INDEX('Policy Characteristics'!K:K,MATCH($C2916,'Policy Characteristics'!$C:$C,0)))</f>
        <v>architectural-design.html#rnd</v>
      </c>
      <c r="R2916" s="254" t="str">
        <f>IF(ISBLANK(INDEX('Policy Characteristics'!L:L,MATCH($C2916,'Policy Characteristics'!$C:$C,0))),"",INDEX('Policy Characteristics'!L:L,MATCH($C2916,'Policy Characteristics'!$C:$C,0)))</f>
        <v>research-and-development.html</v>
      </c>
    </row>
    <row r="2917" spans="1:18" x14ac:dyDescent="0.25">
      <c r="A2917" s="254" t="str">
        <f>IF(ISBLANK(INDEX('Policy Characteristics'!A:A,MATCH($C2917,'Policy Characteristics'!$C:$C,0))),"",INDEX('Policy Characteristics'!A:A,MATCH($C2917,'Policy Characteristics'!$C:$C,0)))</f>
        <v>Research and Development</v>
      </c>
      <c r="B2917" s="262" t="str">
        <f>IF(ISBLANK(INDEX('Policy Characteristics'!B:B,MATCH($C2917,'Policy Characteristics'!$C:$C,0))),"",INDEX('Policy Characteristics'!B:B,MATCH($C2917,'Policy Characteristics'!$C:$C,0)))</f>
        <v>Fuel Use Reduction</v>
      </c>
      <c r="C2917" s="254" t="str">
        <f t="shared" ref="C2917:C2924" si="139">C$2916</f>
        <v>RnD Electricity Fuel Use Perc Reduction</v>
      </c>
      <c r="D2917" s="6" t="s">
        <v>3433</v>
      </c>
      <c r="E2917" s="45"/>
      <c r="F2917" s="6" t="s">
        <v>3445</v>
      </c>
      <c r="G2917" s="45"/>
      <c r="H2917" s="47">
        <f t="shared" si="136"/>
        <v>2916</v>
      </c>
      <c r="I2917" s="324" t="s">
        <v>40</v>
      </c>
      <c r="J2917" s="255" t="str">
        <f>IF(ISBLANK(INDEX('Policy Characteristics'!D:D,MATCH($C2917,'Policy Characteristics'!$C:$C,0))),"",INDEX('Policy Characteristics'!D:D,MATCH($C2917,'Policy Characteristics'!$C:$C,0)))</f>
        <v>R&amp;D Fuel Use Reductions</v>
      </c>
      <c r="K2917" s="254" t="str">
        <f>IF(ISBLANK(INDEX('Policy Characteristics'!E:E,MATCH($C2917,'Policy Characteristics'!$C:$C,0))),"",INDEX('Policy Characteristics'!E:E,MATCH($C2917,'Policy Characteristics'!$C:$C,0)))</f>
        <v>RnD electricity fuel use reduction</v>
      </c>
      <c r="L2917" s="261">
        <f>IF(ISBLANK(INDEX('Policy Characteristics'!F:F,MATCH($C2917,'Policy Characteristics'!$C:$C,0))),"",INDEX('Policy Characteristics'!F:F,MATCH($C2917,'Policy Characteristics'!$C:$C,0)))</f>
        <v>0</v>
      </c>
      <c r="M2917" s="261">
        <f>IF(ISBLANK(INDEX('Policy Characteristics'!G:G,MATCH($C2917,'Policy Characteristics'!$C:$C,0))),"",INDEX('Policy Characteristics'!G:G,MATCH($C2917,'Policy Characteristics'!$C:$C,0)))</f>
        <v>0.4</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reduction in fuel use</v>
      </c>
      <c r="P2917" s="254" t="str">
        <f>IF(ISBLANK(INDEX('Policy Characteristics'!J:J,MATCH($C2917,'Policy Characteristics'!$C:$C,0))),"",INDEX('Policy Characteristics'!J:J,MATCH($C2917,'Policy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7" s="254" t="str">
        <f>IF(ISBLANK(INDEX('Policy Characteristics'!K:K,MATCH($C2917,'Policy Characteristics'!$C:$C,0))),"",INDEX('Policy Characteristics'!K:K,MATCH($C2917,'Policy Characteristics'!$C:$C,0)))</f>
        <v>architectural-design.html#rnd</v>
      </c>
      <c r="R2917" s="254" t="str">
        <f>IF(ISBLANK(INDEX('Policy Characteristics'!L:L,MATCH($C2917,'Policy Characteristics'!$C:$C,0))),"",INDEX('Policy Characteristics'!L:L,MATCH($C2917,'Policy Characteristics'!$C:$C,0)))</f>
        <v>research-and-development.html</v>
      </c>
    </row>
    <row r="2918" spans="1:18" x14ac:dyDescent="0.25">
      <c r="A2918" s="254" t="str">
        <f>IF(ISBLANK(INDEX('Policy Characteristics'!A:A,MATCH($C2918,'Policy Characteristics'!$C:$C,0))),"",INDEX('Policy Characteristics'!A:A,MATCH($C2918,'Policy Characteristics'!$C:$C,0)))</f>
        <v>Research and Development</v>
      </c>
      <c r="B2918" s="262" t="str">
        <f>IF(ISBLANK(INDEX('Policy Characteristics'!B:B,MATCH($C2918,'Policy Characteristics'!$C:$C,0))),"",INDEX('Policy Characteristics'!B:B,MATCH($C2918,'Policy Characteristics'!$C:$C,0)))</f>
        <v>Fuel Use Reduction</v>
      </c>
      <c r="C2918" s="254" t="str">
        <f t="shared" si="139"/>
        <v>RnD Electricity Fuel Use Perc Reduction</v>
      </c>
      <c r="D2918" s="6" t="s">
        <v>3434</v>
      </c>
      <c r="E2918" s="45"/>
      <c r="F2918" s="6" t="s">
        <v>3446</v>
      </c>
      <c r="G2918" s="45"/>
      <c r="H2918" s="47">
        <f t="shared" si="136"/>
        <v>2917</v>
      </c>
      <c r="I2918" s="324" t="s">
        <v>40</v>
      </c>
      <c r="J2918" s="255" t="str">
        <f>IF(ISBLANK(INDEX('Policy Characteristics'!D:D,MATCH($C2918,'Policy Characteristics'!$C:$C,0))),"",INDEX('Policy Characteristics'!D:D,MATCH($C2918,'Policy Characteristics'!$C:$C,0)))</f>
        <v>R&amp;D Fuel Use Reductions</v>
      </c>
      <c r="K2918" s="254" t="str">
        <f>IF(ISBLANK(INDEX('Policy Characteristics'!E:E,MATCH($C2918,'Policy Characteristics'!$C:$C,0))),"",INDEX('Policy Characteristics'!E:E,MATCH($C2918,'Policy Characteristics'!$C:$C,0)))</f>
        <v>RnD electricity fuel use reduction</v>
      </c>
      <c r="L2918" s="261">
        <f>IF(ISBLANK(INDEX('Policy Characteristics'!F:F,MATCH($C2918,'Policy Characteristics'!$C:$C,0))),"",INDEX('Policy Characteristics'!F:F,MATCH($C2918,'Policy Characteristics'!$C:$C,0)))</f>
        <v>0</v>
      </c>
      <c r="M2918" s="261">
        <f>IF(ISBLANK(INDEX('Policy Characteristics'!G:G,MATCH($C2918,'Policy Characteristics'!$C:$C,0))),"",INDEX('Policy Characteristics'!G:G,MATCH($C2918,'Policy Characteristics'!$C:$C,0)))</f>
        <v>0.4</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reduction in fuel use</v>
      </c>
      <c r="P2918" s="254" t="str">
        <f>IF(ISBLANK(INDEX('Policy Characteristics'!J:J,MATCH($C2918,'Policy Characteristics'!$C:$C,0))),"",INDEX('Policy Characteristics'!J:J,MATCH($C2918,'Policy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8" s="254" t="str">
        <f>IF(ISBLANK(INDEX('Policy Characteristics'!K:K,MATCH($C2918,'Policy Characteristics'!$C:$C,0))),"",INDEX('Policy Characteristics'!K:K,MATCH($C2918,'Policy Characteristics'!$C:$C,0)))</f>
        <v>architectural-design.html#rnd</v>
      </c>
      <c r="R2918" s="254" t="str">
        <f>IF(ISBLANK(INDEX('Policy Characteristics'!L:L,MATCH($C2918,'Policy Characteristics'!$C:$C,0))),"",INDEX('Policy Characteristics'!L:L,MATCH($C2918,'Policy Characteristics'!$C:$C,0)))</f>
        <v>research-and-development.html</v>
      </c>
    </row>
    <row r="2919" spans="1:18" x14ac:dyDescent="0.25">
      <c r="A2919" s="254" t="str">
        <f>IF(ISBLANK(INDEX('Policy Characteristics'!A:A,MATCH($C2919,'Policy Characteristics'!$C:$C,0))),"",INDEX('Policy Characteristics'!A:A,MATCH($C2919,'Policy Characteristics'!$C:$C,0)))</f>
        <v>Research and Development</v>
      </c>
      <c r="B2919" s="262" t="str">
        <f>IF(ISBLANK(INDEX('Policy Characteristics'!B:B,MATCH($C2919,'Policy Characteristics'!$C:$C,0))),"",INDEX('Policy Characteristics'!B:B,MATCH($C2919,'Policy Characteristics'!$C:$C,0)))</f>
        <v>Fuel Use Reduction</v>
      </c>
      <c r="C2919" s="254" t="str">
        <f t="shared" si="139"/>
        <v>RnD Electricity Fuel Use Perc Reduction</v>
      </c>
      <c r="D2919" s="6" t="s">
        <v>72</v>
      </c>
      <c r="E2919" s="45"/>
      <c r="F2919" s="6" t="s">
        <v>3447</v>
      </c>
      <c r="G2919" s="45"/>
      <c r="H2919" s="47">
        <f t="shared" si="136"/>
        <v>2918</v>
      </c>
      <c r="I2919" s="324" t="s">
        <v>41</v>
      </c>
      <c r="J2919" s="255" t="str">
        <f>IF(ISBLANK(INDEX('Policy Characteristics'!D:D,MATCH($C2919,'Policy Characteristics'!$C:$C,0))),"",INDEX('Policy Characteristics'!D:D,MATCH($C2919,'Policy Characteristics'!$C:$C,0)))</f>
        <v>R&amp;D Fuel Use Reductions</v>
      </c>
      <c r="K2919" s="254" t="str">
        <f>IF(ISBLANK(INDEX('Policy Characteristics'!E:E,MATCH($C2919,'Policy Characteristics'!$C:$C,0))),"",INDEX('Policy Characteristics'!E:E,MATCH($C2919,'Policy Characteristics'!$C:$C,0)))</f>
        <v>RnD electricity fuel use reduction</v>
      </c>
      <c r="L2919" s="261">
        <f>IF(ISBLANK(INDEX('Policy Characteristics'!F:F,MATCH($C2919,'Policy Characteristics'!$C:$C,0))),"",INDEX('Policy Characteristics'!F:F,MATCH($C2919,'Policy Characteristics'!$C:$C,0)))</f>
        <v>0</v>
      </c>
      <c r="M2919" s="261">
        <f>IF(ISBLANK(INDEX('Policy Characteristics'!G:G,MATCH($C2919,'Policy Characteristics'!$C:$C,0))),"",INDEX('Policy Characteristics'!G:G,MATCH($C2919,'Policy Characteristics'!$C:$C,0)))</f>
        <v>0.4</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reduction in fuel use</v>
      </c>
      <c r="P2919" s="254" t="str">
        <f>IF(ISBLANK(INDEX('Policy Characteristics'!J:J,MATCH($C2919,'Policy Characteristics'!$C:$C,0))),"",INDEX('Policy Characteristics'!J:J,MATCH($C2919,'Policy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19" s="254" t="str">
        <f>IF(ISBLANK(INDEX('Policy Characteristics'!K:K,MATCH($C2919,'Policy Characteristics'!$C:$C,0))),"",INDEX('Policy Characteristics'!K:K,MATCH($C2919,'Policy Characteristics'!$C:$C,0)))</f>
        <v>architectural-design.html#rnd</v>
      </c>
      <c r="R2919" s="254" t="str">
        <f>IF(ISBLANK(INDEX('Policy Characteristics'!L:L,MATCH($C2919,'Policy Characteristics'!$C:$C,0))),"",INDEX('Policy Characteristics'!L:L,MATCH($C2919,'Policy Characteristics'!$C:$C,0)))</f>
        <v>research-and-development.html</v>
      </c>
    </row>
    <row r="2920" spans="1:18" x14ac:dyDescent="0.25">
      <c r="A2920" s="254" t="str">
        <f>IF(ISBLANK(INDEX('Policy Characteristics'!A:A,MATCH($C2920,'Policy Characteristics'!$C:$C,0))),"",INDEX('Policy Characteristics'!A:A,MATCH($C2920,'Policy Characteristics'!$C:$C,0)))</f>
        <v>Research and Development</v>
      </c>
      <c r="B2920" s="262" t="str">
        <f>IF(ISBLANK(INDEX('Policy Characteristics'!B:B,MATCH($C2920,'Policy Characteristics'!$C:$C,0))),"",INDEX('Policy Characteristics'!B:B,MATCH($C2920,'Policy Characteristics'!$C:$C,0)))</f>
        <v>Fuel Use Reduction</v>
      </c>
      <c r="C2920" s="254" t="str">
        <f t="shared" si="139"/>
        <v>RnD Electricity Fuel Use Perc Reduction</v>
      </c>
      <c r="D2920" s="6" t="s">
        <v>73</v>
      </c>
      <c r="E2920" s="45"/>
      <c r="F2920" s="6" t="s">
        <v>306</v>
      </c>
      <c r="G2920" s="45"/>
      <c r="H2920" s="47">
        <f t="shared" si="136"/>
        <v>2919</v>
      </c>
      <c r="I2920" s="324" t="s">
        <v>41</v>
      </c>
      <c r="J2920" s="255" t="str">
        <f>IF(ISBLANK(INDEX('Policy Characteristics'!D:D,MATCH($C2920,'Policy Characteristics'!$C:$C,0))),"",INDEX('Policy Characteristics'!D:D,MATCH($C2920,'Policy Characteristics'!$C:$C,0)))</f>
        <v>R&amp;D Fuel Use Reductions</v>
      </c>
      <c r="K2920" s="254" t="str">
        <f>IF(ISBLANK(INDEX('Policy Characteristics'!E:E,MATCH($C2920,'Policy Characteristics'!$C:$C,0))),"",INDEX('Policy Characteristics'!E:E,MATCH($C2920,'Policy Characteristics'!$C:$C,0)))</f>
        <v>RnD electricity fuel use reduction</v>
      </c>
      <c r="L2920" s="261">
        <f>IF(ISBLANK(INDEX('Policy Characteristics'!F:F,MATCH($C2920,'Policy Characteristics'!$C:$C,0))),"",INDEX('Policy Characteristics'!F:F,MATCH($C2920,'Policy Characteristics'!$C:$C,0)))</f>
        <v>0</v>
      </c>
      <c r="M2920" s="261">
        <f>IF(ISBLANK(INDEX('Policy Characteristics'!G:G,MATCH($C2920,'Policy Characteristics'!$C:$C,0))),"",INDEX('Policy Characteristics'!G:G,MATCH($C2920,'Policy Characteristics'!$C:$C,0)))</f>
        <v>0.4</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reduction in fuel use</v>
      </c>
      <c r="P2920" s="254" t="str">
        <f>IF(ISBLANK(INDEX('Policy Characteristics'!J:J,MATCH($C2920,'Policy Characteristics'!$C:$C,0))),"",INDEX('Policy Characteristics'!J:J,MATCH($C2920,'Policy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0" s="254" t="str">
        <f>IF(ISBLANK(INDEX('Policy Characteristics'!K:K,MATCH($C2920,'Policy Characteristics'!$C:$C,0))),"",INDEX('Policy Characteristics'!K:K,MATCH($C2920,'Policy Characteristics'!$C:$C,0)))</f>
        <v>architectural-design.html#rnd</v>
      </c>
      <c r="R2920" s="254" t="str">
        <f>IF(ISBLANK(INDEX('Policy Characteristics'!L:L,MATCH($C2920,'Policy Characteristics'!$C:$C,0))),"",INDEX('Policy Characteristics'!L:L,MATCH($C2920,'Policy Characteristics'!$C:$C,0)))</f>
        <v>research-and-development.html</v>
      </c>
    </row>
    <row r="2921" spans="1:18" x14ac:dyDescent="0.25">
      <c r="A2921" s="254" t="str">
        <f>IF(ISBLANK(INDEX('Policy Characteristics'!A:A,MATCH($C2921,'Policy Characteristics'!$C:$C,0))),"",INDEX('Policy Characteristics'!A:A,MATCH($C2921,'Policy Characteristics'!$C:$C,0)))</f>
        <v>Research and Development</v>
      </c>
      <c r="B2921" s="262" t="str">
        <f>IF(ISBLANK(INDEX('Policy Characteristics'!B:B,MATCH($C2921,'Policy Characteristics'!$C:$C,0))),"",INDEX('Policy Characteristics'!B:B,MATCH($C2921,'Policy Characteristics'!$C:$C,0)))</f>
        <v>Fuel Use Reduction</v>
      </c>
      <c r="C2921" s="254" t="str">
        <f t="shared" si="139"/>
        <v>RnD Electricity Fuel Use Perc Reduction</v>
      </c>
      <c r="D2921" s="6" t="s">
        <v>432</v>
      </c>
      <c r="E2921" s="45"/>
      <c r="F2921" s="6" t="s">
        <v>436</v>
      </c>
      <c r="G2921" s="45"/>
      <c r="H2921" s="47">
        <f t="shared" si="136"/>
        <v>2920</v>
      </c>
      <c r="I2921" s="324" t="s">
        <v>41</v>
      </c>
      <c r="J2921" s="255" t="str">
        <f>IF(ISBLANK(INDEX('Policy Characteristics'!D:D,MATCH($C2921,'Policy Characteristics'!$C:$C,0))),"",INDEX('Policy Characteristics'!D:D,MATCH($C2921,'Policy Characteristics'!$C:$C,0)))</f>
        <v>R&amp;D Fuel Use Reductions</v>
      </c>
      <c r="K2921" s="254" t="str">
        <f>IF(ISBLANK(INDEX('Policy Characteristics'!E:E,MATCH($C2921,'Policy Characteristics'!$C:$C,0))),"",INDEX('Policy Characteristics'!E:E,MATCH($C2921,'Policy Characteristics'!$C:$C,0)))</f>
        <v>RnD electricity fuel use reduction</v>
      </c>
      <c r="L2921" s="261">
        <f>IF(ISBLANK(INDEX('Policy Characteristics'!F:F,MATCH($C2921,'Policy Characteristics'!$C:$C,0))),"",INDEX('Policy Characteristics'!F:F,MATCH($C2921,'Policy Characteristics'!$C:$C,0)))</f>
        <v>0</v>
      </c>
      <c r="M2921" s="261">
        <f>IF(ISBLANK(INDEX('Policy Characteristics'!G:G,MATCH($C2921,'Policy Characteristics'!$C:$C,0))),"",INDEX('Policy Characteristics'!G:G,MATCH($C2921,'Policy Characteristics'!$C:$C,0)))</f>
        <v>0.4</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reduction in fuel use</v>
      </c>
      <c r="P2921" s="254" t="str">
        <f>IF(ISBLANK(INDEX('Policy Characteristics'!J:J,MATCH($C2921,'Policy Characteristics'!$C:$C,0))),"",INDEX('Policy Characteristics'!J:J,MATCH($C2921,'Policy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1" s="254" t="str">
        <f>IF(ISBLANK(INDEX('Policy Characteristics'!K:K,MATCH($C2921,'Policy Characteristics'!$C:$C,0))),"",INDEX('Policy Characteristics'!K:K,MATCH($C2921,'Policy Characteristics'!$C:$C,0)))</f>
        <v>architectural-design.html#rnd</v>
      </c>
      <c r="R2921" s="254" t="str">
        <f>IF(ISBLANK(INDEX('Policy Characteristics'!L:L,MATCH($C2921,'Policy Characteristics'!$C:$C,0))),"",INDEX('Policy Characteristics'!L:L,MATCH($C2921,'Policy Characteristics'!$C:$C,0)))</f>
        <v>research-and-development.html</v>
      </c>
    </row>
    <row r="2922" spans="1:18" x14ac:dyDescent="0.25">
      <c r="A2922" s="254" t="str">
        <f>IF(ISBLANK(INDEX('Policy Characteristics'!A:A,MATCH($C2922,'Policy Characteristics'!$C:$C,0))),"",INDEX('Policy Characteristics'!A:A,MATCH($C2922,'Policy Characteristics'!$C:$C,0)))</f>
        <v>Research and Development</v>
      </c>
      <c r="B2922" s="262" t="str">
        <f>IF(ISBLANK(INDEX('Policy Characteristics'!B:B,MATCH($C2922,'Policy Characteristics'!$C:$C,0))),"",INDEX('Policy Characteristics'!B:B,MATCH($C2922,'Policy Characteristics'!$C:$C,0)))</f>
        <v>Fuel Use Reduction</v>
      </c>
      <c r="C2922" s="254" t="str">
        <f t="shared" si="139"/>
        <v>RnD Electricity Fuel Use Perc Reduction</v>
      </c>
      <c r="D2922" s="6" t="s">
        <v>74</v>
      </c>
      <c r="E2922" s="45"/>
      <c r="F2922" s="6" t="s">
        <v>307</v>
      </c>
      <c r="G2922" s="45"/>
      <c r="H2922" s="47">
        <f t="shared" si="136"/>
        <v>2921</v>
      </c>
      <c r="I2922" s="324" t="s">
        <v>41</v>
      </c>
      <c r="J2922" s="255" t="str">
        <f>IF(ISBLANK(INDEX('Policy Characteristics'!D:D,MATCH($C2922,'Policy Characteristics'!$C:$C,0))),"",INDEX('Policy Characteristics'!D:D,MATCH($C2922,'Policy Characteristics'!$C:$C,0)))</f>
        <v>R&amp;D Fuel Use Reductions</v>
      </c>
      <c r="K2922" s="254" t="str">
        <f>IF(ISBLANK(INDEX('Policy Characteristics'!E:E,MATCH($C2922,'Policy Characteristics'!$C:$C,0))),"",INDEX('Policy Characteristics'!E:E,MATCH($C2922,'Policy Characteristics'!$C:$C,0)))</f>
        <v>RnD electricity fuel use reduction</v>
      </c>
      <c r="L2922" s="261">
        <f>IF(ISBLANK(INDEX('Policy Characteristics'!F:F,MATCH($C2922,'Policy Characteristics'!$C:$C,0))),"",INDEX('Policy Characteristics'!F:F,MATCH($C2922,'Policy Characteristics'!$C:$C,0)))</f>
        <v>0</v>
      </c>
      <c r="M2922" s="261">
        <f>IF(ISBLANK(INDEX('Policy Characteristics'!G:G,MATCH($C2922,'Policy Characteristics'!$C:$C,0))),"",INDEX('Policy Characteristics'!G:G,MATCH($C2922,'Policy Characteristics'!$C:$C,0)))</f>
        <v>0.4</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reduction in fuel use</v>
      </c>
      <c r="P2922" s="254" t="str">
        <f>IF(ISBLANK(INDEX('Policy Characteristics'!J:J,MATCH($C2922,'Policy Characteristics'!$C:$C,0))),"",INDEX('Policy Characteristics'!J:J,MATCH($C2922,'Policy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2" s="254" t="str">
        <f>IF(ISBLANK(INDEX('Policy Characteristics'!K:K,MATCH($C2922,'Policy Characteristics'!$C:$C,0))),"",INDEX('Policy Characteristics'!K:K,MATCH($C2922,'Policy Characteristics'!$C:$C,0)))</f>
        <v>architectural-design.html#rnd</v>
      </c>
      <c r="R2922" s="254" t="str">
        <f>IF(ISBLANK(INDEX('Policy Characteristics'!L:L,MATCH($C2922,'Policy Characteristics'!$C:$C,0))),"",INDEX('Policy Characteristics'!L:L,MATCH($C2922,'Policy Characteristics'!$C:$C,0)))</f>
        <v>research-and-development.html</v>
      </c>
    </row>
    <row r="2923" spans="1:18" x14ac:dyDescent="0.25">
      <c r="A2923" s="254" t="str">
        <f>IF(ISBLANK(INDEX('Policy Characteristics'!A:A,MATCH($C2923,'Policy Characteristics'!$C:$C,0))),"",INDEX('Policy Characteristics'!A:A,MATCH($C2923,'Policy Characteristics'!$C:$C,0)))</f>
        <v>Research and Development</v>
      </c>
      <c r="B2923" s="262" t="str">
        <f>IF(ISBLANK(INDEX('Policy Characteristics'!B:B,MATCH($C2923,'Policy Characteristics'!$C:$C,0))),"",INDEX('Policy Characteristics'!B:B,MATCH($C2923,'Policy Characteristics'!$C:$C,0)))</f>
        <v>Fuel Use Reduction</v>
      </c>
      <c r="C2923" s="254" t="str">
        <f t="shared" si="139"/>
        <v>RnD Electricity Fuel Use Perc Reduction</v>
      </c>
      <c r="D2923" s="6" t="s">
        <v>75</v>
      </c>
      <c r="E2923" s="45"/>
      <c r="F2923" s="6" t="s">
        <v>308</v>
      </c>
      <c r="G2923" s="45"/>
      <c r="H2923" s="47">
        <f t="shared" si="136"/>
        <v>2922</v>
      </c>
      <c r="I2923" s="324" t="s">
        <v>41</v>
      </c>
      <c r="J2923" s="255" t="str">
        <f>IF(ISBLANK(INDEX('Policy Characteristics'!D:D,MATCH($C2923,'Policy Characteristics'!$C:$C,0))),"",INDEX('Policy Characteristics'!D:D,MATCH($C2923,'Policy Characteristics'!$C:$C,0)))</f>
        <v>R&amp;D Fuel Use Reductions</v>
      </c>
      <c r="K2923" s="254" t="str">
        <f>IF(ISBLANK(INDEX('Policy Characteristics'!E:E,MATCH($C2923,'Policy Characteristics'!$C:$C,0))),"",INDEX('Policy Characteristics'!E:E,MATCH($C2923,'Policy Characteristics'!$C:$C,0)))</f>
        <v>RnD electricity fuel use reduction</v>
      </c>
      <c r="L2923" s="261">
        <f>IF(ISBLANK(INDEX('Policy Characteristics'!F:F,MATCH($C2923,'Policy Characteristics'!$C:$C,0))),"",INDEX('Policy Characteristics'!F:F,MATCH($C2923,'Policy Characteristics'!$C:$C,0)))</f>
        <v>0</v>
      </c>
      <c r="M2923" s="261">
        <f>IF(ISBLANK(INDEX('Policy Characteristics'!G:G,MATCH($C2923,'Policy Characteristics'!$C:$C,0))),"",INDEX('Policy Characteristics'!G:G,MATCH($C2923,'Policy Characteristics'!$C:$C,0)))</f>
        <v>0.4</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reduction in fuel use</v>
      </c>
      <c r="P2923" s="254" t="str">
        <f>IF(ISBLANK(INDEX('Policy Characteristics'!J:J,MATCH($C2923,'Policy Characteristics'!$C:$C,0))),"",INDEX('Policy Characteristics'!J:J,MATCH($C2923,'Policy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3" s="254" t="str">
        <f>IF(ISBLANK(INDEX('Policy Characteristics'!K:K,MATCH($C2923,'Policy Characteristics'!$C:$C,0))),"",INDEX('Policy Characteristics'!K:K,MATCH($C2923,'Policy Characteristics'!$C:$C,0)))</f>
        <v>architectural-design.html#rnd</v>
      </c>
      <c r="R2923" s="254" t="str">
        <f>IF(ISBLANK(INDEX('Policy Characteristics'!L:L,MATCH($C2923,'Policy Characteristics'!$C:$C,0))),"",INDEX('Policy Characteristics'!L:L,MATCH($C2923,'Policy Characteristics'!$C:$C,0)))</f>
        <v>research-and-development.html</v>
      </c>
    </row>
    <row r="2924" spans="1:18" x14ac:dyDescent="0.25">
      <c r="A2924" s="254" t="str">
        <f>IF(ISBLANK(INDEX('Policy Characteristics'!A:A,MATCH($C2924,'Policy Characteristics'!$C:$C,0))),"",INDEX('Policy Characteristics'!A:A,MATCH($C2924,'Policy Characteristics'!$C:$C,0)))</f>
        <v>Research and Development</v>
      </c>
      <c r="B2924" s="262" t="str">
        <f>IF(ISBLANK(INDEX('Policy Characteristics'!B:B,MATCH($C2924,'Policy Characteristics'!$C:$C,0))),"",INDEX('Policy Characteristics'!B:B,MATCH($C2924,'Policy Characteristics'!$C:$C,0)))</f>
        <v>Fuel Use Reduction</v>
      </c>
      <c r="C2924" s="254" t="str">
        <f t="shared" si="139"/>
        <v>RnD Electricity Fuel Use Perc Reduction</v>
      </c>
      <c r="D2924" s="6" t="s">
        <v>76</v>
      </c>
      <c r="E2924" s="45"/>
      <c r="F2924" s="6" t="s">
        <v>309</v>
      </c>
      <c r="G2924" s="45"/>
      <c r="H2924" s="47">
        <f t="shared" si="136"/>
        <v>2923</v>
      </c>
      <c r="I2924" s="324" t="s">
        <v>40</v>
      </c>
      <c r="J2924" s="255" t="str">
        <f>IF(ISBLANK(INDEX('Policy Characteristics'!D:D,MATCH($C2924,'Policy Characteristics'!$C:$C,0))),"",INDEX('Policy Characteristics'!D:D,MATCH($C2924,'Policy Characteristics'!$C:$C,0)))</f>
        <v>R&amp;D Fuel Use Reductions</v>
      </c>
      <c r="K2924" s="254" t="str">
        <f>IF(ISBLANK(INDEX('Policy Characteristics'!E:E,MATCH($C2924,'Policy Characteristics'!$C:$C,0))),"",INDEX('Policy Characteristics'!E:E,MATCH($C2924,'Policy Characteristics'!$C:$C,0)))</f>
        <v>RnD electricity fuel use reduction</v>
      </c>
      <c r="L2924" s="261">
        <f>IF(ISBLANK(INDEX('Policy Characteristics'!F:F,MATCH($C2924,'Policy Characteristics'!$C:$C,0))),"",INDEX('Policy Characteristics'!F:F,MATCH($C2924,'Policy Characteristics'!$C:$C,0)))</f>
        <v>0</v>
      </c>
      <c r="M2924" s="261">
        <f>IF(ISBLANK(INDEX('Policy Characteristics'!G:G,MATCH($C2924,'Policy Characteristics'!$C:$C,0))),"",INDEX('Policy Characteristics'!G:G,MATCH($C2924,'Policy Characteristics'!$C:$C,0)))</f>
        <v>0.4</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reduction in fuel use</v>
      </c>
      <c r="P2924" s="254" t="str">
        <f>IF(ISBLANK(INDEX('Policy Characteristics'!J:J,MATCH($C2924,'Policy Characteristics'!$C:$C,0))),"",INDEX('Policy Characteristics'!J:J,MATCH($C2924,'Policy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4" s="254" t="str">
        <f>IF(ISBLANK(INDEX('Policy Characteristics'!K:K,MATCH($C2924,'Policy Characteristics'!$C:$C,0))),"",INDEX('Policy Characteristics'!K:K,MATCH($C2924,'Policy Characteristics'!$C:$C,0)))</f>
        <v>architectural-design.html#rnd</v>
      </c>
      <c r="R2924" s="254" t="str">
        <f>IF(ISBLANK(INDEX('Policy Characteristics'!L:L,MATCH($C2924,'Policy Characteristics'!$C:$C,0))),"",INDEX('Policy Characteristics'!L:L,MATCH($C2924,'Policy Characteristics'!$C:$C,0)))</f>
        <v>research-and-development.html</v>
      </c>
    </row>
    <row r="2925" spans="1:18" x14ac:dyDescent="0.25">
      <c r="A2925" s="254" t="str">
        <f>IF(ISBLANK(INDEX('Policy Characteristics'!A:A,MATCH($C2925,'Policy Characteristics'!$C:$C,0))),"",INDEX('Policy Characteristics'!A:A,MATCH($C2925,'Policy Characteristics'!$C:$C,0)))</f>
        <v>Research and Development</v>
      </c>
      <c r="B2925" s="262" t="str">
        <f>IF(ISBLANK(INDEX('Policy Characteristics'!B:B,MATCH($C2925,'Policy Characteristics'!$C:$C,0))),"",INDEX('Policy Characteristics'!B:B,MATCH($C2925,'Policy Characteristics'!$C:$C,0)))</f>
        <v>Fuel Use Reduction</v>
      </c>
      <c r="C2925" s="254" t="str">
        <f t="shared" ref="C2925:C2939" si="140">C$2916</f>
        <v>RnD Electricity Fuel Use Perc Reduction</v>
      </c>
      <c r="D2925" s="6" t="s">
        <v>2401</v>
      </c>
      <c r="E2925" s="45"/>
      <c r="F2925" s="6" t="s">
        <v>3448</v>
      </c>
      <c r="G2925" s="45"/>
      <c r="H2925" s="47">
        <f t="shared" si="136"/>
        <v>2924</v>
      </c>
      <c r="I2925" s="324" t="s">
        <v>41</v>
      </c>
      <c r="J2925" s="255" t="str">
        <f>IF(ISBLANK(INDEX('Policy Characteristics'!D:D,MATCH($C2925,'Policy Characteristics'!$C:$C,0))),"",INDEX('Policy Characteristics'!D:D,MATCH($C2925,'Policy Characteristics'!$C:$C,0)))</f>
        <v>R&amp;D Fuel Use Reductions</v>
      </c>
      <c r="K2925" s="254" t="str">
        <f>IF(ISBLANK(INDEX('Policy Characteristics'!E:E,MATCH($C2925,'Policy Characteristics'!$C:$C,0))),"",INDEX('Policy Characteristics'!E:E,MATCH($C2925,'Policy Characteristics'!$C:$C,0)))</f>
        <v>RnD electricity fuel use reduction</v>
      </c>
      <c r="L2925" s="261">
        <f>IF(ISBLANK(INDEX('Policy Characteristics'!F:F,MATCH($C2925,'Policy Characteristics'!$C:$C,0))),"",INDEX('Policy Characteristics'!F:F,MATCH($C2925,'Policy Characteristics'!$C:$C,0)))</f>
        <v>0</v>
      </c>
      <c r="M2925" s="261">
        <f>IF(ISBLANK(INDEX('Policy Characteristics'!G:G,MATCH($C2925,'Policy Characteristics'!$C:$C,0))),"",INDEX('Policy Characteristics'!G:G,MATCH($C2925,'Policy Characteristics'!$C:$C,0)))</f>
        <v>0.4</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reduction in fuel use</v>
      </c>
      <c r="P2925" s="254" t="str">
        <f>IF(ISBLANK(INDEX('Policy Characteristics'!J:J,MATCH($C2925,'Policy Characteristics'!$C:$C,0))),"",INDEX('Policy Characteristics'!J:J,MATCH($C2925,'Policy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5" s="254" t="str">
        <f>IF(ISBLANK(INDEX('Policy Characteristics'!K:K,MATCH($C2925,'Policy Characteristics'!$C:$C,0))),"",INDEX('Policy Characteristics'!K:K,MATCH($C2925,'Policy Characteristics'!$C:$C,0)))</f>
        <v>architectural-design.html#rnd</v>
      </c>
      <c r="R2925" s="254" t="str">
        <f>IF(ISBLANK(INDEX('Policy Characteristics'!L:L,MATCH($C2925,'Policy Characteristics'!$C:$C,0))),"",INDEX('Policy Characteristics'!L:L,MATCH($C2925,'Policy Characteristics'!$C:$C,0)))</f>
        <v>research-and-development.html</v>
      </c>
    </row>
    <row r="2926" spans="1:18" x14ac:dyDescent="0.25">
      <c r="A2926" s="254" t="str">
        <f>IF(ISBLANK(INDEX('Policy Characteristics'!A:A,MATCH($C2926,'Policy Characteristics'!$C:$C,0))),"",INDEX('Policy Characteristics'!A:A,MATCH($C2926,'Policy Characteristics'!$C:$C,0)))</f>
        <v>Research and Development</v>
      </c>
      <c r="B2926" s="262" t="str">
        <f>IF(ISBLANK(INDEX('Policy Characteristics'!B:B,MATCH($C2926,'Policy Characteristics'!$C:$C,0))),"",INDEX('Policy Characteristics'!B:B,MATCH($C2926,'Policy Characteristics'!$C:$C,0)))</f>
        <v>Fuel Use Reduction</v>
      </c>
      <c r="C2926" s="254" t="str">
        <f t="shared" si="140"/>
        <v>RnD Electricity Fuel Use Perc Reduction</v>
      </c>
      <c r="D2926" s="6" t="s">
        <v>293</v>
      </c>
      <c r="E2926" s="45"/>
      <c r="F2926" s="6" t="s">
        <v>3449</v>
      </c>
      <c r="G2926" s="45"/>
      <c r="H2926" s="47">
        <f t="shared" si="136"/>
        <v>2925</v>
      </c>
      <c r="I2926" s="324" t="s">
        <v>40</v>
      </c>
      <c r="J2926" s="255" t="str">
        <f>IF(ISBLANK(INDEX('Policy Characteristics'!D:D,MATCH($C2926,'Policy Characteristics'!$C:$C,0))),"",INDEX('Policy Characteristics'!D:D,MATCH($C2926,'Policy Characteristics'!$C:$C,0)))</f>
        <v>R&amp;D Fuel Use Reductions</v>
      </c>
      <c r="K2926" s="254" t="str">
        <f>IF(ISBLANK(INDEX('Policy Characteristics'!E:E,MATCH($C2926,'Policy Characteristics'!$C:$C,0))),"",INDEX('Policy Characteristics'!E:E,MATCH($C2926,'Policy Characteristics'!$C:$C,0)))</f>
        <v>RnD electricity fuel use reduction</v>
      </c>
      <c r="L2926" s="261">
        <f>IF(ISBLANK(INDEX('Policy Characteristics'!F:F,MATCH($C2926,'Policy Characteristics'!$C:$C,0))),"",INDEX('Policy Characteristics'!F:F,MATCH($C2926,'Policy Characteristics'!$C:$C,0)))</f>
        <v>0</v>
      </c>
      <c r="M2926" s="261">
        <f>IF(ISBLANK(INDEX('Policy Characteristics'!G:G,MATCH($C2926,'Policy Characteristics'!$C:$C,0))),"",INDEX('Policy Characteristics'!G:G,MATCH($C2926,'Policy Characteristics'!$C:$C,0)))</f>
        <v>0.4</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reduction in fuel use</v>
      </c>
      <c r="P2926" s="254" t="str">
        <f>IF(ISBLANK(INDEX('Policy Characteristics'!J:J,MATCH($C2926,'Policy Characteristics'!$C:$C,0))),"",INDEX('Policy Characteristics'!J:J,MATCH($C2926,'Policy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6" s="254" t="str">
        <f>IF(ISBLANK(INDEX('Policy Characteristics'!K:K,MATCH($C2926,'Policy Characteristics'!$C:$C,0))),"",INDEX('Policy Characteristics'!K:K,MATCH($C2926,'Policy Characteristics'!$C:$C,0)))</f>
        <v>architectural-design.html#rnd</v>
      </c>
      <c r="R2926" s="254" t="str">
        <f>IF(ISBLANK(INDEX('Policy Characteristics'!L:L,MATCH($C2926,'Policy Characteristics'!$C:$C,0))),"",INDEX('Policy Characteristics'!L:L,MATCH($C2926,'Policy Characteristics'!$C:$C,0)))</f>
        <v>research-and-development.html</v>
      </c>
    </row>
    <row r="2927" spans="1:18" x14ac:dyDescent="0.25">
      <c r="A2927" s="254" t="str">
        <f>IF(ISBLANK(INDEX('Policy Characteristics'!A:A,MATCH($C2927,'Policy Characteristics'!$C:$C,0))),"",INDEX('Policy Characteristics'!A:A,MATCH($C2927,'Policy Characteristics'!$C:$C,0)))</f>
        <v>Research and Development</v>
      </c>
      <c r="B2927" s="262" t="str">
        <f>IF(ISBLANK(INDEX('Policy Characteristics'!B:B,MATCH($C2927,'Policy Characteristics'!$C:$C,0))),"",INDEX('Policy Characteristics'!B:B,MATCH($C2927,'Policy Characteristics'!$C:$C,0)))</f>
        <v>Fuel Use Reduction</v>
      </c>
      <c r="C2927" s="254" t="str">
        <f t="shared" si="140"/>
        <v>RnD Electricity Fuel Use Perc Reduction</v>
      </c>
      <c r="D2927" s="6" t="s">
        <v>294</v>
      </c>
      <c r="E2927" s="45"/>
      <c r="F2927" s="6" t="s">
        <v>2241</v>
      </c>
      <c r="G2927" s="45"/>
      <c r="H2927" s="47">
        <f t="shared" si="136"/>
        <v>2926</v>
      </c>
      <c r="I2927" s="324" t="s">
        <v>40</v>
      </c>
      <c r="J2927" s="255" t="str">
        <f>IF(ISBLANK(INDEX('Policy Characteristics'!D:D,MATCH($C2927,'Policy Characteristics'!$C:$C,0))),"",INDEX('Policy Characteristics'!D:D,MATCH($C2927,'Policy Characteristics'!$C:$C,0)))</f>
        <v>R&amp;D Fuel Use Reductions</v>
      </c>
      <c r="K2927" s="254" t="str">
        <f>IF(ISBLANK(INDEX('Policy Characteristics'!E:E,MATCH($C2927,'Policy Characteristics'!$C:$C,0))),"",INDEX('Policy Characteristics'!E:E,MATCH($C2927,'Policy Characteristics'!$C:$C,0)))</f>
        <v>RnD electricity fuel use reduction</v>
      </c>
      <c r="L2927" s="261">
        <f>IF(ISBLANK(INDEX('Policy Characteristics'!F:F,MATCH($C2927,'Policy Characteristics'!$C:$C,0))),"",INDEX('Policy Characteristics'!F:F,MATCH($C2927,'Policy Characteristics'!$C:$C,0)))</f>
        <v>0</v>
      </c>
      <c r="M2927" s="261">
        <f>IF(ISBLANK(INDEX('Policy Characteristics'!G:G,MATCH($C2927,'Policy Characteristics'!$C:$C,0))),"",INDEX('Policy Characteristics'!G:G,MATCH($C2927,'Policy Characteristics'!$C:$C,0)))</f>
        <v>0.4</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reduction in fuel use</v>
      </c>
      <c r="P2927" s="254" t="str">
        <f>IF(ISBLANK(INDEX('Policy Characteristics'!J:J,MATCH($C2927,'Policy Characteristics'!$C:$C,0))),"",INDEX('Policy Characteristics'!J:J,MATCH($C2927,'Policy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7" s="254" t="str">
        <f>IF(ISBLANK(INDEX('Policy Characteristics'!K:K,MATCH($C2927,'Policy Characteristics'!$C:$C,0))),"",INDEX('Policy Characteristics'!K:K,MATCH($C2927,'Policy Characteristics'!$C:$C,0)))</f>
        <v>architectural-design.html#rnd</v>
      </c>
      <c r="R2927" s="254" t="str">
        <f>IF(ISBLANK(INDEX('Policy Characteristics'!L:L,MATCH($C2927,'Policy Characteristics'!$C:$C,0))),"",INDEX('Policy Characteristics'!L:L,MATCH($C2927,'Policy Characteristics'!$C:$C,0)))</f>
        <v>research-and-development.html</v>
      </c>
    </row>
    <row r="2928" spans="1:18" x14ac:dyDescent="0.25">
      <c r="A2928" s="254" t="str">
        <f>IF(ISBLANK(INDEX('Policy Characteristics'!A:A,MATCH($C2928,'Policy Characteristics'!$C:$C,0))),"",INDEX('Policy Characteristics'!A:A,MATCH($C2928,'Policy Characteristics'!$C:$C,0)))</f>
        <v>Research and Development</v>
      </c>
      <c r="B2928" s="262" t="str">
        <f>IF(ISBLANK(INDEX('Policy Characteristics'!B:B,MATCH($C2928,'Policy Characteristics'!$C:$C,0))),"",INDEX('Policy Characteristics'!B:B,MATCH($C2928,'Policy Characteristics'!$C:$C,0)))</f>
        <v>Fuel Use Reduction</v>
      </c>
      <c r="C2928" s="254" t="str">
        <f t="shared" si="140"/>
        <v>RnD Electricity Fuel Use Perc Reduction</v>
      </c>
      <c r="D2928" s="6" t="s">
        <v>428</v>
      </c>
      <c r="E2928" s="45"/>
      <c r="F2928" s="6" t="s">
        <v>429</v>
      </c>
      <c r="G2928" s="45"/>
      <c r="H2928" s="47">
        <f t="shared" si="136"/>
        <v>2927</v>
      </c>
      <c r="I2928" s="324" t="s">
        <v>40</v>
      </c>
      <c r="J2928" s="255" t="str">
        <f>IF(ISBLANK(INDEX('Policy Characteristics'!D:D,MATCH($C2928,'Policy Characteristics'!$C:$C,0))),"",INDEX('Policy Characteristics'!D:D,MATCH($C2928,'Policy Characteristics'!$C:$C,0)))</f>
        <v>R&amp;D Fuel Use Reductions</v>
      </c>
      <c r="K2928" s="254" t="str">
        <f>IF(ISBLANK(INDEX('Policy Characteristics'!E:E,MATCH($C2928,'Policy Characteristics'!$C:$C,0))),"",INDEX('Policy Characteristics'!E:E,MATCH($C2928,'Policy Characteristics'!$C:$C,0)))</f>
        <v>RnD electricity fuel use reduction</v>
      </c>
      <c r="L2928" s="261">
        <f>IF(ISBLANK(INDEX('Policy Characteristics'!F:F,MATCH($C2928,'Policy Characteristics'!$C:$C,0))),"",INDEX('Policy Characteristics'!F:F,MATCH($C2928,'Policy Characteristics'!$C:$C,0)))</f>
        <v>0</v>
      </c>
      <c r="M2928" s="261">
        <f>IF(ISBLANK(INDEX('Policy Characteristics'!G:G,MATCH($C2928,'Policy Characteristics'!$C:$C,0))),"",INDEX('Policy Characteristics'!G:G,MATCH($C2928,'Policy Characteristics'!$C:$C,0)))</f>
        <v>0.4</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reduction in fuel use</v>
      </c>
      <c r="P2928" s="254" t="str">
        <f>IF(ISBLANK(INDEX('Policy Characteristics'!J:J,MATCH($C2928,'Policy Characteristics'!$C:$C,0))),"",INDEX('Policy Characteristics'!J:J,MATCH($C2928,'Policy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8" s="254" t="str">
        <f>IF(ISBLANK(INDEX('Policy Characteristics'!K:K,MATCH($C2928,'Policy Characteristics'!$C:$C,0))),"",INDEX('Policy Characteristics'!K:K,MATCH($C2928,'Policy Characteristics'!$C:$C,0)))</f>
        <v>architectural-design.html#rnd</v>
      </c>
      <c r="R2928" s="254" t="str">
        <f>IF(ISBLANK(INDEX('Policy Characteristics'!L:L,MATCH($C2928,'Policy Characteristics'!$C:$C,0))),"",INDEX('Policy Characteristics'!L:L,MATCH($C2928,'Policy Characteristics'!$C:$C,0)))</f>
        <v>research-and-development.html</v>
      </c>
    </row>
    <row r="2929" spans="1:18" x14ac:dyDescent="0.25">
      <c r="A2929" s="254" t="str">
        <f>IF(ISBLANK(INDEX('Policy Characteristics'!A:A,MATCH($C2929,'Policy Characteristics'!$C:$C,0))),"",INDEX('Policy Characteristics'!A:A,MATCH($C2929,'Policy Characteristics'!$C:$C,0)))</f>
        <v>Research and Development</v>
      </c>
      <c r="B2929" s="262" t="str">
        <f>IF(ISBLANK(INDEX('Policy Characteristics'!B:B,MATCH($C2929,'Policy Characteristics'!$C:$C,0))),"",INDEX('Policy Characteristics'!B:B,MATCH($C2929,'Policy Characteristics'!$C:$C,0)))</f>
        <v>Fuel Use Reduction</v>
      </c>
      <c r="C2929" s="254" t="str">
        <f t="shared" si="140"/>
        <v>RnD Electricity Fuel Use Perc Reduction</v>
      </c>
      <c r="D2929" s="6" t="s">
        <v>437</v>
      </c>
      <c r="E2929" s="45"/>
      <c r="F2929" s="6" t="s">
        <v>439</v>
      </c>
      <c r="G2929" s="45"/>
      <c r="H2929" s="47">
        <f t="shared" si="136"/>
        <v>2928</v>
      </c>
      <c r="I2929" s="324" t="s">
        <v>41</v>
      </c>
      <c r="J2929" s="255" t="str">
        <f>IF(ISBLANK(INDEX('Policy Characteristics'!D:D,MATCH($C2929,'Policy Characteristics'!$C:$C,0))),"",INDEX('Policy Characteristics'!D:D,MATCH($C2929,'Policy Characteristics'!$C:$C,0)))</f>
        <v>R&amp;D Fuel Use Reductions</v>
      </c>
      <c r="K2929" s="254" t="str">
        <f>IF(ISBLANK(INDEX('Policy Characteristics'!E:E,MATCH($C2929,'Policy Characteristics'!$C:$C,0))),"",INDEX('Policy Characteristics'!E:E,MATCH($C2929,'Policy Characteristics'!$C:$C,0)))</f>
        <v>RnD electricity fuel use reduction</v>
      </c>
      <c r="L2929" s="261">
        <f>IF(ISBLANK(INDEX('Policy Characteristics'!F:F,MATCH($C2929,'Policy Characteristics'!$C:$C,0))),"",INDEX('Policy Characteristics'!F:F,MATCH($C2929,'Policy Characteristics'!$C:$C,0)))</f>
        <v>0</v>
      </c>
      <c r="M2929" s="261">
        <f>IF(ISBLANK(INDEX('Policy Characteristics'!G:G,MATCH($C2929,'Policy Characteristics'!$C:$C,0))),"",INDEX('Policy Characteristics'!G:G,MATCH($C2929,'Policy Characteristics'!$C:$C,0)))</f>
        <v>0.4</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reduction in fuel use</v>
      </c>
      <c r="P2929" s="254" t="str">
        <f>IF(ISBLANK(INDEX('Policy Characteristics'!J:J,MATCH($C2929,'Policy Characteristics'!$C:$C,0))),"",INDEX('Policy Characteristics'!J:J,MATCH($C2929,'Policy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29" s="254" t="str">
        <f>IF(ISBLANK(INDEX('Policy Characteristics'!K:K,MATCH($C2929,'Policy Characteristics'!$C:$C,0))),"",INDEX('Policy Characteristics'!K:K,MATCH($C2929,'Policy Characteristics'!$C:$C,0)))</f>
        <v>architectural-design.html#rnd</v>
      </c>
      <c r="R2929" s="254" t="str">
        <f>IF(ISBLANK(INDEX('Policy Characteristics'!L:L,MATCH($C2929,'Policy Characteristics'!$C:$C,0))),"",INDEX('Policy Characteristics'!L:L,MATCH($C2929,'Policy Characteristics'!$C:$C,0)))</f>
        <v>research-and-development.html</v>
      </c>
    </row>
    <row r="2930" spans="1:18" x14ac:dyDescent="0.25">
      <c r="A2930" s="254" t="str">
        <f>IF(ISBLANK(INDEX('Policy Characteristics'!A:A,MATCH($C2930,'Policy Characteristics'!$C:$C,0))),"",INDEX('Policy Characteristics'!A:A,MATCH($C2930,'Policy Characteristics'!$C:$C,0)))</f>
        <v>Research and Development</v>
      </c>
      <c r="B2930" s="262" t="str">
        <f>IF(ISBLANK(INDEX('Policy Characteristics'!B:B,MATCH($C2930,'Policy Characteristics'!$C:$C,0))),"",INDEX('Policy Characteristics'!B:B,MATCH($C2930,'Policy Characteristics'!$C:$C,0)))</f>
        <v>Fuel Use Reduction</v>
      </c>
      <c r="C2930" s="254" t="str">
        <f t="shared" si="140"/>
        <v>RnD Electricity Fuel Use Perc Reduction</v>
      </c>
      <c r="D2930" s="6" t="s">
        <v>2714</v>
      </c>
      <c r="E2930" s="45"/>
      <c r="F2930" s="6" t="s">
        <v>3450</v>
      </c>
      <c r="G2930" s="45"/>
      <c r="H2930" s="47">
        <f t="shared" si="136"/>
        <v>2929</v>
      </c>
      <c r="I2930" s="324" t="s">
        <v>41</v>
      </c>
      <c r="J2930" s="255" t="str">
        <f>IF(ISBLANK(INDEX('Policy Characteristics'!D:D,MATCH($C2930,'Policy Characteristics'!$C:$C,0))),"",INDEX('Policy Characteristics'!D:D,MATCH($C2930,'Policy Characteristics'!$C:$C,0)))</f>
        <v>R&amp;D Fuel Use Reductions</v>
      </c>
      <c r="K2930" s="254" t="str">
        <f>IF(ISBLANK(INDEX('Policy Characteristics'!E:E,MATCH($C2930,'Policy Characteristics'!$C:$C,0))),"",INDEX('Policy Characteristics'!E:E,MATCH($C2930,'Policy Characteristics'!$C:$C,0)))</f>
        <v>RnD electricity fuel use reduction</v>
      </c>
      <c r="L2930" s="261">
        <f>IF(ISBLANK(INDEX('Policy Characteristics'!F:F,MATCH($C2930,'Policy Characteristics'!$C:$C,0))),"",INDEX('Policy Characteristics'!F:F,MATCH($C2930,'Policy Characteristics'!$C:$C,0)))</f>
        <v>0</v>
      </c>
      <c r="M2930" s="261">
        <f>IF(ISBLANK(INDEX('Policy Characteristics'!G:G,MATCH($C2930,'Policy Characteristics'!$C:$C,0))),"",INDEX('Policy Characteristics'!G:G,MATCH($C2930,'Policy Characteristics'!$C:$C,0)))</f>
        <v>0.4</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reduction in fuel use</v>
      </c>
      <c r="P2930" s="254" t="str">
        <f>IF(ISBLANK(INDEX('Policy Characteristics'!J:J,MATCH($C2930,'Policy Characteristics'!$C:$C,0))),"",INDEX('Policy Characteristics'!J:J,MATCH($C2930,'Policy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0" s="254" t="str">
        <f>IF(ISBLANK(INDEX('Policy Characteristics'!K:K,MATCH($C2930,'Policy Characteristics'!$C:$C,0))),"",INDEX('Policy Characteristics'!K:K,MATCH($C2930,'Policy Characteristics'!$C:$C,0)))</f>
        <v>architectural-design.html#rnd</v>
      </c>
      <c r="R2930" s="254" t="str">
        <f>IF(ISBLANK(INDEX('Policy Characteristics'!L:L,MATCH($C2930,'Policy Characteristics'!$C:$C,0))),"",INDEX('Policy Characteristics'!L:L,MATCH($C2930,'Policy Characteristics'!$C:$C,0)))</f>
        <v>research-and-development.html</v>
      </c>
    </row>
    <row r="2931" spans="1:18" x14ac:dyDescent="0.25">
      <c r="A2931" s="254" t="str">
        <f>IF(ISBLANK(INDEX('Policy Characteristics'!A:A,MATCH($C2931,'Policy Characteristics'!$C:$C,0))),"",INDEX('Policy Characteristics'!A:A,MATCH($C2931,'Policy Characteristics'!$C:$C,0)))</f>
        <v>Research and Development</v>
      </c>
      <c r="B2931" s="262" t="str">
        <f>IF(ISBLANK(INDEX('Policy Characteristics'!B:B,MATCH($C2931,'Policy Characteristics'!$C:$C,0))),"",INDEX('Policy Characteristics'!B:B,MATCH($C2931,'Policy Characteristics'!$C:$C,0)))</f>
        <v>Fuel Use Reduction</v>
      </c>
      <c r="C2931" s="254" t="str">
        <f t="shared" si="140"/>
        <v>RnD Electricity Fuel Use Perc Reduction</v>
      </c>
      <c r="D2931" s="6" t="s">
        <v>2715</v>
      </c>
      <c r="E2931" s="45"/>
      <c r="F2931" s="6" t="s">
        <v>3451</v>
      </c>
      <c r="G2931" s="45"/>
      <c r="H2931" s="47">
        <f t="shared" si="136"/>
        <v>2930</v>
      </c>
      <c r="I2931" s="324" t="s">
        <v>41</v>
      </c>
      <c r="J2931" s="255" t="str">
        <f>IF(ISBLANK(INDEX('Policy Characteristics'!D:D,MATCH($C2931,'Policy Characteristics'!$C:$C,0))),"",INDEX('Policy Characteristics'!D:D,MATCH($C2931,'Policy Characteristics'!$C:$C,0)))</f>
        <v>R&amp;D Fuel Use Reductions</v>
      </c>
      <c r="K2931" s="254" t="str">
        <f>IF(ISBLANK(INDEX('Policy Characteristics'!E:E,MATCH($C2931,'Policy Characteristics'!$C:$C,0))),"",INDEX('Policy Characteristics'!E:E,MATCH($C2931,'Policy Characteristics'!$C:$C,0)))</f>
        <v>RnD electricity fuel use reduction</v>
      </c>
      <c r="L2931" s="261">
        <f>IF(ISBLANK(INDEX('Policy Characteristics'!F:F,MATCH($C2931,'Policy Characteristics'!$C:$C,0))),"",INDEX('Policy Characteristics'!F:F,MATCH($C2931,'Policy Characteristics'!$C:$C,0)))</f>
        <v>0</v>
      </c>
      <c r="M2931" s="261">
        <f>IF(ISBLANK(INDEX('Policy Characteristics'!G:G,MATCH($C2931,'Policy Characteristics'!$C:$C,0))),"",INDEX('Policy Characteristics'!G:G,MATCH($C2931,'Policy Characteristics'!$C:$C,0)))</f>
        <v>0.4</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reduction in fuel use</v>
      </c>
      <c r="P2931" s="254" t="str">
        <f>IF(ISBLANK(INDEX('Policy Characteristics'!J:J,MATCH($C2931,'Policy Characteristics'!$C:$C,0))),"",INDEX('Policy Characteristics'!J:J,MATCH($C2931,'Policy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1" s="254" t="str">
        <f>IF(ISBLANK(INDEX('Policy Characteristics'!K:K,MATCH($C2931,'Policy Characteristics'!$C:$C,0))),"",INDEX('Policy Characteristics'!K:K,MATCH($C2931,'Policy Characteristics'!$C:$C,0)))</f>
        <v>architectural-design.html#rnd</v>
      </c>
      <c r="R2931" s="254" t="str">
        <f>IF(ISBLANK(INDEX('Policy Characteristics'!L:L,MATCH($C2931,'Policy Characteristics'!$C:$C,0))),"",INDEX('Policy Characteristics'!L:L,MATCH($C2931,'Policy Characteristics'!$C:$C,0)))</f>
        <v>research-and-development.html</v>
      </c>
    </row>
    <row r="2932" spans="1:18" x14ac:dyDescent="0.25">
      <c r="A2932" s="254" t="str">
        <f>IF(ISBLANK(INDEX('Policy Characteristics'!A:A,MATCH($C2932,'Policy Characteristics'!$C:$C,0))),"",INDEX('Policy Characteristics'!A:A,MATCH($C2932,'Policy Characteristics'!$C:$C,0)))</f>
        <v>Research and Development</v>
      </c>
      <c r="B2932" s="262" t="str">
        <f>IF(ISBLANK(INDEX('Policy Characteristics'!B:B,MATCH($C2932,'Policy Characteristics'!$C:$C,0))),"",INDEX('Policy Characteristics'!B:B,MATCH($C2932,'Policy Characteristics'!$C:$C,0)))</f>
        <v>Fuel Use Reduction</v>
      </c>
      <c r="C2932" s="254" t="str">
        <f t="shared" si="140"/>
        <v>RnD Electricity Fuel Use Perc Reduction</v>
      </c>
      <c r="D2932" s="6" t="s">
        <v>2716</v>
      </c>
      <c r="E2932" s="45"/>
      <c r="F2932" s="6" t="s">
        <v>3452</v>
      </c>
      <c r="G2932" s="45"/>
      <c r="H2932" s="47">
        <f t="shared" si="136"/>
        <v>2931</v>
      </c>
      <c r="I2932" s="324" t="s">
        <v>40</v>
      </c>
      <c r="J2932" s="255" t="str">
        <f>IF(ISBLANK(INDEX('Policy Characteristics'!D:D,MATCH($C2932,'Policy Characteristics'!$C:$C,0))),"",INDEX('Policy Characteristics'!D:D,MATCH($C2932,'Policy Characteristics'!$C:$C,0)))</f>
        <v>R&amp;D Fuel Use Reductions</v>
      </c>
      <c r="K2932" s="254" t="str">
        <f>IF(ISBLANK(INDEX('Policy Characteristics'!E:E,MATCH($C2932,'Policy Characteristics'!$C:$C,0))),"",INDEX('Policy Characteristics'!E:E,MATCH($C2932,'Policy Characteristics'!$C:$C,0)))</f>
        <v>RnD electricity fuel use reduction</v>
      </c>
      <c r="L2932" s="261">
        <f>IF(ISBLANK(INDEX('Policy Characteristics'!F:F,MATCH($C2932,'Policy Characteristics'!$C:$C,0))),"",INDEX('Policy Characteristics'!F:F,MATCH($C2932,'Policy Characteristics'!$C:$C,0)))</f>
        <v>0</v>
      </c>
      <c r="M2932" s="261">
        <f>IF(ISBLANK(INDEX('Policy Characteristics'!G:G,MATCH($C2932,'Policy Characteristics'!$C:$C,0))),"",INDEX('Policy Characteristics'!G:G,MATCH($C2932,'Policy Characteristics'!$C:$C,0)))</f>
        <v>0.4</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reduction in fuel use</v>
      </c>
      <c r="P2932" s="254" t="str">
        <f>IF(ISBLANK(INDEX('Policy Characteristics'!J:J,MATCH($C2932,'Policy Characteristics'!$C:$C,0))),"",INDEX('Policy Characteristics'!J:J,MATCH($C2932,'Policy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2" s="254" t="str">
        <f>IF(ISBLANK(INDEX('Policy Characteristics'!K:K,MATCH($C2932,'Policy Characteristics'!$C:$C,0))),"",INDEX('Policy Characteristics'!K:K,MATCH($C2932,'Policy Characteristics'!$C:$C,0)))</f>
        <v>architectural-design.html#rnd</v>
      </c>
      <c r="R2932" s="254" t="str">
        <f>IF(ISBLANK(INDEX('Policy Characteristics'!L:L,MATCH($C2932,'Policy Characteristics'!$C:$C,0))),"",INDEX('Policy Characteristics'!L:L,MATCH($C2932,'Policy Characteristics'!$C:$C,0)))</f>
        <v>research-and-development.html</v>
      </c>
    </row>
    <row r="2933" spans="1:18" x14ac:dyDescent="0.25">
      <c r="A2933" s="254" t="str">
        <f>IF(ISBLANK(INDEX('Policy Characteristics'!A:A,MATCH($C2933,'Policy Characteristics'!$C:$C,0))),"",INDEX('Policy Characteristics'!A:A,MATCH($C2933,'Policy Characteristics'!$C:$C,0)))</f>
        <v>Research and Development</v>
      </c>
      <c r="B2933" s="262" t="str">
        <f>IF(ISBLANK(INDEX('Policy Characteristics'!B:B,MATCH($C2933,'Policy Characteristics'!$C:$C,0))),"",INDEX('Policy Characteristics'!B:B,MATCH($C2933,'Policy Characteristics'!$C:$C,0)))</f>
        <v>Fuel Use Reduction</v>
      </c>
      <c r="C2933" s="254" t="str">
        <f t="shared" si="140"/>
        <v>RnD Electricity Fuel Use Perc Reduction</v>
      </c>
      <c r="D2933" s="6" t="s">
        <v>3432</v>
      </c>
      <c r="E2933" s="45"/>
      <c r="F2933" s="6" t="s">
        <v>3453</v>
      </c>
      <c r="G2933" s="45"/>
      <c r="H2933" s="47">
        <f t="shared" si="136"/>
        <v>2932</v>
      </c>
      <c r="I2933" s="324" t="s">
        <v>40</v>
      </c>
      <c r="J2933" s="255" t="str">
        <f>IF(ISBLANK(INDEX('Policy Characteristics'!D:D,MATCH($C2933,'Policy Characteristics'!$C:$C,0))),"",INDEX('Policy Characteristics'!D:D,MATCH($C2933,'Policy Characteristics'!$C:$C,0)))</f>
        <v>R&amp;D Fuel Use Reductions</v>
      </c>
      <c r="K2933" s="254" t="str">
        <f>IF(ISBLANK(INDEX('Policy Characteristics'!E:E,MATCH($C2933,'Policy Characteristics'!$C:$C,0))),"",INDEX('Policy Characteristics'!E:E,MATCH($C2933,'Policy Characteristics'!$C:$C,0)))</f>
        <v>RnD electricity fuel use reduction</v>
      </c>
      <c r="L2933" s="261">
        <f>IF(ISBLANK(INDEX('Policy Characteristics'!F:F,MATCH($C2933,'Policy Characteristics'!$C:$C,0))),"",INDEX('Policy Characteristics'!F:F,MATCH($C2933,'Policy Characteristics'!$C:$C,0)))</f>
        <v>0</v>
      </c>
      <c r="M2933" s="261">
        <f>IF(ISBLANK(INDEX('Policy Characteristics'!G:G,MATCH($C2933,'Policy Characteristics'!$C:$C,0))),"",INDEX('Policy Characteristics'!G:G,MATCH($C2933,'Policy Characteristics'!$C:$C,0)))</f>
        <v>0.4</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reduction in fuel use</v>
      </c>
      <c r="P2933" s="254" t="str">
        <f>IF(ISBLANK(INDEX('Policy Characteristics'!J:J,MATCH($C2933,'Policy Characteristics'!$C:$C,0))),"",INDEX('Policy Characteristics'!J:J,MATCH($C2933,'Policy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3" s="254" t="str">
        <f>IF(ISBLANK(INDEX('Policy Characteristics'!K:K,MATCH($C2933,'Policy Characteristics'!$C:$C,0))),"",INDEX('Policy Characteristics'!K:K,MATCH($C2933,'Policy Characteristics'!$C:$C,0)))</f>
        <v>architectural-design.html#rnd</v>
      </c>
      <c r="R2933" s="254" t="str">
        <f>IF(ISBLANK(INDEX('Policy Characteristics'!L:L,MATCH($C2933,'Policy Characteristics'!$C:$C,0))),"",INDEX('Policy Characteristics'!L:L,MATCH($C2933,'Policy Characteristics'!$C:$C,0)))</f>
        <v>research-and-development.html</v>
      </c>
    </row>
    <row r="2934" spans="1:18" x14ac:dyDescent="0.25">
      <c r="A2934" s="254" t="str">
        <f>IF(ISBLANK(INDEX('Policy Characteristics'!A:A,MATCH($C2934,'Policy Characteristics'!$C:$C,0))),"",INDEX('Policy Characteristics'!A:A,MATCH($C2934,'Policy Characteristics'!$C:$C,0)))</f>
        <v>Research and Development</v>
      </c>
      <c r="B2934" s="262" t="str">
        <f>IF(ISBLANK(INDEX('Policy Characteristics'!B:B,MATCH($C2934,'Policy Characteristics'!$C:$C,0))),"",INDEX('Policy Characteristics'!B:B,MATCH($C2934,'Policy Characteristics'!$C:$C,0)))</f>
        <v>Fuel Use Reduction</v>
      </c>
      <c r="C2934" s="254" t="str">
        <f t="shared" si="140"/>
        <v>RnD Electricity Fuel Use Perc Reduction</v>
      </c>
      <c r="D2934" s="6" t="s">
        <v>3435</v>
      </c>
      <c r="E2934" s="45"/>
      <c r="F2934" s="6" t="s">
        <v>3454</v>
      </c>
      <c r="G2934" s="45"/>
      <c r="H2934" s="47">
        <f t="shared" si="136"/>
        <v>2933</v>
      </c>
      <c r="I2934" s="324" t="s">
        <v>40</v>
      </c>
      <c r="J2934" s="255" t="str">
        <f>IF(ISBLANK(INDEX('Policy Characteristics'!D:D,MATCH($C2934,'Policy Characteristics'!$C:$C,0))),"",INDEX('Policy Characteristics'!D:D,MATCH($C2934,'Policy Characteristics'!$C:$C,0)))</f>
        <v>R&amp;D Fuel Use Reductions</v>
      </c>
      <c r="K2934" s="254" t="str">
        <f>IF(ISBLANK(INDEX('Policy Characteristics'!E:E,MATCH($C2934,'Policy Characteristics'!$C:$C,0))),"",INDEX('Policy Characteristics'!E:E,MATCH($C2934,'Policy Characteristics'!$C:$C,0)))</f>
        <v>RnD electricity fuel use reduction</v>
      </c>
      <c r="L2934" s="261">
        <f>IF(ISBLANK(INDEX('Policy Characteristics'!F:F,MATCH($C2934,'Policy Characteristics'!$C:$C,0))),"",INDEX('Policy Characteristics'!F:F,MATCH($C2934,'Policy Characteristics'!$C:$C,0)))</f>
        <v>0</v>
      </c>
      <c r="M2934" s="261">
        <f>IF(ISBLANK(INDEX('Policy Characteristics'!G:G,MATCH($C2934,'Policy Characteristics'!$C:$C,0))),"",INDEX('Policy Characteristics'!G:G,MATCH($C2934,'Policy Characteristics'!$C:$C,0)))</f>
        <v>0.4</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reduction in fuel use</v>
      </c>
      <c r="P2934" s="254" t="str">
        <f>IF(ISBLANK(INDEX('Policy Characteristics'!J:J,MATCH($C2934,'Policy Characteristics'!$C:$C,0))),"",INDEX('Policy Characteristics'!J:J,MATCH($C2934,'Policy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4" s="254" t="str">
        <f>IF(ISBLANK(INDEX('Policy Characteristics'!K:K,MATCH($C2934,'Policy Characteristics'!$C:$C,0))),"",INDEX('Policy Characteristics'!K:K,MATCH($C2934,'Policy Characteristics'!$C:$C,0)))</f>
        <v>architectural-design.html#rnd</v>
      </c>
      <c r="R2934" s="254" t="str">
        <f>IF(ISBLANK(INDEX('Policy Characteristics'!L:L,MATCH($C2934,'Policy Characteristics'!$C:$C,0))),"",INDEX('Policy Characteristics'!L:L,MATCH($C2934,'Policy Characteristics'!$C:$C,0)))</f>
        <v>research-and-development.html</v>
      </c>
    </row>
    <row r="2935" spans="1:18" x14ac:dyDescent="0.25">
      <c r="A2935" s="254" t="str">
        <f>IF(ISBLANK(INDEX('Policy Characteristics'!A:A,MATCH($C2935,'Policy Characteristics'!$C:$C,0))),"",INDEX('Policy Characteristics'!A:A,MATCH($C2935,'Policy Characteristics'!$C:$C,0)))</f>
        <v>Research and Development</v>
      </c>
      <c r="B2935" s="262" t="str">
        <f>IF(ISBLANK(INDEX('Policy Characteristics'!B:B,MATCH($C2935,'Policy Characteristics'!$C:$C,0))),"",INDEX('Policy Characteristics'!B:B,MATCH($C2935,'Policy Characteristics'!$C:$C,0)))</f>
        <v>Fuel Use Reduction</v>
      </c>
      <c r="C2935" s="254" t="str">
        <f t="shared" si="140"/>
        <v>RnD Electricity Fuel Use Perc Reduction</v>
      </c>
      <c r="D2935" s="6" t="s">
        <v>3436</v>
      </c>
      <c r="E2935" s="45"/>
      <c r="F2935" s="6" t="s">
        <v>3455</v>
      </c>
      <c r="G2935" s="45"/>
      <c r="H2935" s="47">
        <f t="shared" si="136"/>
        <v>2934</v>
      </c>
      <c r="I2935" s="324" t="s">
        <v>40</v>
      </c>
      <c r="J2935" s="255" t="str">
        <f>IF(ISBLANK(INDEX('Policy Characteristics'!D:D,MATCH($C2935,'Policy Characteristics'!$C:$C,0))),"",INDEX('Policy Characteristics'!D:D,MATCH($C2935,'Policy Characteristics'!$C:$C,0)))</f>
        <v>R&amp;D Fuel Use Reductions</v>
      </c>
      <c r="K2935" s="254" t="str">
        <f>IF(ISBLANK(INDEX('Policy Characteristics'!E:E,MATCH($C2935,'Policy Characteristics'!$C:$C,0))),"",INDEX('Policy Characteristics'!E:E,MATCH($C2935,'Policy Characteristics'!$C:$C,0)))</f>
        <v>RnD electricity fuel use reduction</v>
      </c>
      <c r="L2935" s="261">
        <f>IF(ISBLANK(INDEX('Policy Characteristics'!F:F,MATCH($C2935,'Policy Characteristics'!$C:$C,0))),"",INDEX('Policy Characteristics'!F:F,MATCH($C2935,'Policy Characteristics'!$C:$C,0)))</f>
        <v>0</v>
      </c>
      <c r="M2935" s="261">
        <f>IF(ISBLANK(INDEX('Policy Characteristics'!G:G,MATCH($C2935,'Policy Characteristics'!$C:$C,0))),"",INDEX('Policy Characteristics'!G:G,MATCH($C2935,'Policy Characteristics'!$C:$C,0)))</f>
        <v>0.4</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reduction in fuel use</v>
      </c>
      <c r="P2935" s="254" t="str">
        <f>IF(ISBLANK(INDEX('Policy Characteristics'!J:J,MATCH($C2935,'Policy Characteristics'!$C:$C,0))),"",INDEX('Policy Characteristics'!J:J,MATCH($C2935,'Policy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5" s="254" t="str">
        <f>IF(ISBLANK(INDEX('Policy Characteristics'!K:K,MATCH($C2935,'Policy Characteristics'!$C:$C,0))),"",INDEX('Policy Characteristics'!K:K,MATCH($C2935,'Policy Characteristics'!$C:$C,0)))</f>
        <v>architectural-design.html#rnd</v>
      </c>
      <c r="R2935" s="254" t="str">
        <f>IF(ISBLANK(INDEX('Policy Characteristics'!L:L,MATCH($C2935,'Policy Characteristics'!$C:$C,0))),"",INDEX('Policy Characteristics'!L:L,MATCH($C2935,'Policy Characteristics'!$C:$C,0)))</f>
        <v>research-and-development.html</v>
      </c>
    </row>
    <row r="2936" spans="1:18" x14ac:dyDescent="0.25">
      <c r="A2936" s="254" t="str">
        <f>IF(ISBLANK(INDEX('Policy Characteristics'!A:A,MATCH($C2936,'Policy Characteristics'!$C:$C,0))),"",INDEX('Policy Characteristics'!A:A,MATCH($C2936,'Policy Characteristics'!$C:$C,0)))</f>
        <v>Research and Development</v>
      </c>
      <c r="B2936" s="262" t="str">
        <f>IF(ISBLANK(INDEX('Policy Characteristics'!B:B,MATCH($C2936,'Policy Characteristics'!$C:$C,0))),"",INDEX('Policy Characteristics'!B:B,MATCH($C2936,'Policy Characteristics'!$C:$C,0)))</f>
        <v>Fuel Use Reduction</v>
      </c>
      <c r="C2936" s="254" t="str">
        <f t="shared" si="140"/>
        <v>RnD Electricity Fuel Use Perc Reduction</v>
      </c>
      <c r="D2936" s="6" t="s">
        <v>3437</v>
      </c>
      <c r="E2936" s="45"/>
      <c r="F2936" s="6" t="s">
        <v>3456</v>
      </c>
      <c r="G2936" s="45"/>
      <c r="H2936" s="47">
        <f t="shared" si="136"/>
        <v>2935</v>
      </c>
      <c r="I2936" s="324" t="s">
        <v>40</v>
      </c>
      <c r="J2936" s="255" t="str">
        <f>IF(ISBLANK(INDEX('Policy Characteristics'!D:D,MATCH($C2936,'Policy Characteristics'!$C:$C,0))),"",INDEX('Policy Characteristics'!D:D,MATCH($C2936,'Policy Characteristics'!$C:$C,0)))</f>
        <v>R&amp;D Fuel Use Reductions</v>
      </c>
      <c r="K2936" s="254" t="str">
        <f>IF(ISBLANK(INDEX('Policy Characteristics'!E:E,MATCH($C2936,'Policy Characteristics'!$C:$C,0))),"",INDEX('Policy Characteristics'!E:E,MATCH($C2936,'Policy Characteristics'!$C:$C,0)))</f>
        <v>RnD electricity fuel use reduction</v>
      </c>
      <c r="L2936" s="261">
        <f>IF(ISBLANK(INDEX('Policy Characteristics'!F:F,MATCH($C2936,'Policy Characteristics'!$C:$C,0))),"",INDEX('Policy Characteristics'!F:F,MATCH($C2936,'Policy Characteristics'!$C:$C,0)))</f>
        <v>0</v>
      </c>
      <c r="M2936" s="261">
        <f>IF(ISBLANK(INDEX('Policy Characteristics'!G:G,MATCH($C2936,'Policy Characteristics'!$C:$C,0))),"",INDEX('Policy Characteristics'!G:G,MATCH($C2936,'Policy Characteristics'!$C:$C,0)))</f>
        <v>0.4</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reduction in fuel use</v>
      </c>
      <c r="P2936" s="254" t="str">
        <f>IF(ISBLANK(INDEX('Policy Characteristics'!J:J,MATCH($C2936,'Policy Characteristics'!$C:$C,0))),"",INDEX('Policy Characteristics'!J:J,MATCH($C2936,'Policy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6" s="254" t="str">
        <f>IF(ISBLANK(INDEX('Policy Characteristics'!K:K,MATCH($C2936,'Policy Characteristics'!$C:$C,0))),"",INDEX('Policy Characteristics'!K:K,MATCH($C2936,'Policy Characteristics'!$C:$C,0)))</f>
        <v>architectural-design.html#rnd</v>
      </c>
      <c r="R2936" s="254" t="str">
        <f>IF(ISBLANK(INDEX('Policy Characteristics'!L:L,MATCH($C2936,'Policy Characteristics'!$C:$C,0))),"",INDEX('Policy Characteristics'!L:L,MATCH($C2936,'Policy Characteristics'!$C:$C,0)))</f>
        <v>research-and-development.html</v>
      </c>
    </row>
    <row r="2937" spans="1:18" x14ac:dyDescent="0.25">
      <c r="A2937" s="254" t="str">
        <f>IF(ISBLANK(INDEX('Policy Characteristics'!A:A,MATCH($C2937,'Policy Characteristics'!$C:$C,0))),"",INDEX('Policy Characteristics'!A:A,MATCH($C2937,'Policy Characteristics'!$C:$C,0)))</f>
        <v>Research and Development</v>
      </c>
      <c r="B2937" s="262" t="str">
        <f>IF(ISBLANK(INDEX('Policy Characteristics'!B:B,MATCH($C2937,'Policy Characteristics'!$C:$C,0))),"",INDEX('Policy Characteristics'!B:B,MATCH($C2937,'Policy Characteristics'!$C:$C,0)))</f>
        <v>Fuel Use Reduction</v>
      </c>
      <c r="C2937" s="254" t="str">
        <f t="shared" si="140"/>
        <v>RnD Electricity Fuel Use Perc Reduction</v>
      </c>
      <c r="D2937" s="6" t="s">
        <v>3438</v>
      </c>
      <c r="E2937" s="45"/>
      <c r="F2937" s="6" t="s">
        <v>3457</v>
      </c>
      <c r="G2937" s="45"/>
      <c r="H2937" s="47">
        <f t="shared" si="136"/>
        <v>2936</v>
      </c>
      <c r="I2937" s="324" t="s">
        <v>40</v>
      </c>
      <c r="J2937" s="255" t="str">
        <f>IF(ISBLANK(INDEX('Policy Characteristics'!D:D,MATCH($C2937,'Policy Characteristics'!$C:$C,0))),"",INDEX('Policy Characteristics'!D:D,MATCH($C2937,'Policy Characteristics'!$C:$C,0)))</f>
        <v>R&amp;D Fuel Use Reductions</v>
      </c>
      <c r="K2937" s="254" t="str">
        <f>IF(ISBLANK(INDEX('Policy Characteristics'!E:E,MATCH($C2937,'Policy Characteristics'!$C:$C,0))),"",INDEX('Policy Characteristics'!E:E,MATCH($C2937,'Policy Characteristics'!$C:$C,0)))</f>
        <v>RnD electricity fuel use reduction</v>
      </c>
      <c r="L2937" s="261">
        <f>IF(ISBLANK(INDEX('Policy Characteristics'!F:F,MATCH($C2937,'Policy Characteristics'!$C:$C,0))),"",INDEX('Policy Characteristics'!F:F,MATCH($C2937,'Policy Characteristics'!$C:$C,0)))</f>
        <v>0</v>
      </c>
      <c r="M2937" s="261">
        <f>IF(ISBLANK(INDEX('Policy Characteristics'!G:G,MATCH($C2937,'Policy Characteristics'!$C:$C,0))),"",INDEX('Policy Characteristics'!G:G,MATCH($C2937,'Policy Characteristics'!$C:$C,0)))</f>
        <v>0.4</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reduction in fuel use</v>
      </c>
      <c r="P2937" s="254" t="str">
        <f>IF(ISBLANK(INDEX('Policy Characteristics'!J:J,MATCH($C2937,'Policy Characteristics'!$C:$C,0))),"",INDEX('Policy Characteristics'!J:J,MATCH($C2937,'Policy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7" s="254" t="str">
        <f>IF(ISBLANK(INDEX('Policy Characteristics'!K:K,MATCH($C2937,'Policy Characteristics'!$C:$C,0))),"",INDEX('Policy Characteristics'!K:K,MATCH($C2937,'Policy Characteristics'!$C:$C,0)))</f>
        <v>architectural-design.html#rnd</v>
      </c>
      <c r="R2937" s="254" t="str">
        <f>IF(ISBLANK(INDEX('Policy Characteristics'!L:L,MATCH($C2937,'Policy Characteristics'!$C:$C,0))),"",INDEX('Policy Characteristics'!L:L,MATCH($C2937,'Policy Characteristics'!$C:$C,0)))</f>
        <v>research-and-development.html</v>
      </c>
    </row>
    <row r="2938" spans="1:18" x14ac:dyDescent="0.25">
      <c r="A2938" s="254" t="str">
        <f>IF(ISBLANK(INDEX('Policy Characteristics'!A:A,MATCH($C2938,'Policy Characteristics'!$C:$C,0))),"",INDEX('Policy Characteristics'!A:A,MATCH($C2938,'Policy Characteristics'!$C:$C,0)))</f>
        <v>Research and Development</v>
      </c>
      <c r="B2938" s="262" t="str">
        <f>IF(ISBLANK(INDEX('Policy Characteristics'!B:B,MATCH($C2938,'Policy Characteristics'!$C:$C,0))),"",INDEX('Policy Characteristics'!B:B,MATCH($C2938,'Policy Characteristics'!$C:$C,0)))</f>
        <v>Fuel Use Reduction</v>
      </c>
      <c r="C2938" s="254" t="str">
        <f t="shared" si="140"/>
        <v>RnD Electricity Fuel Use Perc Reduction</v>
      </c>
      <c r="D2938" s="6" t="s">
        <v>3501</v>
      </c>
      <c r="E2938" s="45"/>
      <c r="F2938" s="6" t="s">
        <v>3503</v>
      </c>
      <c r="G2938" s="45"/>
      <c r="H2938" s="47">
        <f t="shared" si="136"/>
        <v>2937</v>
      </c>
      <c r="I2938" s="324" t="s">
        <v>40</v>
      </c>
      <c r="J2938" s="255" t="str">
        <f>IF(ISBLANK(INDEX('Policy Characteristics'!D:D,MATCH($C2938,'Policy Characteristics'!$C:$C,0))),"",INDEX('Policy Characteristics'!D:D,MATCH($C2938,'Policy Characteristics'!$C:$C,0)))</f>
        <v>R&amp;D Fuel Use Reductions</v>
      </c>
      <c r="K2938" s="254" t="str">
        <f>IF(ISBLANK(INDEX('Policy Characteristics'!E:E,MATCH($C2938,'Policy Characteristics'!$C:$C,0))),"",INDEX('Policy Characteristics'!E:E,MATCH($C2938,'Policy Characteristics'!$C:$C,0)))</f>
        <v>RnD electricity fuel use reduction</v>
      </c>
      <c r="L2938" s="261">
        <f>IF(ISBLANK(INDEX('Policy Characteristics'!F:F,MATCH($C2938,'Policy Characteristics'!$C:$C,0))),"",INDEX('Policy Characteristics'!F:F,MATCH($C2938,'Policy Characteristics'!$C:$C,0)))</f>
        <v>0</v>
      </c>
      <c r="M2938" s="261">
        <f>IF(ISBLANK(INDEX('Policy Characteristics'!G:G,MATCH($C2938,'Policy Characteristics'!$C:$C,0))),"",INDEX('Policy Characteristics'!G:G,MATCH($C2938,'Policy Characteristics'!$C:$C,0)))</f>
        <v>0.4</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reduction in fuel use</v>
      </c>
      <c r="P2938" s="254" t="str">
        <f>IF(ISBLANK(INDEX('Policy Characteristics'!J:J,MATCH($C2938,'Policy Characteristics'!$C:$C,0))),"",INDEX('Policy Characteristics'!J:J,MATCH($C2938,'Policy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8" s="254" t="str">
        <f>IF(ISBLANK(INDEX('Policy Characteristics'!K:K,MATCH($C2938,'Policy Characteristics'!$C:$C,0))),"",INDEX('Policy Characteristics'!K:K,MATCH($C2938,'Policy Characteristics'!$C:$C,0)))</f>
        <v>architectural-design.html#rnd</v>
      </c>
      <c r="R2938" s="254" t="str">
        <f>IF(ISBLANK(INDEX('Policy Characteristics'!L:L,MATCH($C2938,'Policy Characteristics'!$C:$C,0))),"",INDEX('Policy Characteristics'!L:L,MATCH($C2938,'Policy Characteristics'!$C:$C,0)))</f>
        <v>research-and-development.html</v>
      </c>
    </row>
    <row r="2939" spans="1:18" x14ac:dyDescent="0.25">
      <c r="A2939" s="254" t="str">
        <f>IF(ISBLANK(INDEX('Policy Characteristics'!A:A,MATCH($C2939,'Policy Characteristics'!$C:$C,0))),"",INDEX('Policy Characteristics'!A:A,MATCH($C2939,'Policy Characteristics'!$C:$C,0)))</f>
        <v>Research and Development</v>
      </c>
      <c r="B2939" s="262" t="str">
        <f>IF(ISBLANK(INDEX('Policy Characteristics'!B:B,MATCH($C2939,'Policy Characteristics'!$C:$C,0))),"",INDEX('Policy Characteristics'!B:B,MATCH($C2939,'Policy Characteristics'!$C:$C,0)))</f>
        <v>Fuel Use Reduction</v>
      </c>
      <c r="C2939" s="254" t="str">
        <f t="shared" si="140"/>
        <v>RnD Electricity Fuel Use Perc Reduction</v>
      </c>
      <c r="D2939" s="6" t="s">
        <v>3502</v>
      </c>
      <c r="E2939" s="45"/>
      <c r="F2939" s="6" t="s">
        <v>3504</v>
      </c>
      <c r="G2939" s="45"/>
      <c r="H2939" s="47">
        <f t="shared" si="136"/>
        <v>2938</v>
      </c>
      <c r="I2939" s="324" t="s">
        <v>40</v>
      </c>
      <c r="J2939" s="255" t="str">
        <f>IF(ISBLANK(INDEX('Policy Characteristics'!D:D,MATCH($C2939,'Policy Characteristics'!$C:$C,0))),"",INDEX('Policy Characteristics'!D:D,MATCH($C2939,'Policy Characteristics'!$C:$C,0)))</f>
        <v>R&amp;D Fuel Use Reductions</v>
      </c>
      <c r="K2939" s="254" t="str">
        <f>IF(ISBLANK(INDEX('Policy Characteristics'!E:E,MATCH($C2939,'Policy Characteristics'!$C:$C,0))),"",INDEX('Policy Characteristics'!E:E,MATCH($C2939,'Policy Characteristics'!$C:$C,0)))</f>
        <v>RnD electricity fuel use reduction</v>
      </c>
      <c r="L2939" s="261">
        <f>IF(ISBLANK(INDEX('Policy Characteristics'!F:F,MATCH($C2939,'Policy Characteristics'!$C:$C,0))),"",INDEX('Policy Characteristics'!F:F,MATCH($C2939,'Policy Characteristics'!$C:$C,0)))</f>
        <v>0</v>
      </c>
      <c r="M2939" s="261">
        <f>IF(ISBLANK(INDEX('Policy Characteristics'!G:G,MATCH($C2939,'Policy Characteristics'!$C:$C,0))),"",INDEX('Policy Characteristics'!G:G,MATCH($C2939,'Policy Characteristics'!$C:$C,0)))</f>
        <v>0.4</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reduction in fuel use</v>
      </c>
      <c r="P2939" s="254" t="str">
        <f>IF(ISBLANK(INDEX('Policy Characteristics'!J:J,MATCH($C2939,'Policy Characteristics'!$C:$C,0))),"",INDEX('Policy Characteristics'!J:J,MATCH($C2939,'Policy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39" s="254" t="str">
        <f>IF(ISBLANK(INDEX('Policy Characteristics'!K:K,MATCH($C2939,'Policy Characteristics'!$C:$C,0))),"",INDEX('Policy Characteristics'!K:K,MATCH($C2939,'Policy Characteristics'!$C:$C,0)))</f>
        <v>architectural-design.html#rnd</v>
      </c>
      <c r="R2939" s="254" t="str">
        <f>IF(ISBLANK(INDEX('Policy Characteristics'!L:L,MATCH($C2939,'Policy Characteristics'!$C:$C,0))),"",INDEX('Policy Characteristics'!L:L,MATCH($C2939,'Policy Characteristics'!$C:$C,0)))</f>
        <v>research-and-development.html</v>
      </c>
    </row>
    <row r="2940" spans="1:18" x14ac:dyDescent="0.25">
      <c r="A2940" s="254" t="str">
        <f>IF(ISBLANK(INDEX('Policy Characteristics'!A:A,MATCH($C2940,'Policy Characteristics'!$C:$C,0))),"",INDEX('Policy Characteristics'!A:A,MATCH($C2940,'Policy Characteristics'!$C:$C,0)))</f>
        <v>Research and Development</v>
      </c>
      <c r="B2940" s="262" t="str">
        <f>IF(ISBLANK(INDEX('Policy Characteristics'!B:B,MATCH($C2940,'Policy Characteristics'!$C:$C,0))),"",INDEX('Policy Characteristics'!B:B,MATCH($C2940,'Policy Characteristics'!$C:$C,0)))</f>
        <v>Fuel Use Reduction</v>
      </c>
      <c r="C2940" t="s">
        <v>281</v>
      </c>
      <c r="D2940" t="s">
        <v>3015</v>
      </c>
      <c r="E2940" s="45"/>
      <c r="F2940" s="6" t="s">
        <v>3042</v>
      </c>
      <c r="G2940" s="45"/>
      <c r="H2940" s="47">
        <f t="shared" si="136"/>
        <v>2939</v>
      </c>
      <c r="I2940" s="324" t="s">
        <v>40</v>
      </c>
      <c r="J2940" s="255" t="str">
        <f>IF(ISBLANK(INDEX('Policy Characteristics'!D:D,MATCH($C2940,'Policy Characteristics'!$C:$C,0))),"",INDEX('Policy Characteristics'!D:D,MATCH($C2940,'Policy Characteristics'!$C:$C,0)))</f>
        <v>R&amp;D Fuel Use Reductions</v>
      </c>
      <c r="K2940" s="254" t="str">
        <f>IF(ISBLANK(INDEX('Policy Characteristics'!E:E,MATCH($C2940,'Policy Characteristics'!$C:$C,0))),"",INDEX('Policy Characteristics'!E:E,MATCH($C2940,'Policy Characteristics'!$C:$C,0)))</f>
        <v>RnD industry fuel use reduction</v>
      </c>
      <c r="L2940" s="261">
        <f>IF(ISBLANK(INDEX('Policy Characteristics'!F:F,MATCH($C2940,'Policy Characteristics'!$C:$C,0))),"",INDEX('Policy Characteristics'!F:F,MATCH($C2940,'Policy Characteristics'!$C:$C,0)))</f>
        <v>0</v>
      </c>
      <c r="M2940" s="261">
        <f>IF(ISBLANK(INDEX('Policy Characteristics'!G:G,MATCH($C2940,'Policy Characteristics'!$C:$C,0))),"",INDEX('Policy Characteristics'!G:G,MATCH($C2940,'Policy Characteristics'!$C:$C,0)))</f>
        <v>0.4</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reduction in fuel use</v>
      </c>
      <c r="P2940" s="254" t="str">
        <f>IF(ISBLANK(INDEX('Policy Characteristics'!J:J,MATCH($C2940,'Policy Characteristics'!$C:$C,0))),"",INDEX('Policy Characteristics'!J:J,MATCH($C2940,'Policy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0" s="254" t="str">
        <f>IF(ISBLANK(INDEX('Policy Characteristics'!K:K,MATCH($C2940,'Policy Characteristics'!$C:$C,0))),"",INDEX('Policy Characteristics'!K:K,MATCH($C2940,'Policy Characteristics'!$C:$C,0)))</f>
        <v>architectural-design.html#rnd</v>
      </c>
      <c r="R2940" s="254" t="str">
        <f>IF(ISBLANK(INDEX('Policy Characteristics'!L:L,MATCH($C2940,'Policy Characteristics'!$C:$C,0))),"",INDEX('Policy Characteristics'!L:L,MATCH($C2940,'Policy Characteristics'!$C:$C,0)))</f>
        <v>research-and-development.html</v>
      </c>
    </row>
    <row r="2941" spans="1:18" x14ac:dyDescent="0.25">
      <c r="A2941" s="254" t="str">
        <f>IF(ISBLANK(INDEX('Policy Characteristics'!A:A,MATCH($C2941,'Policy Characteristics'!$C:$C,0))),"",INDEX('Policy Characteristics'!A:A,MATCH($C2941,'Policy Characteristics'!$C:$C,0)))</f>
        <v>Research and Development</v>
      </c>
      <c r="B2941" s="262" t="str">
        <f>IF(ISBLANK(INDEX('Policy Characteristics'!B:B,MATCH($C2941,'Policy Characteristics'!$C:$C,0))),"",INDEX('Policy Characteristics'!B:B,MATCH($C2941,'Policy Characteristics'!$C:$C,0)))</f>
        <v>Fuel Use Reduction</v>
      </c>
      <c r="C2941" s="254" t="str">
        <f t="shared" ref="C2941:C2964" si="141">C$2940</f>
        <v>RnD Industry Fuel Use Perc Reduction</v>
      </c>
      <c r="D2941" t="s">
        <v>3016</v>
      </c>
      <c r="E2941" s="45"/>
      <c r="F2941" s="6" t="s">
        <v>3043</v>
      </c>
      <c r="G2941" s="45"/>
      <c r="H2941" s="47">
        <f t="shared" si="136"/>
        <v>2940</v>
      </c>
      <c r="I2941" s="324" t="s">
        <v>40</v>
      </c>
      <c r="J2941" s="255" t="str">
        <f>IF(ISBLANK(INDEX('Policy Characteristics'!D:D,MATCH($C2941,'Policy Characteristics'!$C:$C,0))),"",INDEX('Policy Characteristics'!D:D,MATCH($C2941,'Policy Characteristics'!$C:$C,0)))</f>
        <v>R&amp;D Fuel Use Reductions</v>
      </c>
      <c r="K2941" s="254" t="str">
        <f>IF(ISBLANK(INDEX('Policy Characteristics'!E:E,MATCH($C2941,'Policy Characteristics'!$C:$C,0))),"",INDEX('Policy Characteristics'!E:E,MATCH($C2941,'Policy Characteristics'!$C:$C,0)))</f>
        <v>RnD industry fuel use reduction</v>
      </c>
      <c r="L2941" s="261">
        <f>IF(ISBLANK(INDEX('Policy Characteristics'!F:F,MATCH($C2941,'Policy Characteristics'!$C:$C,0))),"",INDEX('Policy Characteristics'!F:F,MATCH($C2941,'Policy Characteristics'!$C:$C,0)))</f>
        <v>0</v>
      </c>
      <c r="M2941" s="261">
        <f>IF(ISBLANK(INDEX('Policy Characteristics'!G:G,MATCH($C2941,'Policy Characteristics'!$C:$C,0))),"",INDEX('Policy Characteristics'!G:G,MATCH($C2941,'Policy Characteristics'!$C:$C,0)))</f>
        <v>0.4</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reduction in fuel use</v>
      </c>
      <c r="P2941" s="254" t="str">
        <f>IF(ISBLANK(INDEX('Policy Characteristics'!J:J,MATCH($C2941,'Policy Characteristics'!$C:$C,0))),"",INDEX('Policy Characteristics'!J:J,MATCH($C2941,'Policy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1" s="254" t="str">
        <f>IF(ISBLANK(INDEX('Policy Characteristics'!K:K,MATCH($C2941,'Policy Characteristics'!$C:$C,0))),"",INDEX('Policy Characteristics'!K:K,MATCH($C2941,'Policy Characteristics'!$C:$C,0)))</f>
        <v>architectural-design.html#rnd</v>
      </c>
      <c r="R2941" s="254" t="str">
        <f>IF(ISBLANK(INDEX('Policy Characteristics'!L:L,MATCH($C2941,'Policy Characteristics'!$C:$C,0))),"",INDEX('Policy Characteristics'!L:L,MATCH($C2941,'Policy Characteristics'!$C:$C,0)))</f>
        <v>research-and-development.html</v>
      </c>
    </row>
    <row r="2942" spans="1:18" x14ac:dyDescent="0.25">
      <c r="A2942" s="254" t="str">
        <f>IF(ISBLANK(INDEX('Policy Characteristics'!A:A,MATCH($C2942,'Policy Characteristics'!$C:$C,0))),"",INDEX('Policy Characteristics'!A:A,MATCH($C2942,'Policy Characteristics'!$C:$C,0)))</f>
        <v>Research and Development</v>
      </c>
      <c r="B2942" s="262" t="str">
        <f>IF(ISBLANK(INDEX('Policy Characteristics'!B:B,MATCH($C2942,'Policy Characteristics'!$C:$C,0))),"",INDEX('Policy Characteristics'!B:B,MATCH($C2942,'Policy Characteristics'!$C:$C,0)))</f>
        <v>Fuel Use Reduction</v>
      </c>
      <c r="C2942" s="254" t="str">
        <f t="shared" si="141"/>
        <v>RnD Industry Fuel Use Perc Reduction</v>
      </c>
      <c r="D2942" t="s">
        <v>3017</v>
      </c>
      <c r="E2942" s="45"/>
      <c r="F2942" s="6" t="s">
        <v>3044</v>
      </c>
      <c r="G2942" s="45"/>
      <c r="H2942" s="47">
        <f t="shared" si="136"/>
        <v>2941</v>
      </c>
      <c r="I2942" s="324" t="s">
        <v>40</v>
      </c>
      <c r="J2942" s="255" t="str">
        <f>IF(ISBLANK(INDEX('Policy Characteristics'!D:D,MATCH($C2942,'Policy Characteristics'!$C:$C,0))),"",INDEX('Policy Characteristics'!D:D,MATCH($C2942,'Policy Characteristics'!$C:$C,0)))</f>
        <v>R&amp;D Fuel Use Reductions</v>
      </c>
      <c r="K2942" s="254" t="str">
        <f>IF(ISBLANK(INDEX('Policy Characteristics'!E:E,MATCH($C2942,'Policy Characteristics'!$C:$C,0))),"",INDEX('Policy Characteristics'!E:E,MATCH($C2942,'Policy Characteristics'!$C:$C,0)))</f>
        <v>RnD industry fuel use reduction</v>
      </c>
      <c r="L2942" s="261">
        <f>IF(ISBLANK(INDEX('Policy Characteristics'!F:F,MATCH($C2942,'Policy Characteristics'!$C:$C,0))),"",INDEX('Policy Characteristics'!F:F,MATCH($C2942,'Policy Characteristics'!$C:$C,0)))</f>
        <v>0</v>
      </c>
      <c r="M2942" s="261">
        <f>IF(ISBLANK(INDEX('Policy Characteristics'!G:G,MATCH($C2942,'Policy Characteristics'!$C:$C,0))),"",INDEX('Policy Characteristics'!G:G,MATCH($C2942,'Policy Characteristics'!$C:$C,0)))</f>
        <v>0.4</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reduction in fuel use</v>
      </c>
      <c r="P2942" s="254" t="str">
        <f>IF(ISBLANK(INDEX('Policy Characteristics'!J:J,MATCH($C2942,'Policy Characteristics'!$C:$C,0))),"",INDEX('Policy Characteristics'!J:J,MATCH($C2942,'Policy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2" s="254" t="str">
        <f>IF(ISBLANK(INDEX('Policy Characteristics'!K:K,MATCH($C2942,'Policy Characteristics'!$C:$C,0))),"",INDEX('Policy Characteristics'!K:K,MATCH($C2942,'Policy Characteristics'!$C:$C,0)))</f>
        <v>architectural-design.html#rnd</v>
      </c>
      <c r="R2942" s="254" t="str">
        <f>IF(ISBLANK(INDEX('Policy Characteristics'!L:L,MATCH($C2942,'Policy Characteristics'!$C:$C,0))),"",INDEX('Policy Characteristics'!L:L,MATCH($C2942,'Policy Characteristics'!$C:$C,0)))</f>
        <v>research-and-development.html</v>
      </c>
    </row>
    <row r="2943" spans="1:18" x14ac:dyDescent="0.25">
      <c r="A2943" s="254" t="str">
        <f>IF(ISBLANK(INDEX('Policy Characteristics'!A:A,MATCH($C2943,'Policy Characteristics'!$C:$C,0))),"",INDEX('Policy Characteristics'!A:A,MATCH($C2943,'Policy Characteristics'!$C:$C,0)))</f>
        <v>Research and Development</v>
      </c>
      <c r="B2943" s="262" t="str">
        <f>IF(ISBLANK(INDEX('Policy Characteristics'!B:B,MATCH($C2943,'Policy Characteristics'!$C:$C,0))),"",INDEX('Policy Characteristics'!B:B,MATCH($C2943,'Policy Characteristics'!$C:$C,0)))</f>
        <v>Fuel Use Reduction</v>
      </c>
      <c r="C2943" s="254" t="str">
        <f t="shared" si="141"/>
        <v>RnD Industry Fuel Use Perc Reduction</v>
      </c>
      <c r="D2943" t="s">
        <v>3018</v>
      </c>
      <c r="E2943" s="45"/>
      <c r="F2943" s="6" t="s">
        <v>3045</v>
      </c>
      <c r="G2943" s="45"/>
      <c r="H2943" s="47">
        <f t="shared" si="136"/>
        <v>2942</v>
      </c>
      <c r="I2943" s="324" t="s">
        <v>40</v>
      </c>
      <c r="J2943" s="255" t="str">
        <f>IF(ISBLANK(INDEX('Policy Characteristics'!D:D,MATCH($C2943,'Policy Characteristics'!$C:$C,0))),"",INDEX('Policy Characteristics'!D:D,MATCH($C2943,'Policy Characteristics'!$C:$C,0)))</f>
        <v>R&amp;D Fuel Use Reductions</v>
      </c>
      <c r="K2943" s="254" t="str">
        <f>IF(ISBLANK(INDEX('Policy Characteristics'!E:E,MATCH($C2943,'Policy Characteristics'!$C:$C,0))),"",INDEX('Policy Characteristics'!E:E,MATCH($C2943,'Policy Characteristics'!$C:$C,0)))</f>
        <v>RnD industry fuel use reduction</v>
      </c>
      <c r="L2943" s="261">
        <f>IF(ISBLANK(INDEX('Policy Characteristics'!F:F,MATCH($C2943,'Policy Characteristics'!$C:$C,0))),"",INDEX('Policy Characteristics'!F:F,MATCH($C2943,'Policy Characteristics'!$C:$C,0)))</f>
        <v>0</v>
      </c>
      <c r="M2943" s="261">
        <f>IF(ISBLANK(INDEX('Policy Characteristics'!G:G,MATCH($C2943,'Policy Characteristics'!$C:$C,0))),"",INDEX('Policy Characteristics'!G:G,MATCH($C2943,'Policy Characteristics'!$C:$C,0)))</f>
        <v>0.4</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reduction in fuel use</v>
      </c>
      <c r="P2943" s="254" t="str">
        <f>IF(ISBLANK(INDEX('Policy Characteristics'!J:J,MATCH($C2943,'Policy Characteristics'!$C:$C,0))),"",INDEX('Policy Characteristics'!J:J,MATCH($C2943,'Policy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3" s="254" t="str">
        <f>IF(ISBLANK(INDEX('Policy Characteristics'!K:K,MATCH($C2943,'Policy Characteristics'!$C:$C,0))),"",INDEX('Policy Characteristics'!K:K,MATCH($C2943,'Policy Characteristics'!$C:$C,0)))</f>
        <v>architectural-design.html#rnd</v>
      </c>
      <c r="R2943" s="254" t="str">
        <f>IF(ISBLANK(INDEX('Policy Characteristics'!L:L,MATCH($C2943,'Policy Characteristics'!$C:$C,0))),"",INDEX('Policy Characteristics'!L:L,MATCH($C2943,'Policy Characteristics'!$C:$C,0)))</f>
        <v>research-and-development.html</v>
      </c>
    </row>
    <row r="2944" spans="1:18" x14ac:dyDescent="0.25">
      <c r="A2944" s="254" t="str">
        <f>IF(ISBLANK(INDEX('Policy Characteristics'!A:A,MATCH($C2944,'Policy Characteristics'!$C:$C,0))),"",INDEX('Policy Characteristics'!A:A,MATCH($C2944,'Policy Characteristics'!$C:$C,0)))</f>
        <v>Research and Development</v>
      </c>
      <c r="B2944" s="262" t="str">
        <f>IF(ISBLANK(INDEX('Policy Characteristics'!B:B,MATCH($C2944,'Policy Characteristics'!$C:$C,0))),"",INDEX('Policy Characteristics'!B:B,MATCH($C2944,'Policy Characteristics'!$C:$C,0)))</f>
        <v>Fuel Use Reduction</v>
      </c>
      <c r="C2944" s="254" t="str">
        <f t="shared" si="141"/>
        <v>RnD Industry Fuel Use Perc Reduction</v>
      </c>
      <c r="D2944" t="s">
        <v>3019</v>
      </c>
      <c r="E2944" s="45"/>
      <c r="F2944" s="6" t="s">
        <v>3046</v>
      </c>
      <c r="G2944" s="45"/>
      <c r="H2944" s="47">
        <f t="shared" si="136"/>
        <v>2943</v>
      </c>
      <c r="I2944" s="324" t="s">
        <v>40</v>
      </c>
      <c r="J2944" s="255" t="str">
        <f>IF(ISBLANK(INDEX('Policy Characteristics'!D:D,MATCH($C2944,'Policy Characteristics'!$C:$C,0))),"",INDEX('Policy Characteristics'!D:D,MATCH($C2944,'Policy Characteristics'!$C:$C,0)))</f>
        <v>R&amp;D Fuel Use Reductions</v>
      </c>
      <c r="K2944" s="254" t="str">
        <f>IF(ISBLANK(INDEX('Policy Characteristics'!E:E,MATCH($C2944,'Policy Characteristics'!$C:$C,0))),"",INDEX('Policy Characteristics'!E:E,MATCH($C2944,'Policy Characteristics'!$C:$C,0)))</f>
        <v>RnD industry fuel use reduction</v>
      </c>
      <c r="L2944" s="261">
        <f>IF(ISBLANK(INDEX('Policy Characteristics'!F:F,MATCH($C2944,'Policy Characteristics'!$C:$C,0))),"",INDEX('Policy Characteristics'!F:F,MATCH($C2944,'Policy Characteristics'!$C:$C,0)))</f>
        <v>0</v>
      </c>
      <c r="M2944" s="261">
        <f>IF(ISBLANK(INDEX('Policy Characteristics'!G:G,MATCH($C2944,'Policy Characteristics'!$C:$C,0))),"",INDEX('Policy Characteristics'!G:G,MATCH($C2944,'Policy Characteristics'!$C:$C,0)))</f>
        <v>0.4</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reduction in fuel use</v>
      </c>
      <c r="P2944" s="254" t="str">
        <f>IF(ISBLANK(INDEX('Policy Characteristics'!J:J,MATCH($C2944,'Policy Characteristics'!$C:$C,0))),"",INDEX('Policy Characteristics'!J:J,MATCH($C2944,'Policy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4" s="254" t="str">
        <f>IF(ISBLANK(INDEX('Policy Characteristics'!K:K,MATCH($C2944,'Policy Characteristics'!$C:$C,0))),"",INDEX('Policy Characteristics'!K:K,MATCH($C2944,'Policy Characteristics'!$C:$C,0)))</f>
        <v>architectural-design.html#rnd</v>
      </c>
      <c r="R2944" s="254" t="str">
        <f>IF(ISBLANK(INDEX('Policy Characteristics'!L:L,MATCH($C2944,'Policy Characteristics'!$C:$C,0))),"",INDEX('Policy Characteristics'!L:L,MATCH($C2944,'Policy Characteristics'!$C:$C,0)))</f>
        <v>research-and-development.html</v>
      </c>
    </row>
    <row r="2945" spans="1:18" x14ac:dyDescent="0.25">
      <c r="A2945" s="254" t="str">
        <f>IF(ISBLANK(INDEX('Policy Characteristics'!A:A,MATCH($C2945,'Policy Characteristics'!$C:$C,0))),"",INDEX('Policy Characteristics'!A:A,MATCH($C2945,'Policy Characteristics'!$C:$C,0)))</f>
        <v>Research and Development</v>
      </c>
      <c r="B2945" s="262" t="str">
        <f>IF(ISBLANK(INDEX('Policy Characteristics'!B:B,MATCH($C2945,'Policy Characteristics'!$C:$C,0))),"",INDEX('Policy Characteristics'!B:B,MATCH($C2945,'Policy Characteristics'!$C:$C,0)))</f>
        <v>Fuel Use Reduction</v>
      </c>
      <c r="C2945" s="254" t="str">
        <f t="shared" si="141"/>
        <v>RnD Industry Fuel Use Perc Reduction</v>
      </c>
      <c r="D2945" t="s">
        <v>3020</v>
      </c>
      <c r="E2945" s="45"/>
      <c r="F2945" s="6" t="s">
        <v>3047</v>
      </c>
      <c r="G2945" s="45"/>
      <c r="H2945" s="47">
        <f t="shared" si="136"/>
        <v>2944</v>
      </c>
      <c r="I2945" s="324" t="s">
        <v>40</v>
      </c>
      <c r="J2945" s="255" t="str">
        <f>IF(ISBLANK(INDEX('Policy Characteristics'!D:D,MATCH($C2945,'Policy Characteristics'!$C:$C,0))),"",INDEX('Policy Characteristics'!D:D,MATCH($C2945,'Policy Characteristics'!$C:$C,0)))</f>
        <v>R&amp;D Fuel Use Reductions</v>
      </c>
      <c r="K2945" s="254" t="str">
        <f>IF(ISBLANK(INDEX('Policy Characteristics'!E:E,MATCH($C2945,'Policy Characteristics'!$C:$C,0))),"",INDEX('Policy Characteristics'!E:E,MATCH($C2945,'Policy Characteristics'!$C:$C,0)))</f>
        <v>RnD industry fuel use reduction</v>
      </c>
      <c r="L2945" s="261">
        <f>IF(ISBLANK(INDEX('Policy Characteristics'!F:F,MATCH($C2945,'Policy Characteristics'!$C:$C,0))),"",INDEX('Policy Characteristics'!F:F,MATCH($C2945,'Policy Characteristics'!$C:$C,0)))</f>
        <v>0</v>
      </c>
      <c r="M2945" s="261">
        <f>IF(ISBLANK(INDEX('Policy Characteristics'!G:G,MATCH($C2945,'Policy Characteristics'!$C:$C,0))),"",INDEX('Policy Characteristics'!G:G,MATCH($C2945,'Policy Characteristics'!$C:$C,0)))</f>
        <v>0.4</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reduction in fuel use</v>
      </c>
      <c r="P2945" s="254" t="str">
        <f>IF(ISBLANK(INDEX('Policy Characteristics'!J:J,MATCH($C2945,'Policy Characteristics'!$C:$C,0))),"",INDEX('Policy Characteristics'!J:J,MATCH($C2945,'Policy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5" s="254" t="str">
        <f>IF(ISBLANK(INDEX('Policy Characteristics'!K:K,MATCH($C2945,'Policy Characteristics'!$C:$C,0))),"",INDEX('Policy Characteristics'!K:K,MATCH($C2945,'Policy Characteristics'!$C:$C,0)))</f>
        <v>architectural-design.html#rnd</v>
      </c>
      <c r="R2945" s="254" t="str">
        <f>IF(ISBLANK(INDEX('Policy Characteristics'!L:L,MATCH($C2945,'Policy Characteristics'!$C:$C,0))),"",INDEX('Policy Characteristics'!L:L,MATCH($C2945,'Policy Characteristics'!$C:$C,0)))</f>
        <v>research-and-development.html</v>
      </c>
    </row>
    <row r="2946" spans="1:18" x14ac:dyDescent="0.25">
      <c r="A2946" s="254" t="str">
        <f>IF(ISBLANK(INDEX('Policy Characteristics'!A:A,MATCH($C2946,'Policy Characteristics'!$C:$C,0))),"",INDEX('Policy Characteristics'!A:A,MATCH($C2946,'Policy Characteristics'!$C:$C,0)))</f>
        <v>Research and Development</v>
      </c>
      <c r="B2946" s="262" t="str">
        <f>IF(ISBLANK(INDEX('Policy Characteristics'!B:B,MATCH($C2946,'Policy Characteristics'!$C:$C,0))),"",INDEX('Policy Characteristics'!B:B,MATCH($C2946,'Policy Characteristics'!$C:$C,0)))</f>
        <v>Fuel Use Reduction</v>
      </c>
      <c r="C2946" s="254" t="str">
        <f t="shared" si="141"/>
        <v>RnD Industry Fuel Use Perc Reduction</v>
      </c>
      <c r="D2946" t="s">
        <v>3021</v>
      </c>
      <c r="E2946" s="45"/>
      <c r="F2946" s="6" t="s">
        <v>3048</v>
      </c>
      <c r="G2946" s="45"/>
      <c r="H2946" s="47">
        <f t="shared" si="136"/>
        <v>2945</v>
      </c>
      <c r="I2946" s="324" t="s">
        <v>40</v>
      </c>
      <c r="J2946" s="255" t="str">
        <f>IF(ISBLANK(INDEX('Policy Characteristics'!D:D,MATCH($C2946,'Policy Characteristics'!$C:$C,0))),"",INDEX('Policy Characteristics'!D:D,MATCH($C2946,'Policy Characteristics'!$C:$C,0)))</f>
        <v>R&amp;D Fuel Use Reductions</v>
      </c>
      <c r="K2946" s="254" t="str">
        <f>IF(ISBLANK(INDEX('Policy Characteristics'!E:E,MATCH($C2946,'Policy Characteristics'!$C:$C,0))),"",INDEX('Policy Characteristics'!E:E,MATCH($C2946,'Policy Characteristics'!$C:$C,0)))</f>
        <v>RnD industry fuel use reduction</v>
      </c>
      <c r="L2946" s="261">
        <f>IF(ISBLANK(INDEX('Policy Characteristics'!F:F,MATCH($C2946,'Policy Characteristics'!$C:$C,0))),"",INDEX('Policy Characteristics'!F:F,MATCH($C2946,'Policy Characteristics'!$C:$C,0)))</f>
        <v>0</v>
      </c>
      <c r="M2946" s="261">
        <f>IF(ISBLANK(INDEX('Policy Characteristics'!G:G,MATCH($C2946,'Policy Characteristics'!$C:$C,0))),"",INDEX('Policy Characteristics'!G:G,MATCH($C2946,'Policy Characteristics'!$C:$C,0)))</f>
        <v>0.4</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reduction in fuel use</v>
      </c>
      <c r="P2946" s="254" t="str">
        <f>IF(ISBLANK(INDEX('Policy Characteristics'!J:J,MATCH($C2946,'Policy Characteristics'!$C:$C,0))),"",INDEX('Policy Characteristics'!J:J,MATCH($C2946,'Policy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6" s="254" t="str">
        <f>IF(ISBLANK(INDEX('Policy Characteristics'!K:K,MATCH($C2946,'Policy Characteristics'!$C:$C,0))),"",INDEX('Policy Characteristics'!K:K,MATCH($C2946,'Policy Characteristics'!$C:$C,0)))</f>
        <v>architectural-design.html#rnd</v>
      </c>
      <c r="R2946" s="254" t="str">
        <f>IF(ISBLANK(INDEX('Policy Characteristics'!L:L,MATCH($C2946,'Policy Characteristics'!$C:$C,0))),"",INDEX('Policy Characteristics'!L:L,MATCH($C2946,'Policy Characteristics'!$C:$C,0)))</f>
        <v>research-and-development.html</v>
      </c>
    </row>
    <row r="2947" spans="1:18" x14ac:dyDescent="0.25">
      <c r="A2947" s="254" t="str">
        <f>IF(ISBLANK(INDEX('Policy Characteristics'!A:A,MATCH($C2947,'Policy Characteristics'!$C:$C,0))),"",INDEX('Policy Characteristics'!A:A,MATCH($C2947,'Policy Characteristics'!$C:$C,0)))</f>
        <v>Research and Development</v>
      </c>
      <c r="B2947" s="262" t="str">
        <f>IF(ISBLANK(INDEX('Policy Characteristics'!B:B,MATCH($C2947,'Policy Characteristics'!$C:$C,0))),"",INDEX('Policy Characteristics'!B:B,MATCH($C2947,'Policy Characteristics'!$C:$C,0)))</f>
        <v>Fuel Use Reduction</v>
      </c>
      <c r="C2947" s="254" t="str">
        <f t="shared" si="141"/>
        <v>RnD Industry Fuel Use Perc Reduction</v>
      </c>
      <c r="D2947" t="s">
        <v>3022</v>
      </c>
      <c r="E2947" s="45"/>
      <c r="F2947" s="6" t="s">
        <v>3049</v>
      </c>
      <c r="G2947" s="45"/>
      <c r="H2947" s="47">
        <f t="shared" si="136"/>
        <v>2946</v>
      </c>
      <c r="I2947" s="324" t="s">
        <v>40</v>
      </c>
      <c r="J2947" s="255" t="str">
        <f>IF(ISBLANK(INDEX('Policy Characteristics'!D:D,MATCH($C2947,'Policy Characteristics'!$C:$C,0))),"",INDEX('Policy Characteristics'!D:D,MATCH($C2947,'Policy Characteristics'!$C:$C,0)))</f>
        <v>R&amp;D Fuel Use Reductions</v>
      </c>
      <c r="K2947" s="254" t="str">
        <f>IF(ISBLANK(INDEX('Policy Characteristics'!E:E,MATCH($C2947,'Policy Characteristics'!$C:$C,0))),"",INDEX('Policy Characteristics'!E:E,MATCH($C2947,'Policy Characteristics'!$C:$C,0)))</f>
        <v>RnD industry fuel use reduction</v>
      </c>
      <c r="L2947" s="261">
        <f>IF(ISBLANK(INDEX('Policy Characteristics'!F:F,MATCH($C2947,'Policy Characteristics'!$C:$C,0))),"",INDEX('Policy Characteristics'!F:F,MATCH($C2947,'Policy Characteristics'!$C:$C,0)))</f>
        <v>0</v>
      </c>
      <c r="M2947" s="261">
        <f>IF(ISBLANK(INDEX('Policy Characteristics'!G:G,MATCH($C2947,'Policy Characteristics'!$C:$C,0))),"",INDEX('Policy Characteristics'!G:G,MATCH($C2947,'Policy Characteristics'!$C:$C,0)))</f>
        <v>0.4</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reduction in fuel use</v>
      </c>
      <c r="P2947" s="254" t="str">
        <f>IF(ISBLANK(INDEX('Policy Characteristics'!J:J,MATCH($C2947,'Policy Characteristics'!$C:$C,0))),"",INDEX('Policy Characteristics'!J:J,MATCH($C2947,'Policy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7" s="254" t="str">
        <f>IF(ISBLANK(INDEX('Policy Characteristics'!K:K,MATCH($C2947,'Policy Characteristics'!$C:$C,0))),"",INDEX('Policy Characteristics'!K:K,MATCH($C2947,'Policy Characteristics'!$C:$C,0)))</f>
        <v>architectural-design.html#rnd</v>
      </c>
      <c r="R2947" s="254" t="str">
        <f>IF(ISBLANK(INDEX('Policy Characteristics'!L:L,MATCH($C2947,'Policy Characteristics'!$C:$C,0))),"",INDEX('Policy Characteristics'!L:L,MATCH($C2947,'Policy Characteristics'!$C:$C,0)))</f>
        <v>research-and-development.html</v>
      </c>
    </row>
    <row r="2948" spans="1:18" x14ac:dyDescent="0.25">
      <c r="A2948" s="254" t="str">
        <f>IF(ISBLANK(INDEX('Policy Characteristics'!A:A,MATCH($C2948,'Policy Characteristics'!$C:$C,0))),"",INDEX('Policy Characteristics'!A:A,MATCH($C2948,'Policy Characteristics'!$C:$C,0)))</f>
        <v>Research and Development</v>
      </c>
      <c r="B2948" s="262" t="str">
        <f>IF(ISBLANK(INDEX('Policy Characteristics'!B:B,MATCH($C2948,'Policy Characteristics'!$C:$C,0))),"",INDEX('Policy Characteristics'!B:B,MATCH($C2948,'Policy Characteristics'!$C:$C,0)))</f>
        <v>Fuel Use Reduction</v>
      </c>
      <c r="C2948" s="254" t="str">
        <f t="shared" si="141"/>
        <v>RnD Industry Fuel Use Perc Reduction</v>
      </c>
      <c r="D2948" t="s">
        <v>3023</v>
      </c>
      <c r="E2948" s="45"/>
      <c r="F2948" s="6" t="s">
        <v>3050</v>
      </c>
      <c r="G2948" s="45"/>
      <c r="H2948" s="47">
        <f t="shared" si="136"/>
        <v>2947</v>
      </c>
      <c r="I2948" s="324" t="s">
        <v>40</v>
      </c>
      <c r="J2948" s="255" t="str">
        <f>IF(ISBLANK(INDEX('Policy Characteristics'!D:D,MATCH($C2948,'Policy Characteristics'!$C:$C,0))),"",INDEX('Policy Characteristics'!D:D,MATCH($C2948,'Policy Characteristics'!$C:$C,0)))</f>
        <v>R&amp;D Fuel Use Reductions</v>
      </c>
      <c r="K2948" s="254" t="str">
        <f>IF(ISBLANK(INDEX('Policy Characteristics'!E:E,MATCH($C2948,'Policy Characteristics'!$C:$C,0))),"",INDEX('Policy Characteristics'!E:E,MATCH($C2948,'Policy Characteristics'!$C:$C,0)))</f>
        <v>RnD industry fuel use reduction</v>
      </c>
      <c r="L2948" s="261">
        <f>IF(ISBLANK(INDEX('Policy Characteristics'!F:F,MATCH($C2948,'Policy Characteristics'!$C:$C,0))),"",INDEX('Policy Characteristics'!F:F,MATCH($C2948,'Policy Characteristics'!$C:$C,0)))</f>
        <v>0</v>
      </c>
      <c r="M2948" s="261">
        <f>IF(ISBLANK(INDEX('Policy Characteristics'!G:G,MATCH($C2948,'Policy Characteristics'!$C:$C,0))),"",INDEX('Policy Characteristics'!G:G,MATCH($C2948,'Policy Characteristics'!$C:$C,0)))</f>
        <v>0.4</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reduction in fuel use</v>
      </c>
      <c r="P2948" s="254" t="str">
        <f>IF(ISBLANK(INDEX('Policy Characteristics'!J:J,MATCH($C2948,'Policy Characteristics'!$C:$C,0))),"",INDEX('Policy Characteristics'!J:J,MATCH($C2948,'Policy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8" s="254" t="str">
        <f>IF(ISBLANK(INDEX('Policy Characteristics'!K:K,MATCH($C2948,'Policy Characteristics'!$C:$C,0))),"",INDEX('Policy Characteristics'!K:K,MATCH($C2948,'Policy Characteristics'!$C:$C,0)))</f>
        <v>architectural-design.html#rnd</v>
      </c>
      <c r="R2948" s="254" t="str">
        <f>IF(ISBLANK(INDEX('Policy Characteristics'!L:L,MATCH($C2948,'Policy Characteristics'!$C:$C,0))),"",INDEX('Policy Characteristics'!L:L,MATCH($C2948,'Policy Characteristics'!$C:$C,0)))</f>
        <v>research-and-development.html</v>
      </c>
    </row>
    <row r="2949" spans="1:18" x14ac:dyDescent="0.25">
      <c r="A2949" s="254" t="str">
        <f>IF(ISBLANK(INDEX('Policy Characteristics'!A:A,MATCH($C2949,'Policy Characteristics'!$C:$C,0))),"",INDEX('Policy Characteristics'!A:A,MATCH($C2949,'Policy Characteristics'!$C:$C,0)))</f>
        <v>Research and Development</v>
      </c>
      <c r="B2949" s="262" t="str">
        <f>IF(ISBLANK(INDEX('Policy Characteristics'!B:B,MATCH($C2949,'Policy Characteristics'!$C:$C,0))),"",INDEX('Policy Characteristics'!B:B,MATCH($C2949,'Policy Characteristics'!$C:$C,0)))</f>
        <v>Fuel Use Reduction</v>
      </c>
      <c r="C2949" s="254" t="str">
        <f t="shared" si="141"/>
        <v>RnD Industry Fuel Use Perc Reduction</v>
      </c>
      <c r="D2949" t="s">
        <v>3024</v>
      </c>
      <c r="E2949" s="45"/>
      <c r="F2949" s="6" t="s">
        <v>311</v>
      </c>
      <c r="G2949" s="45"/>
      <c r="H2949" s="47">
        <f t="shared" si="136"/>
        <v>2948</v>
      </c>
      <c r="I2949" s="324" t="s">
        <v>40</v>
      </c>
      <c r="J2949" s="255" t="str">
        <f>IF(ISBLANK(INDEX('Policy Characteristics'!D:D,MATCH($C2949,'Policy Characteristics'!$C:$C,0))),"",INDEX('Policy Characteristics'!D:D,MATCH($C2949,'Policy Characteristics'!$C:$C,0)))</f>
        <v>R&amp;D Fuel Use Reductions</v>
      </c>
      <c r="K2949" s="254" t="str">
        <f>IF(ISBLANK(INDEX('Policy Characteristics'!E:E,MATCH($C2949,'Policy Characteristics'!$C:$C,0))),"",INDEX('Policy Characteristics'!E:E,MATCH($C2949,'Policy Characteristics'!$C:$C,0)))</f>
        <v>RnD industry fuel use reduction</v>
      </c>
      <c r="L2949" s="261">
        <f>IF(ISBLANK(INDEX('Policy Characteristics'!F:F,MATCH($C2949,'Policy Characteristics'!$C:$C,0))),"",INDEX('Policy Characteristics'!F:F,MATCH($C2949,'Policy Characteristics'!$C:$C,0)))</f>
        <v>0</v>
      </c>
      <c r="M2949" s="261">
        <f>IF(ISBLANK(INDEX('Policy Characteristics'!G:G,MATCH($C2949,'Policy Characteristics'!$C:$C,0))),"",INDEX('Policy Characteristics'!G:G,MATCH($C2949,'Policy Characteristics'!$C:$C,0)))</f>
        <v>0.4</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reduction in fuel use</v>
      </c>
      <c r="P2949" s="254" t="str">
        <f>IF(ISBLANK(INDEX('Policy Characteristics'!J:J,MATCH($C2949,'Policy Characteristics'!$C:$C,0))),"",INDEX('Policy Characteristics'!J:J,MATCH($C2949,'Policy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49" s="254" t="str">
        <f>IF(ISBLANK(INDEX('Policy Characteristics'!K:K,MATCH($C2949,'Policy Characteristics'!$C:$C,0))),"",INDEX('Policy Characteristics'!K:K,MATCH($C2949,'Policy Characteristics'!$C:$C,0)))</f>
        <v>architectural-design.html#rnd</v>
      </c>
      <c r="R2949" s="254" t="str">
        <f>IF(ISBLANK(INDEX('Policy Characteristics'!L:L,MATCH($C2949,'Policy Characteristics'!$C:$C,0))),"",INDEX('Policy Characteristics'!L:L,MATCH($C2949,'Policy Characteristics'!$C:$C,0)))</f>
        <v>research-and-development.html</v>
      </c>
    </row>
    <row r="2950" spans="1:18" x14ac:dyDescent="0.25">
      <c r="A2950" s="254" t="str">
        <f>IF(ISBLANK(INDEX('Policy Characteristics'!A:A,MATCH($C2950,'Policy Characteristics'!$C:$C,0))),"",INDEX('Policy Characteristics'!A:A,MATCH($C2950,'Policy Characteristics'!$C:$C,0)))</f>
        <v>Research and Development</v>
      </c>
      <c r="B2950" s="262" t="str">
        <f>IF(ISBLANK(INDEX('Policy Characteristics'!B:B,MATCH($C2950,'Policy Characteristics'!$C:$C,0))),"",INDEX('Policy Characteristics'!B:B,MATCH($C2950,'Policy Characteristics'!$C:$C,0)))</f>
        <v>Fuel Use Reduction</v>
      </c>
      <c r="C2950" s="254" t="str">
        <f t="shared" si="141"/>
        <v>RnD Industry Fuel Use Perc Reduction</v>
      </c>
      <c r="D2950" t="s">
        <v>3025</v>
      </c>
      <c r="E2950" s="45"/>
      <c r="F2950" s="6" t="s">
        <v>3051</v>
      </c>
      <c r="G2950" s="45"/>
      <c r="H2950" s="47">
        <f t="shared" si="136"/>
        <v>2949</v>
      </c>
      <c r="I2950" s="324" t="s">
        <v>40</v>
      </c>
      <c r="J2950" s="255" t="str">
        <f>IF(ISBLANK(INDEX('Policy Characteristics'!D:D,MATCH($C2950,'Policy Characteristics'!$C:$C,0))),"",INDEX('Policy Characteristics'!D:D,MATCH($C2950,'Policy Characteristics'!$C:$C,0)))</f>
        <v>R&amp;D Fuel Use Reductions</v>
      </c>
      <c r="K2950" s="254" t="str">
        <f>IF(ISBLANK(INDEX('Policy Characteristics'!E:E,MATCH($C2950,'Policy Characteristics'!$C:$C,0))),"",INDEX('Policy Characteristics'!E:E,MATCH($C2950,'Policy Characteristics'!$C:$C,0)))</f>
        <v>RnD industry fuel use reduction</v>
      </c>
      <c r="L2950" s="261">
        <f>IF(ISBLANK(INDEX('Policy Characteristics'!F:F,MATCH($C2950,'Policy Characteristics'!$C:$C,0))),"",INDEX('Policy Characteristics'!F:F,MATCH($C2950,'Policy Characteristics'!$C:$C,0)))</f>
        <v>0</v>
      </c>
      <c r="M2950" s="261">
        <f>IF(ISBLANK(INDEX('Policy Characteristics'!G:G,MATCH($C2950,'Policy Characteristics'!$C:$C,0))),"",INDEX('Policy Characteristics'!G:G,MATCH($C2950,'Policy Characteristics'!$C:$C,0)))</f>
        <v>0.4</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reduction in fuel use</v>
      </c>
      <c r="P2950" s="254" t="str">
        <f>IF(ISBLANK(INDEX('Policy Characteristics'!J:J,MATCH($C2950,'Policy Characteristics'!$C:$C,0))),"",INDEX('Policy Characteristics'!J:J,MATCH($C2950,'Policy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0" s="254" t="str">
        <f>IF(ISBLANK(INDEX('Policy Characteristics'!K:K,MATCH($C2950,'Policy Characteristics'!$C:$C,0))),"",INDEX('Policy Characteristics'!K:K,MATCH($C2950,'Policy Characteristics'!$C:$C,0)))</f>
        <v>architectural-design.html#rnd</v>
      </c>
      <c r="R2950" s="254" t="str">
        <f>IF(ISBLANK(INDEX('Policy Characteristics'!L:L,MATCH($C2950,'Policy Characteristics'!$C:$C,0))),"",INDEX('Policy Characteristics'!L:L,MATCH($C2950,'Policy Characteristics'!$C:$C,0)))</f>
        <v>research-and-development.html</v>
      </c>
    </row>
    <row r="2951" spans="1:18" x14ac:dyDescent="0.25">
      <c r="A2951" s="254" t="str">
        <f>IF(ISBLANK(INDEX('Policy Characteristics'!A:A,MATCH($C2951,'Policy Characteristics'!$C:$C,0))),"",INDEX('Policy Characteristics'!A:A,MATCH($C2951,'Policy Characteristics'!$C:$C,0)))</f>
        <v>Research and Development</v>
      </c>
      <c r="B2951" s="262" t="str">
        <f>IF(ISBLANK(INDEX('Policy Characteristics'!B:B,MATCH($C2951,'Policy Characteristics'!$C:$C,0))),"",INDEX('Policy Characteristics'!B:B,MATCH($C2951,'Policy Characteristics'!$C:$C,0)))</f>
        <v>Fuel Use Reduction</v>
      </c>
      <c r="C2951" s="254" t="str">
        <f t="shared" si="141"/>
        <v>RnD Industry Fuel Use Perc Reduction</v>
      </c>
      <c r="D2951" t="s">
        <v>3026</v>
      </c>
      <c r="E2951" s="45"/>
      <c r="F2951" s="6" t="s">
        <v>3052</v>
      </c>
      <c r="G2951" s="45"/>
      <c r="H2951" s="47">
        <f t="shared" si="136"/>
        <v>2950</v>
      </c>
      <c r="I2951" s="324" t="s">
        <v>40</v>
      </c>
      <c r="J2951" s="255" t="str">
        <f>IF(ISBLANK(INDEX('Policy Characteristics'!D:D,MATCH($C2951,'Policy Characteristics'!$C:$C,0))),"",INDEX('Policy Characteristics'!D:D,MATCH($C2951,'Policy Characteristics'!$C:$C,0)))</f>
        <v>R&amp;D Fuel Use Reductions</v>
      </c>
      <c r="K2951" s="254" t="str">
        <f>IF(ISBLANK(INDEX('Policy Characteristics'!E:E,MATCH($C2951,'Policy Characteristics'!$C:$C,0))),"",INDEX('Policy Characteristics'!E:E,MATCH($C2951,'Policy Characteristics'!$C:$C,0)))</f>
        <v>RnD industry fuel use reduction</v>
      </c>
      <c r="L2951" s="261">
        <f>IF(ISBLANK(INDEX('Policy Characteristics'!F:F,MATCH($C2951,'Policy Characteristics'!$C:$C,0))),"",INDEX('Policy Characteristics'!F:F,MATCH($C2951,'Policy Characteristics'!$C:$C,0)))</f>
        <v>0</v>
      </c>
      <c r="M2951" s="261">
        <f>IF(ISBLANK(INDEX('Policy Characteristics'!G:G,MATCH($C2951,'Policy Characteristics'!$C:$C,0))),"",INDEX('Policy Characteristics'!G:G,MATCH($C2951,'Policy Characteristics'!$C:$C,0)))</f>
        <v>0.4</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reduction in fuel use</v>
      </c>
      <c r="P2951" s="254" t="str">
        <f>IF(ISBLANK(INDEX('Policy Characteristics'!J:J,MATCH($C2951,'Policy Characteristics'!$C:$C,0))),"",INDEX('Policy Characteristics'!J:J,MATCH($C2951,'Policy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1" s="254" t="str">
        <f>IF(ISBLANK(INDEX('Policy Characteristics'!K:K,MATCH($C2951,'Policy Characteristics'!$C:$C,0))),"",INDEX('Policy Characteristics'!K:K,MATCH($C2951,'Policy Characteristics'!$C:$C,0)))</f>
        <v>architectural-design.html#rnd</v>
      </c>
      <c r="R2951" s="254" t="str">
        <f>IF(ISBLANK(INDEX('Policy Characteristics'!L:L,MATCH($C2951,'Policy Characteristics'!$C:$C,0))),"",INDEX('Policy Characteristics'!L:L,MATCH($C2951,'Policy Characteristics'!$C:$C,0)))</f>
        <v>research-and-development.html</v>
      </c>
    </row>
    <row r="2952" spans="1:18" x14ac:dyDescent="0.25">
      <c r="A2952" s="254" t="str">
        <f>IF(ISBLANK(INDEX('Policy Characteristics'!A:A,MATCH($C2952,'Policy Characteristics'!$C:$C,0))),"",INDEX('Policy Characteristics'!A:A,MATCH($C2952,'Policy Characteristics'!$C:$C,0)))</f>
        <v>Research and Development</v>
      </c>
      <c r="B2952" s="262" t="str">
        <f>IF(ISBLANK(INDEX('Policy Characteristics'!B:B,MATCH($C2952,'Policy Characteristics'!$C:$C,0))),"",INDEX('Policy Characteristics'!B:B,MATCH($C2952,'Policy Characteristics'!$C:$C,0)))</f>
        <v>Fuel Use Reduction</v>
      </c>
      <c r="C2952" s="254" t="str">
        <f t="shared" si="141"/>
        <v>RnD Industry Fuel Use Perc Reduction</v>
      </c>
      <c r="D2952" t="s">
        <v>3027</v>
      </c>
      <c r="E2952" s="45"/>
      <c r="F2952" s="6" t="s">
        <v>3053</v>
      </c>
      <c r="G2952" s="45"/>
      <c r="H2952" s="47">
        <f t="shared" si="136"/>
        <v>2951</v>
      </c>
      <c r="I2952" s="324" t="s">
        <v>40</v>
      </c>
      <c r="J2952" s="255" t="str">
        <f>IF(ISBLANK(INDEX('Policy Characteristics'!D:D,MATCH($C2952,'Policy Characteristics'!$C:$C,0))),"",INDEX('Policy Characteristics'!D:D,MATCH($C2952,'Policy Characteristics'!$C:$C,0)))</f>
        <v>R&amp;D Fuel Use Reductions</v>
      </c>
      <c r="K2952" s="254" t="str">
        <f>IF(ISBLANK(INDEX('Policy Characteristics'!E:E,MATCH($C2952,'Policy Characteristics'!$C:$C,0))),"",INDEX('Policy Characteristics'!E:E,MATCH($C2952,'Policy Characteristics'!$C:$C,0)))</f>
        <v>RnD industry fuel use reduction</v>
      </c>
      <c r="L2952" s="261">
        <f>IF(ISBLANK(INDEX('Policy Characteristics'!F:F,MATCH($C2952,'Policy Characteristics'!$C:$C,0))),"",INDEX('Policy Characteristics'!F:F,MATCH($C2952,'Policy Characteristics'!$C:$C,0)))</f>
        <v>0</v>
      </c>
      <c r="M2952" s="261">
        <f>IF(ISBLANK(INDEX('Policy Characteristics'!G:G,MATCH($C2952,'Policy Characteristics'!$C:$C,0))),"",INDEX('Policy Characteristics'!G:G,MATCH($C2952,'Policy Characteristics'!$C:$C,0)))</f>
        <v>0.4</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reduction in fuel use</v>
      </c>
      <c r="P2952" s="254" t="str">
        <f>IF(ISBLANK(INDEX('Policy Characteristics'!J:J,MATCH($C2952,'Policy Characteristics'!$C:$C,0))),"",INDEX('Policy Characteristics'!J:J,MATCH($C2952,'Policy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2" s="254" t="str">
        <f>IF(ISBLANK(INDEX('Policy Characteristics'!K:K,MATCH($C2952,'Policy Characteristics'!$C:$C,0))),"",INDEX('Policy Characteristics'!K:K,MATCH($C2952,'Policy Characteristics'!$C:$C,0)))</f>
        <v>architectural-design.html#rnd</v>
      </c>
      <c r="R2952" s="254" t="str">
        <f>IF(ISBLANK(INDEX('Policy Characteristics'!L:L,MATCH($C2952,'Policy Characteristics'!$C:$C,0))),"",INDEX('Policy Characteristics'!L:L,MATCH($C2952,'Policy Characteristics'!$C:$C,0)))</f>
        <v>research-and-development.html</v>
      </c>
    </row>
    <row r="2953" spans="1:18" x14ac:dyDescent="0.25">
      <c r="A2953" s="254" t="str">
        <f>IF(ISBLANK(INDEX('Policy Characteristics'!A:A,MATCH($C2953,'Policy Characteristics'!$C:$C,0))),"",INDEX('Policy Characteristics'!A:A,MATCH($C2953,'Policy Characteristics'!$C:$C,0)))</f>
        <v>Research and Development</v>
      </c>
      <c r="B2953" s="262" t="str">
        <f>IF(ISBLANK(INDEX('Policy Characteristics'!B:B,MATCH($C2953,'Policy Characteristics'!$C:$C,0))),"",INDEX('Policy Characteristics'!B:B,MATCH($C2953,'Policy Characteristics'!$C:$C,0)))</f>
        <v>Fuel Use Reduction</v>
      </c>
      <c r="C2953" s="254" t="str">
        <f t="shared" si="141"/>
        <v>RnD Industry Fuel Use Perc Reduction</v>
      </c>
      <c r="D2953" t="s">
        <v>3028</v>
      </c>
      <c r="E2953" s="45"/>
      <c r="F2953" s="6" t="s">
        <v>310</v>
      </c>
      <c r="G2953" s="45"/>
      <c r="H2953" s="47">
        <f t="shared" si="136"/>
        <v>2952</v>
      </c>
      <c r="I2953" s="324" t="s">
        <v>40</v>
      </c>
      <c r="J2953" s="255" t="str">
        <f>IF(ISBLANK(INDEX('Policy Characteristics'!D:D,MATCH($C2953,'Policy Characteristics'!$C:$C,0))),"",INDEX('Policy Characteristics'!D:D,MATCH($C2953,'Policy Characteristics'!$C:$C,0)))</f>
        <v>R&amp;D Fuel Use Reductions</v>
      </c>
      <c r="K2953" s="254" t="str">
        <f>IF(ISBLANK(INDEX('Policy Characteristics'!E:E,MATCH($C2953,'Policy Characteristics'!$C:$C,0))),"",INDEX('Policy Characteristics'!E:E,MATCH($C2953,'Policy Characteristics'!$C:$C,0)))</f>
        <v>RnD industry fuel use reduction</v>
      </c>
      <c r="L2953" s="261">
        <f>IF(ISBLANK(INDEX('Policy Characteristics'!F:F,MATCH($C2953,'Policy Characteristics'!$C:$C,0))),"",INDEX('Policy Characteristics'!F:F,MATCH($C2953,'Policy Characteristics'!$C:$C,0)))</f>
        <v>0</v>
      </c>
      <c r="M2953" s="261">
        <f>IF(ISBLANK(INDEX('Policy Characteristics'!G:G,MATCH($C2953,'Policy Characteristics'!$C:$C,0))),"",INDEX('Policy Characteristics'!G:G,MATCH($C2953,'Policy Characteristics'!$C:$C,0)))</f>
        <v>0.4</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reduction in fuel use</v>
      </c>
      <c r="P2953" s="254" t="str">
        <f>IF(ISBLANK(INDEX('Policy Characteristics'!J:J,MATCH($C2953,'Policy Characteristics'!$C:$C,0))),"",INDEX('Policy Characteristics'!J:J,MATCH($C2953,'Policy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3" s="254" t="str">
        <f>IF(ISBLANK(INDEX('Policy Characteristics'!K:K,MATCH($C2953,'Policy Characteristics'!$C:$C,0))),"",INDEX('Policy Characteristics'!K:K,MATCH($C2953,'Policy Characteristics'!$C:$C,0)))</f>
        <v>architectural-design.html#rnd</v>
      </c>
      <c r="R2953" s="254" t="str">
        <f>IF(ISBLANK(INDEX('Policy Characteristics'!L:L,MATCH($C2953,'Policy Characteristics'!$C:$C,0))),"",INDEX('Policy Characteristics'!L:L,MATCH($C2953,'Policy Characteristics'!$C:$C,0)))</f>
        <v>research-and-development.html</v>
      </c>
    </row>
    <row r="2954" spans="1:18" x14ac:dyDescent="0.25">
      <c r="A2954" s="254" t="str">
        <f>IF(ISBLANK(INDEX('Policy Characteristics'!A:A,MATCH($C2954,'Policy Characteristics'!$C:$C,0))),"",INDEX('Policy Characteristics'!A:A,MATCH($C2954,'Policy Characteristics'!$C:$C,0)))</f>
        <v>Research and Development</v>
      </c>
      <c r="B2954" s="262" t="str">
        <f>IF(ISBLANK(INDEX('Policy Characteristics'!B:B,MATCH($C2954,'Policy Characteristics'!$C:$C,0))),"",INDEX('Policy Characteristics'!B:B,MATCH($C2954,'Policy Characteristics'!$C:$C,0)))</f>
        <v>Fuel Use Reduction</v>
      </c>
      <c r="C2954" s="254" t="str">
        <f t="shared" si="141"/>
        <v>RnD Industry Fuel Use Perc Reduction</v>
      </c>
      <c r="D2954" t="s">
        <v>3029</v>
      </c>
      <c r="E2954" s="45"/>
      <c r="F2954" s="6" t="s">
        <v>3054</v>
      </c>
      <c r="G2954" s="45"/>
      <c r="H2954" s="47">
        <f t="shared" si="136"/>
        <v>2953</v>
      </c>
      <c r="I2954" s="324" t="s">
        <v>40</v>
      </c>
      <c r="J2954" s="255" t="str">
        <f>IF(ISBLANK(INDEX('Policy Characteristics'!D:D,MATCH($C2954,'Policy Characteristics'!$C:$C,0))),"",INDEX('Policy Characteristics'!D:D,MATCH($C2954,'Policy Characteristics'!$C:$C,0)))</f>
        <v>R&amp;D Fuel Use Reductions</v>
      </c>
      <c r="K2954" s="254" t="str">
        <f>IF(ISBLANK(INDEX('Policy Characteristics'!E:E,MATCH($C2954,'Policy Characteristics'!$C:$C,0))),"",INDEX('Policy Characteristics'!E:E,MATCH($C2954,'Policy Characteristics'!$C:$C,0)))</f>
        <v>RnD industry fuel use reduction</v>
      </c>
      <c r="L2954" s="261">
        <f>IF(ISBLANK(INDEX('Policy Characteristics'!F:F,MATCH($C2954,'Policy Characteristics'!$C:$C,0))),"",INDEX('Policy Characteristics'!F:F,MATCH($C2954,'Policy Characteristics'!$C:$C,0)))</f>
        <v>0</v>
      </c>
      <c r="M2954" s="261">
        <f>IF(ISBLANK(INDEX('Policy Characteristics'!G:G,MATCH($C2954,'Policy Characteristics'!$C:$C,0))),"",INDEX('Policy Characteristics'!G:G,MATCH($C2954,'Policy Characteristics'!$C:$C,0)))</f>
        <v>0.4</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reduction in fuel use</v>
      </c>
      <c r="P2954" s="254" t="str">
        <f>IF(ISBLANK(INDEX('Policy Characteristics'!J:J,MATCH($C2954,'Policy Characteristics'!$C:$C,0))),"",INDEX('Policy Characteristics'!J:J,MATCH($C2954,'Policy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4" s="254" t="str">
        <f>IF(ISBLANK(INDEX('Policy Characteristics'!K:K,MATCH($C2954,'Policy Characteristics'!$C:$C,0))),"",INDEX('Policy Characteristics'!K:K,MATCH($C2954,'Policy Characteristics'!$C:$C,0)))</f>
        <v>architectural-design.html#rnd</v>
      </c>
      <c r="R2954" s="254" t="str">
        <f>IF(ISBLANK(INDEX('Policy Characteristics'!L:L,MATCH($C2954,'Policy Characteristics'!$C:$C,0))),"",INDEX('Policy Characteristics'!L:L,MATCH($C2954,'Policy Characteristics'!$C:$C,0)))</f>
        <v>research-and-development.html</v>
      </c>
    </row>
    <row r="2955" spans="1:18" ht="30" x14ac:dyDescent="0.25">
      <c r="A2955" s="254" t="str">
        <f>IF(ISBLANK(INDEX('Policy Characteristics'!A:A,MATCH($C2955,'Policy Characteristics'!$C:$C,0))),"",INDEX('Policy Characteristics'!A:A,MATCH($C2955,'Policy Characteristics'!$C:$C,0)))</f>
        <v>Research and Development</v>
      </c>
      <c r="B2955" s="262" t="str">
        <f>IF(ISBLANK(INDEX('Policy Characteristics'!B:B,MATCH($C2955,'Policy Characteristics'!$C:$C,0))),"",INDEX('Policy Characteristics'!B:B,MATCH($C2955,'Policy Characteristics'!$C:$C,0)))</f>
        <v>Fuel Use Reduction</v>
      </c>
      <c r="C2955" s="254" t="str">
        <f t="shared" si="141"/>
        <v>RnD Industry Fuel Use Perc Reduction</v>
      </c>
      <c r="D2955" t="s">
        <v>3030</v>
      </c>
      <c r="E2955" s="45"/>
      <c r="F2955" s="6" t="s">
        <v>3055</v>
      </c>
      <c r="G2955" s="45"/>
      <c r="H2955" s="47">
        <f t="shared" ref="H2955:H3018" si="142">H2954+1</f>
        <v>2954</v>
      </c>
      <c r="I2955" s="324" t="s">
        <v>40</v>
      </c>
      <c r="J2955" s="255" t="str">
        <f>IF(ISBLANK(INDEX('Policy Characteristics'!D:D,MATCH($C2955,'Policy Characteristics'!$C:$C,0))),"",INDEX('Policy Characteristics'!D:D,MATCH($C2955,'Policy Characteristics'!$C:$C,0)))</f>
        <v>R&amp;D Fuel Use Reductions</v>
      </c>
      <c r="K2955" s="254" t="str">
        <f>IF(ISBLANK(INDEX('Policy Characteristics'!E:E,MATCH($C2955,'Policy Characteristics'!$C:$C,0))),"",INDEX('Policy Characteristics'!E:E,MATCH($C2955,'Policy Characteristics'!$C:$C,0)))</f>
        <v>RnD industry fuel use reduction</v>
      </c>
      <c r="L2955" s="261">
        <f>IF(ISBLANK(INDEX('Policy Characteristics'!F:F,MATCH($C2955,'Policy Characteristics'!$C:$C,0))),"",INDEX('Policy Characteristics'!F:F,MATCH($C2955,'Policy Characteristics'!$C:$C,0)))</f>
        <v>0</v>
      </c>
      <c r="M2955" s="261">
        <f>IF(ISBLANK(INDEX('Policy Characteristics'!G:G,MATCH($C2955,'Policy Characteristics'!$C:$C,0))),"",INDEX('Policy Characteristics'!G:G,MATCH($C2955,'Policy Characteristics'!$C:$C,0)))</f>
        <v>0.4</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reduction in fuel use</v>
      </c>
      <c r="P2955" s="254" t="str">
        <f>IF(ISBLANK(INDEX('Policy Characteristics'!J:J,MATCH($C2955,'Policy Characteristics'!$C:$C,0))),"",INDEX('Policy Characteristics'!J:J,MATCH($C2955,'Policy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5" s="254" t="str">
        <f>IF(ISBLANK(INDEX('Policy Characteristics'!K:K,MATCH($C2955,'Policy Characteristics'!$C:$C,0))),"",INDEX('Policy Characteristics'!K:K,MATCH($C2955,'Policy Characteristics'!$C:$C,0)))</f>
        <v>architectural-design.html#rnd</v>
      </c>
      <c r="R2955" s="254" t="str">
        <f>IF(ISBLANK(INDEX('Policy Characteristics'!L:L,MATCH($C2955,'Policy Characteristics'!$C:$C,0))),"",INDEX('Policy Characteristics'!L:L,MATCH($C2955,'Policy Characteristics'!$C:$C,0)))</f>
        <v>research-and-development.html</v>
      </c>
    </row>
    <row r="2956" spans="1:18" x14ac:dyDescent="0.25">
      <c r="A2956" s="254" t="str">
        <f>IF(ISBLANK(INDEX('Policy Characteristics'!A:A,MATCH($C2956,'Policy Characteristics'!$C:$C,0))),"",INDEX('Policy Characteristics'!A:A,MATCH($C2956,'Policy Characteristics'!$C:$C,0)))</f>
        <v>Research and Development</v>
      </c>
      <c r="B2956" s="262" t="str">
        <f>IF(ISBLANK(INDEX('Policy Characteristics'!B:B,MATCH($C2956,'Policy Characteristics'!$C:$C,0))),"",INDEX('Policy Characteristics'!B:B,MATCH($C2956,'Policy Characteristics'!$C:$C,0)))</f>
        <v>Fuel Use Reduction</v>
      </c>
      <c r="C2956" s="254" t="str">
        <f t="shared" si="141"/>
        <v>RnD Industry Fuel Use Perc Reduction</v>
      </c>
      <c r="D2956" t="s">
        <v>3031</v>
      </c>
      <c r="E2956" s="45"/>
      <c r="F2956" s="6" t="s">
        <v>3056</v>
      </c>
      <c r="G2956" s="45"/>
      <c r="H2956" s="47">
        <f t="shared" si="142"/>
        <v>2955</v>
      </c>
      <c r="I2956" s="324" t="s">
        <v>40</v>
      </c>
      <c r="J2956" s="255" t="str">
        <f>IF(ISBLANK(INDEX('Policy Characteristics'!D:D,MATCH($C2956,'Policy Characteristics'!$C:$C,0))),"",INDEX('Policy Characteristics'!D:D,MATCH($C2956,'Policy Characteristics'!$C:$C,0)))</f>
        <v>R&amp;D Fuel Use Reductions</v>
      </c>
      <c r="K2956" s="254" t="str">
        <f>IF(ISBLANK(INDEX('Policy Characteristics'!E:E,MATCH($C2956,'Policy Characteristics'!$C:$C,0))),"",INDEX('Policy Characteristics'!E:E,MATCH($C2956,'Policy Characteristics'!$C:$C,0)))</f>
        <v>RnD industry fuel use reduction</v>
      </c>
      <c r="L2956" s="261">
        <f>IF(ISBLANK(INDEX('Policy Characteristics'!F:F,MATCH($C2956,'Policy Characteristics'!$C:$C,0))),"",INDEX('Policy Characteristics'!F:F,MATCH($C2956,'Policy Characteristics'!$C:$C,0)))</f>
        <v>0</v>
      </c>
      <c r="M2956" s="261">
        <f>IF(ISBLANK(INDEX('Policy Characteristics'!G:G,MATCH($C2956,'Policy Characteristics'!$C:$C,0))),"",INDEX('Policy Characteristics'!G:G,MATCH($C2956,'Policy Characteristics'!$C:$C,0)))</f>
        <v>0.4</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reduction in fuel use</v>
      </c>
      <c r="P2956" s="254" t="str">
        <f>IF(ISBLANK(INDEX('Policy Characteristics'!J:J,MATCH($C2956,'Policy Characteristics'!$C:$C,0))),"",INDEX('Policy Characteristics'!J:J,MATCH($C2956,'Policy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6" s="254" t="str">
        <f>IF(ISBLANK(INDEX('Policy Characteristics'!K:K,MATCH($C2956,'Policy Characteristics'!$C:$C,0))),"",INDEX('Policy Characteristics'!K:K,MATCH($C2956,'Policy Characteristics'!$C:$C,0)))</f>
        <v>architectural-design.html#rnd</v>
      </c>
      <c r="R2956" s="254" t="str">
        <f>IF(ISBLANK(INDEX('Policy Characteristics'!L:L,MATCH($C2956,'Policy Characteristics'!$C:$C,0))),"",INDEX('Policy Characteristics'!L:L,MATCH($C2956,'Policy Characteristics'!$C:$C,0)))</f>
        <v>research-and-development.html</v>
      </c>
    </row>
    <row r="2957" spans="1:18" x14ac:dyDescent="0.25">
      <c r="A2957" s="254" t="str">
        <f>IF(ISBLANK(INDEX('Policy Characteristics'!A:A,MATCH($C2957,'Policy Characteristics'!$C:$C,0))),"",INDEX('Policy Characteristics'!A:A,MATCH($C2957,'Policy Characteristics'!$C:$C,0)))</f>
        <v>Research and Development</v>
      </c>
      <c r="B2957" s="262" t="str">
        <f>IF(ISBLANK(INDEX('Policy Characteristics'!B:B,MATCH($C2957,'Policy Characteristics'!$C:$C,0))),"",INDEX('Policy Characteristics'!B:B,MATCH($C2957,'Policy Characteristics'!$C:$C,0)))</f>
        <v>Fuel Use Reduction</v>
      </c>
      <c r="C2957" s="254" t="str">
        <f t="shared" si="141"/>
        <v>RnD Industry Fuel Use Perc Reduction</v>
      </c>
      <c r="D2957" t="s">
        <v>3032</v>
      </c>
      <c r="E2957" s="45"/>
      <c r="F2957" s="6" t="s">
        <v>3057</v>
      </c>
      <c r="G2957" s="45"/>
      <c r="H2957" s="47">
        <f t="shared" si="142"/>
        <v>2956</v>
      </c>
      <c r="I2957" s="324" t="s">
        <v>40</v>
      </c>
      <c r="J2957" s="255" t="str">
        <f>IF(ISBLANK(INDEX('Policy Characteristics'!D:D,MATCH($C2957,'Policy Characteristics'!$C:$C,0))),"",INDEX('Policy Characteristics'!D:D,MATCH($C2957,'Policy Characteristics'!$C:$C,0)))</f>
        <v>R&amp;D Fuel Use Reductions</v>
      </c>
      <c r="K2957" s="254" t="str">
        <f>IF(ISBLANK(INDEX('Policy Characteristics'!E:E,MATCH($C2957,'Policy Characteristics'!$C:$C,0))),"",INDEX('Policy Characteristics'!E:E,MATCH($C2957,'Policy Characteristics'!$C:$C,0)))</f>
        <v>RnD industry fuel use reduction</v>
      </c>
      <c r="L2957" s="261">
        <f>IF(ISBLANK(INDEX('Policy Characteristics'!F:F,MATCH($C2957,'Policy Characteristics'!$C:$C,0))),"",INDEX('Policy Characteristics'!F:F,MATCH($C2957,'Policy Characteristics'!$C:$C,0)))</f>
        <v>0</v>
      </c>
      <c r="M2957" s="261">
        <f>IF(ISBLANK(INDEX('Policy Characteristics'!G:G,MATCH($C2957,'Policy Characteristics'!$C:$C,0))),"",INDEX('Policy Characteristics'!G:G,MATCH($C2957,'Policy Characteristics'!$C:$C,0)))</f>
        <v>0.4</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reduction in fuel use</v>
      </c>
      <c r="P2957" s="254" t="str">
        <f>IF(ISBLANK(INDEX('Policy Characteristics'!J:J,MATCH($C2957,'Policy Characteristics'!$C:$C,0))),"",INDEX('Policy Characteristics'!J:J,MATCH($C2957,'Policy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7" s="254" t="str">
        <f>IF(ISBLANK(INDEX('Policy Characteristics'!K:K,MATCH($C2957,'Policy Characteristics'!$C:$C,0))),"",INDEX('Policy Characteristics'!K:K,MATCH($C2957,'Policy Characteristics'!$C:$C,0)))</f>
        <v>architectural-design.html#rnd</v>
      </c>
      <c r="R2957" s="254" t="str">
        <f>IF(ISBLANK(INDEX('Policy Characteristics'!L:L,MATCH($C2957,'Policy Characteristics'!$C:$C,0))),"",INDEX('Policy Characteristics'!L:L,MATCH($C2957,'Policy Characteristics'!$C:$C,0)))</f>
        <v>research-and-development.html</v>
      </c>
    </row>
    <row r="2958" spans="1:18" x14ac:dyDescent="0.25">
      <c r="A2958" s="254" t="str">
        <f>IF(ISBLANK(INDEX('Policy Characteristics'!A:A,MATCH($C2958,'Policy Characteristics'!$C:$C,0))),"",INDEX('Policy Characteristics'!A:A,MATCH($C2958,'Policy Characteristics'!$C:$C,0)))</f>
        <v>Research and Development</v>
      </c>
      <c r="B2958" s="262" t="str">
        <f>IF(ISBLANK(INDEX('Policy Characteristics'!B:B,MATCH($C2958,'Policy Characteristics'!$C:$C,0))),"",INDEX('Policy Characteristics'!B:B,MATCH($C2958,'Policy Characteristics'!$C:$C,0)))</f>
        <v>Fuel Use Reduction</v>
      </c>
      <c r="C2958" s="254" t="str">
        <f t="shared" si="141"/>
        <v>RnD Industry Fuel Use Perc Reduction</v>
      </c>
      <c r="D2958" t="s">
        <v>3033</v>
      </c>
      <c r="E2958" s="45"/>
      <c r="F2958" s="6" t="s">
        <v>3058</v>
      </c>
      <c r="G2958" s="45"/>
      <c r="H2958" s="47">
        <f t="shared" si="142"/>
        <v>2957</v>
      </c>
      <c r="I2958" s="324" t="s">
        <v>40</v>
      </c>
      <c r="J2958" s="255" t="str">
        <f>IF(ISBLANK(INDEX('Policy Characteristics'!D:D,MATCH($C2958,'Policy Characteristics'!$C:$C,0))),"",INDEX('Policy Characteristics'!D:D,MATCH($C2958,'Policy Characteristics'!$C:$C,0)))</f>
        <v>R&amp;D Fuel Use Reductions</v>
      </c>
      <c r="K2958" s="254" t="str">
        <f>IF(ISBLANK(INDEX('Policy Characteristics'!E:E,MATCH($C2958,'Policy Characteristics'!$C:$C,0))),"",INDEX('Policy Characteristics'!E:E,MATCH($C2958,'Policy Characteristics'!$C:$C,0)))</f>
        <v>RnD industry fuel use reduction</v>
      </c>
      <c r="L2958" s="261">
        <f>IF(ISBLANK(INDEX('Policy Characteristics'!F:F,MATCH($C2958,'Policy Characteristics'!$C:$C,0))),"",INDEX('Policy Characteristics'!F:F,MATCH($C2958,'Policy Characteristics'!$C:$C,0)))</f>
        <v>0</v>
      </c>
      <c r="M2958" s="261">
        <f>IF(ISBLANK(INDEX('Policy Characteristics'!G:G,MATCH($C2958,'Policy Characteristics'!$C:$C,0))),"",INDEX('Policy Characteristics'!G:G,MATCH($C2958,'Policy Characteristics'!$C:$C,0)))</f>
        <v>0.4</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reduction in fuel use</v>
      </c>
      <c r="P2958" s="254" t="str">
        <f>IF(ISBLANK(INDEX('Policy Characteristics'!J:J,MATCH($C2958,'Policy Characteristics'!$C:$C,0))),"",INDEX('Policy Characteristics'!J:J,MATCH($C2958,'Policy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8" s="254" t="str">
        <f>IF(ISBLANK(INDEX('Policy Characteristics'!K:K,MATCH($C2958,'Policy Characteristics'!$C:$C,0))),"",INDEX('Policy Characteristics'!K:K,MATCH($C2958,'Policy Characteristics'!$C:$C,0)))</f>
        <v>architectural-design.html#rnd</v>
      </c>
      <c r="R2958" s="254" t="str">
        <f>IF(ISBLANK(INDEX('Policy Characteristics'!L:L,MATCH($C2958,'Policy Characteristics'!$C:$C,0))),"",INDEX('Policy Characteristics'!L:L,MATCH($C2958,'Policy Characteristics'!$C:$C,0)))</f>
        <v>research-and-development.html</v>
      </c>
    </row>
    <row r="2959" spans="1:18" x14ac:dyDescent="0.25">
      <c r="A2959" s="254" t="str">
        <f>IF(ISBLANK(INDEX('Policy Characteristics'!A:A,MATCH($C2959,'Policy Characteristics'!$C:$C,0))),"",INDEX('Policy Characteristics'!A:A,MATCH($C2959,'Policy Characteristics'!$C:$C,0)))</f>
        <v>Research and Development</v>
      </c>
      <c r="B2959" s="262" t="str">
        <f>IF(ISBLANK(INDEX('Policy Characteristics'!B:B,MATCH($C2959,'Policy Characteristics'!$C:$C,0))),"",INDEX('Policy Characteristics'!B:B,MATCH($C2959,'Policy Characteristics'!$C:$C,0)))</f>
        <v>Fuel Use Reduction</v>
      </c>
      <c r="C2959" s="254" t="str">
        <f t="shared" si="141"/>
        <v>RnD Industry Fuel Use Perc Reduction</v>
      </c>
      <c r="D2959" t="s">
        <v>3034</v>
      </c>
      <c r="E2959" s="45"/>
      <c r="F2959" s="6" t="s">
        <v>3059</v>
      </c>
      <c r="G2959" s="45"/>
      <c r="H2959" s="47">
        <f t="shared" si="142"/>
        <v>2958</v>
      </c>
      <c r="I2959" s="324" t="s">
        <v>40</v>
      </c>
      <c r="J2959" s="255" t="str">
        <f>IF(ISBLANK(INDEX('Policy Characteristics'!D:D,MATCH($C2959,'Policy Characteristics'!$C:$C,0))),"",INDEX('Policy Characteristics'!D:D,MATCH($C2959,'Policy Characteristics'!$C:$C,0)))</f>
        <v>R&amp;D Fuel Use Reductions</v>
      </c>
      <c r="K2959" s="254" t="str">
        <f>IF(ISBLANK(INDEX('Policy Characteristics'!E:E,MATCH($C2959,'Policy Characteristics'!$C:$C,0))),"",INDEX('Policy Characteristics'!E:E,MATCH($C2959,'Policy Characteristics'!$C:$C,0)))</f>
        <v>RnD industry fuel use reduction</v>
      </c>
      <c r="L2959" s="261">
        <f>IF(ISBLANK(INDEX('Policy Characteristics'!F:F,MATCH($C2959,'Policy Characteristics'!$C:$C,0))),"",INDEX('Policy Characteristics'!F:F,MATCH($C2959,'Policy Characteristics'!$C:$C,0)))</f>
        <v>0</v>
      </c>
      <c r="M2959" s="261">
        <f>IF(ISBLANK(INDEX('Policy Characteristics'!G:G,MATCH($C2959,'Policy Characteristics'!$C:$C,0))),"",INDEX('Policy Characteristics'!G:G,MATCH($C2959,'Policy Characteristics'!$C:$C,0)))</f>
        <v>0.4</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reduction in fuel use</v>
      </c>
      <c r="P2959" s="254" t="str">
        <f>IF(ISBLANK(INDEX('Policy Characteristics'!J:J,MATCH($C2959,'Policy Characteristics'!$C:$C,0))),"",INDEX('Policy Characteristics'!J:J,MATCH($C2959,'Policy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59" s="254" t="str">
        <f>IF(ISBLANK(INDEX('Policy Characteristics'!K:K,MATCH($C2959,'Policy Characteristics'!$C:$C,0))),"",INDEX('Policy Characteristics'!K:K,MATCH($C2959,'Policy Characteristics'!$C:$C,0)))</f>
        <v>architectural-design.html#rnd</v>
      </c>
      <c r="R2959" s="254" t="str">
        <f>IF(ISBLANK(INDEX('Policy Characteristics'!L:L,MATCH($C2959,'Policy Characteristics'!$C:$C,0))),"",INDEX('Policy Characteristics'!L:L,MATCH($C2959,'Policy Characteristics'!$C:$C,0)))</f>
        <v>research-and-development.html</v>
      </c>
    </row>
    <row r="2960" spans="1:18" x14ac:dyDescent="0.25">
      <c r="A2960" s="254" t="str">
        <f>IF(ISBLANK(INDEX('Policy Characteristics'!A:A,MATCH($C2960,'Policy Characteristics'!$C:$C,0))),"",INDEX('Policy Characteristics'!A:A,MATCH($C2960,'Policy Characteristics'!$C:$C,0)))</f>
        <v>Research and Development</v>
      </c>
      <c r="B2960" s="262" t="str">
        <f>IF(ISBLANK(INDEX('Policy Characteristics'!B:B,MATCH($C2960,'Policy Characteristics'!$C:$C,0))),"",INDEX('Policy Characteristics'!B:B,MATCH($C2960,'Policy Characteristics'!$C:$C,0)))</f>
        <v>Fuel Use Reduction</v>
      </c>
      <c r="C2960" s="254" t="str">
        <f t="shared" si="141"/>
        <v>RnD Industry Fuel Use Perc Reduction</v>
      </c>
      <c r="D2960" t="s">
        <v>3035</v>
      </c>
      <c r="E2960" s="45"/>
      <c r="F2960" s="6" t="s">
        <v>3060</v>
      </c>
      <c r="G2960" s="45"/>
      <c r="H2960" s="47">
        <f t="shared" si="142"/>
        <v>2959</v>
      </c>
      <c r="I2960" s="324" t="s">
        <v>40</v>
      </c>
      <c r="J2960" s="255" t="str">
        <f>IF(ISBLANK(INDEX('Policy Characteristics'!D:D,MATCH($C2960,'Policy Characteristics'!$C:$C,0))),"",INDEX('Policy Characteristics'!D:D,MATCH($C2960,'Policy Characteristics'!$C:$C,0)))</f>
        <v>R&amp;D Fuel Use Reductions</v>
      </c>
      <c r="K2960" s="254" t="str">
        <f>IF(ISBLANK(INDEX('Policy Characteristics'!E:E,MATCH($C2960,'Policy Characteristics'!$C:$C,0))),"",INDEX('Policy Characteristics'!E:E,MATCH($C2960,'Policy Characteristics'!$C:$C,0)))</f>
        <v>RnD industry fuel use reduction</v>
      </c>
      <c r="L2960" s="261">
        <f>IF(ISBLANK(INDEX('Policy Characteristics'!F:F,MATCH($C2960,'Policy Characteristics'!$C:$C,0))),"",INDEX('Policy Characteristics'!F:F,MATCH($C2960,'Policy Characteristics'!$C:$C,0)))</f>
        <v>0</v>
      </c>
      <c r="M2960" s="261">
        <f>IF(ISBLANK(INDEX('Policy Characteristics'!G:G,MATCH($C2960,'Policy Characteristics'!$C:$C,0))),"",INDEX('Policy Characteristics'!G:G,MATCH($C2960,'Policy Characteristics'!$C:$C,0)))</f>
        <v>0.4</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reduction in fuel use</v>
      </c>
      <c r="P2960" s="254" t="str">
        <f>IF(ISBLANK(INDEX('Policy Characteristics'!J:J,MATCH($C2960,'Policy Characteristics'!$C:$C,0))),"",INDEX('Policy Characteristics'!J:J,MATCH($C2960,'Policy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0" s="254" t="str">
        <f>IF(ISBLANK(INDEX('Policy Characteristics'!K:K,MATCH($C2960,'Policy Characteristics'!$C:$C,0))),"",INDEX('Policy Characteristics'!K:K,MATCH($C2960,'Policy Characteristics'!$C:$C,0)))</f>
        <v>architectural-design.html#rnd</v>
      </c>
      <c r="R2960" s="254" t="str">
        <f>IF(ISBLANK(INDEX('Policy Characteristics'!L:L,MATCH($C2960,'Policy Characteristics'!$C:$C,0))),"",INDEX('Policy Characteristics'!L:L,MATCH($C2960,'Policy Characteristics'!$C:$C,0)))</f>
        <v>research-and-development.html</v>
      </c>
    </row>
    <row r="2961" spans="1:18" x14ac:dyDescent="0.25">
      <c r="A2961" s="254" t="str">
        <f>IF(ISBLANK(INDEX('Policy Characteristics'!A:A,MATCH($C2961,'Policy Characteristics'!$C:$C,0))),"",INDEX('Policy Characteristics'!A:A,MATCH($C2961,'Policy Characteristics'!$C:$C,0)))</f>
        <v>Research and Development</v>
      </c>
      <c r="B2961" s="262" t="str">
        <f>IF(ISBLANK(INDEX('Policy Characteristics'!B:B,MATCH($C2961,'Policy Characteristics'!$C:$C,0))),"",INDEX('Policy Characteristics'!B:B,MATCH($C2961,'Policy Characteristics'!$C:$C,0)))</f>
        <v>Fuel Use Reduction</v>
      </c>
      <c r="C2961" s="254" t="str">
        <f t="shared" si="141"/>
        <v>RnD Industry Fuel Use Perc Reduction</v>
      </c>
      <c r="D2961" t="s">
        <v>3036</v>
      </c>
      <c r="E2961" s="45"/>
      <c r="F2961" s="6" t="s">
        <v>3061</v>
      </c>
      <c r="G2961" s="45"/>
      <c r="H2961" s="47">
        <f t="shared" si="142"/>
        <v>2960</v>
      </c>
      <c r="I2961" s="324" t="s">
        <v>40</v>
      </c>
      <c r="J2961" s="255" t="str">
        <f>IF(ISBLANK(INDEX('Policy Characteristics'!D:D,MATCH($C2961,'Policy Characteristics'!$C:$C,0))),"",INDEX('Policy Characteristics'!D:D,MATCH($C2961,'Policy Characteristics'!$C:$C,0)))</f>
        <v>R&amp;D Fuel Use Reductions</v>
      </c>
      <c r="K2961" s="254" t="str">
        <f>IF(ISBLANK(INDEX('Policy Characteristics'!E:E,MATCH($C2961,'Policy Characteristics'!$C:$C,0))),"",INDEX('Policy Characteristics'!E:E,MATCH($C2961,'Policy Characteristics'!$C:$C,0)))</f>
        <v>RnD industry fuel use reduction</v>
      </c>
      <c r="L2961" s="261">
        <f>IF(ISBLANK(INDEX('Policy Characteristics'!F:F,MATCH($C2961,'Policy Characteristics'!$C:$C,0))),"",INDEX('Policy Characteristics'!F:F,MATCH($C2961,'Policy Characteristics'!$C:$C,0)))</f>
        <v>0</v>
      </c>
      <c r="M2961" s="261">
        <f>IF(ISBLANK(INDEX('Policy Characteristics'!G:G,MATCH($C2961,'Policy Characteristics'!$C:$C,0))),"",INDEX('Policy Characteristics'!G:G,MATCH($C2961,'Policy Characteristics'!$C:$C,0)))</f>
        <v>0.4</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reduction in fuel use</v>
      </c>
      <c r="P2961" s="254" t="str">
        <f>IF(ISBLANK(INDEX('Policy Characteristics'!J:J,MATCH($C2961,'Policy Characteristics'!$C:$C,0))),"",INDEX('Policy Characteristics'!J:J,MATCH($C2961,'Policy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1" s="254" t="str">
        <f>IF(ISBLANK(INDEX('Policy Characteristics'!K:K,MATCH($C2961,'Policy Characteristics'!$C:$C,0))),"",INDEX('Policy Characteristics'!K:K,MATCH($C2961,'Policy Characteristics'!$C:$C,0)))</f>
        <v>architectural-design.html#rnd</v>
      </c>
      <c r="R2961" s="254" t="str">
        <f>IF(ISBLANK(INDEX('Policy Characteristics'!L:L,MATCH($C2961,'Policy Characteristics'!$C:$C,0))),"",INDEX('Policy Characteristics'!L:L,MATCH($C2961,'Policy Characteristics'!$C:$C,0)))</f>
        <v>research-and-development.html</v>
      </c>
    </row>
    <row r="2962" spans="1:18" x14ac:dyDescent="0.25">
      <c r="A2962" s="254" t="str">
        <f>IF(ISBLANK(INDEX('Policy Characteristics'!A:A,MATCH($C2962,'Policy Characteristics'!$C:$C,0))),"",INDEX('Policy Characteristics'!A:A,MATCH($C2962,'Policy Characteristics'!$C:$C,0)))</f>
        <v>Research and Development</v>
      </c>
      <c r="B2962" s="262" t="str">
        <f>IF(ISBLANK(INDEX('Policy Characteristics'!B:B,MATCH($C2962,'Policy Characteristics'!$C:$C,0))),"",INDEX('Policy Characteristics'!B:B,MATCH($C2962,'Policy Characteristics'!$C:$C,0)))</f>
        <v>Fuel Use Reduction</v>
      </c>
      <c r="C2962" s="254" t="str">
        <f t="shared" si="141"/>
        <v>RnD Industry Fuel Use Perc Reduction</v>
      </c>
      <c r="D2962" t="s">
        <v>3037</v>
      </c>
      <c r="E2962" s="45"/>
      <c r="F2962" s="6" t="s">
        <v>3062</v>
      </c>
      <c r="G2962" s="45"/>
      <c r="H2962" s="47">
        <f t="shared" si="142"/>
        <v>2961</v>
      </c>
      <c r="I2962" s="324" t="s">
        <v>40</v>
      </c>
      <c r="J2962" s="255" t="str">
        <f>IF(ISBLANK(INDEX('Policy Characteristics'!D:D,MATCH($C2962,'Policy Characteristics'!$C:$C,0))),"",INDEX('Policy Characteristics'!D:D,MATCH($C2962,'Policy Characteristics'!$C:$C,0)))</f>
        <v>R&amp;D Fuel Use Reductions</v>
      </c>
      <c r="K2962" s="254" t="str">
        <f>IF(ISBLANK(INDEX('Policy Characteristics'!E:E,MATCH($C2962,'Policy Characteristics'!$C:$C,0))),"",INDEX('Policy Characteristics'!E:E,MATCH($C2962,'Policy Characteristics'!$C:$C,0)))</f>
        <v>RnD industry fuel use reduction</v>
      </c>
      <c r="L2962" s="261">
        <f>IF(ISBLANK(INDEX('Policy Characteristics'!F:F,MATCH($C2962,'Policy Characteristics'!$C:$C,0))),"",INDEX('Policy Characteristics'!F:F,MATCH($C2962,'Policy Characteristics'!$C:$C,0)))</f>
        <v>0</v>
      </c>
      <c r="M2962" s="261">
        <f>IF(ISBLANK(INDEX('Policy Characteristics'!G:G,MATCH($C2962,'Policy Characteristics'!$C:$C,0))),"",INDEX('Policy Characteristics'!G:G,MATCH($C2962,'Policy Characteristics'!$C:$C,0)))</f>
        <v>0.4</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reduction in fuel use</v>
      </c>
      <c r="P2962" s="254" t="str">
        <f>IF(ISBLANK(INDEX('Policy Characteristics'!J:J,MATCH($C2962,'Policy Characteristics'!$C:$C,0))),"",INDEX('Policy Characteristics'!J:J,MATCH($C2962,'Policy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2" s="254" t="str">
        <f>IF(ISBLANK(INDEX('Policy Characteristics'!K:K,MATCH($C2962,'Policy Characteristics'!$C:$C,0))),"",INDEX('Policy Characteristics'!K:K,MATCH($C2962,'Policy Characteristics'!$C:$C,0)))</f>
        <v>architectural-design.html#rnd</v>
      </c>
      <c r="R2962" s="254" t="str">
        <f>IF(ISBLANK(INDEX('Policy Characteristics'!L:L,MATCH($C2962,'Policy Characteristics'!$C:$C,0))),"",INDEX('Policy Characteristics'!L:L,MATCH($C2962,'Policy Characteristics'!$C:$C,0)))</f>
        <v>research-and-development.html</v>
      </c>
    </row>
    <row r="2963" spans="1:18" x14ac:dyDescent="0.25">
      <c r="A2963" s="254" t="str">
        <f>IF(ISBLANK(INDEX('Policy Characteristics'!A:A,MATCH($C2963,'Policy Characteristics'!$C:$C,0))),"",INDEX('Policy Characteristics'!A:A,MATCH($C2963,'Policy Characteristics'!$C:$C,0)))</f>
        <v>Research and Development</v>
      </c>
      <c r="B2963" s="262" t="str">
        <f>IF(ISBLANK(INDEX('Policy Characteristics'!B:B,MATCH($C2963,'Policy Characteristics'!$C:$C,0))),"",INDEX('Policy Characteristics'!B:B,MATCH($C2963,'Policy Characteristics'!$C:$C,0)))</f>
        <v>Fuel Use Reduction</v>
      </c>
      <c r="C2963" s="254" t="str">
        <f t="shared" si="141"/>
        <v>RnD Industry Fuel Use Perc Reduction</v>
      </c>
      <c r="D2963" t="s">
        <v>3038</v>
      </c>
      <c r="E2963" s="45"/>
      <c r="F2963" s="6" t="s">
        <v>3063</v>
      </c>
      <c r="G2963" s="45"/>
      <c r="H2963" s="47">
        <f t="shared" si="142"/>
        <v>2962</v>
      </c>
      <c r="I2963" s="324" t="s">
        <v>40</v>
      </c>
      <c r="J2963" s="255" t="str">
        <f>IF(ISBLANK(INDEX('Policy Characteristics'!D:D,MATCH($C2963,'Policy Characteristics'!$C:$C,0))),"",INDEX('Policy Characteristics'!D:D,MATCH($C2963,'Policy Characteristics'!$C:$C,0)))</f>
        <v>R&amp;D Fuel Use Reductions</v>
      </c>
      <c r="K2963" s="254" t="str">
        <f>IF(ISBLANK(INDEX('Policy Characteristics'!E:E,MATCH($C2963,'Policy Characteristics'!$C:$C,0))),"",INDEX('Policy Characteristics'!E:E,MATCH($C2963,'Policy Characteristics'!$C:$C,0)))</f>
        <v>RnD industry fuel use reduction</v>
      </c>
      <c r="L2963" s="261">
        <f>IF(ISBLANK(INDEX('Policy Characteristics'!F:F,MATCH($C2963,'Policy Characteristics'!$C:$C,0))),"",INDEX('Policy Characteristics'!F:F,MATCH($C2963,'Policy Characteristics'!$C:$C,0)))</f>
        <v>0</v>
      </c>
      <c r="M2963" s="261">
        <f>IF(ISBLANK(INDEX('Policy Characteristics'!G:G,MATCH($C2963,'Policy Characteristics'!$C:$C,0))),"",INDEX('Policy Characteristics'!G:G,MATCH($C2963,'Policy Characteristics'!$C:$C,0)))</f>
        <v>0.4</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reduction in fuel use</v>
      </c>
      <c r="P2963" s="254" t="str">
        <f>IF(ISBLANK(INDEX('Policy Characteristics'!J:J,MATCH($C2963,'Policy Characteristics'!$C:$C,0))),"",INDEX('Policy Characteristics'!J:J,MATCH($C2963,'Policy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3" s="254" t="str">
        <f>IF(ISBLANK(INDEX('Policy Characteristics'!K:K,MATCH($C2963,'Policy Characteristics'!$C:$C,0))),"",INDEX('Policy Characteristics'!K:K,MATCH($C2963,'Policy Characteristics'!$C:$C,0)))</f>
        <v>architectural-design.html#rnd</v>
      </c>
      <c r="R2963" s="254" t="str">
        <f>IF(ISBLANK(INDEX('Policy Characteristics'!L:L,MATCH($C2963,'Policy Characteristics'!$C:$C,0))),"",INDEX('Policy Characteristics'!L:L,MATCH($C2963,'Policy Characteristics'!$C:$C,0)))</f>
        <v>research-and-development.html</v>
      </c>
    </row>
    <row r="2964" spans="1:18" x14ac:dyDescent="0.25">
      <c r="A2964" s="254" t="str">
        <f>IF(ISBLANK(INDEX('Policy Characteristics'!A:A,MATCH($C2964,'Policy Characteristics'!$C:$C,0))),"",INDEX('Policy Characteristics'!A:A,MATCH($C2964,'Policy Characteristics'!$C:$C,0)))</f>
        <v>Research and Development</v>
      </c>
      <c r="B2964" s="262" t="str">
        <f>IF(ISBLANK(INDEX('Policy Characteristics'!B:B,MATCH($C2964,'Policy Characteristics'!$C:$C,0))),"",INDEX('Policy Characteristics'!B:B,MATCH($C2964,'Policy Characteristics'!$C:$C,0)))</f>
        <v>Fuel Use Reduction</v>
      </c>
      <c r="C2964" s="254" t="str">
        <f t="shared" si="141"/>
        <v>RnD Industry Fuel Use Perc Reduction</v>
      </c>
      <c r="D2964" t="s">
        <v>3039</v>
      </c>
      <c r="E2964" s="45"/>
      <c r="F2964" s="6" t="s">
        <v>3064</v>
      </c>
      <c r="G2964" s="45"/>
      <c r="H2964" s="47">
        <f t="shared" si="142"/>
        <v>2963</v>
      </c>
      <c r="I2964" s="324" t="s">
        <v>40</v>
      </c>
      <c r="J2964" s="255" t="str">
        <f>IF(ISBLANK(INDEX('Policy Characteristics'!D:D,MATCH($C2964,'Policy Characteristics'!$C:$C,0))),"",INDEX('Policy Characteristics'!D:D,MATCH($C2964,'Policy Characteristics'!$C:$C,0)))</f>
        <v>R&amp;D Fuel Use Reductions</v>
      </c>
      <c r="K2964" s="254" t="str">
        <f>IF(ISBLANK(INDEX('Policy Characteristics'!E:E,MATCH($C2964,'Policy Characteristics'!$C:$C,0))),"",INDEX('Policy Characteristics'!E:E,MATCH($C2964,'Policy Characteristics'!$C:$C,0)))</f>
        <v>RnD industry fuel use reduction</v>
      </c>
      <c r="L2964" s="261">
        <f>IF(ISBLANK(INDEX('Policy Characteristics'!F:F,MATCH($C2964,'Policy Characteristics'!$C:$C,0))),"",INDEX('Policy Characteristics'!F:F,MATCH($C2964,'Policy Characteristics'!$C:$C,0)))</f>
        <v>0</v>
      </c>
      <c r="M2964" s="261">
        <f>IF(ISBLANK(INDEX('Policy Characteristics'!G:G,MATCH($C2964,'Policy Characteristics'!$C:$C,0))),"",INDEX('Policy Characteristics'!G:G,MATCH($C2964,'Policy Characteristics'!$C:$C,0)))</f>
        <v>0.4</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reduction in fuel use</v>
      </c>
      <c r="P2964" s="254" t="str">
        <f>IF(ISBLANK(INDEX('Policy Characteristics'!J:J,MATCH($C2964,'Policy Characteristics'!$C:$C,0))),"",INDEX('Policy Characteristics'!J:J,MATCH($C2964,'Policy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4" s="254" t="str">
        <f>IF(ISBLANK(INDEX('Policy Characteristics'!K:K,MATCH($C2964,'Policy Characteristics'!$C:$C,0))),"",INDEX('Policy Characteristics'!K:K,MATCH($C2964,'Policy Characteristics'!$C:$C,0)))</f>
        <v>architectural-design.html#rnd</v>
      </c>
      <c r="R2964" s="254" t="str">
        <f>IF(ISBLANK(INDEX('Policy Characteristics'!L:L,MATCH($C2964,'Policy Characteristics'!$C:$C,0))),"",INDEX('Policy Characteristics'!L:L,MATCH($C2964,'Policy Characteristics'!$C:$C,0)))</f>
        <v>research-and-development.html</v>
      </c>
    </row>
    <row r="2965" spans="1:18" x14ac:dyDescent="0.25">
      <c r="A2965" s="254" t="str">
        <f>IF(ISBLANK(INDEX('Policy Characteristics'!A:A,MATCH($C2965,'Policy Characteristics'!$C:$C,0))),"",INDEX('Policy Characteristics'!A:A,MATCH($C2965,'Policy Characteristics'!$C:$C,0)))</f>
        <v>Research and Development</v>
      </c>
      <c r="B2965" s="262" t="str">
        <f>IF(ISBLANK(INDEX('Policy Characteristics'!B:B,MATCH($C2965,'Policy Characteristics'!$C:$C,0))),"",INDEX('Policy Characteristics'!B:B,MATCH($C2965,'Policy Characteristics'!$C:$C,0)))</f>
        <v>Fuel Use Reduction</v>
      </c>
      <c r="C2965" t="s">
        <v>282</v>
      </c>
      <c r="D2965" s="45" t="s">
        <v>2229</v>
      </c>
      <c r="E2965" s="45"/>
      <c r="F2965" s="45" t="s">
        <v>454</v>
      </c>
      <c r="G2965" s="45"/>
      <c r="H2965" s="47">
        <f t="shared" si="142"/>
        <v>2964</v>
      </c>
      <c r="I2965" s="324" t="s">
        <v>40</v>
      </c>
      <c r="J2965" s="255" t="str">
        <f>IF(ISBLANK(INDEX('Policy Characteristics'!D:D,MATCH($C2965,'Policy Characteristics'!$C:$C,0))),"",INDEX('Policy Characteristics'!D:D,MATCH($C2965,'Policy Characteristics'!$C:$C,0)))</f>
        <v>R&amp;D Fuel Use Reductions</v>
      </c>
      <c r="K2965" s="254" t="str">
        <f>IF(ISBLANK(INDEX('Policy Characteristics'!E:E,MATCH($C2965,'Policy Characteristics'!$C:$C,0))),"",INDEX('Policy Characteristics'!E:E,MATCH($C2965,'Policy Characteristics'!$C:$C,0)))</f>
        <v>RnD transportation fuel use reduction</v>
      </c>
      <c r="L2965" s="261">
        <f>IF(ISBLANK(INDEX('Policy Characteristics'!F:F,MATCH($C2965,'Policy Characteristics'!$C:$C,0))),"",INDEX('Policy Characteristics'!F:F,MATCH($C2965,'Policy Characteristics'!$C:$C,0)))</f>
        <v>0</v>
      </c>
      <c r="M2965" s="261">
        <f>IF(ISBLANK(INDEX('Policy Characteristics'!G:G,MATCH($C2965,'Policy Characteristics'!$C:$C,0))),"",INDEX('Policy Characteristics'!G:G,MATCH($C2965,'Policy Characteristics'!$C:$C,0)))</f>
        <v>0.4</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reduction in fuel use</v>
      </c>
      <c r="P2965" s="254" t="str">
        <f>IF(ISBLANK(INDEX('Policy Characteristics'!J:J,MATCH($C2965,'Policy Characteristics'!$C:$C,0))),"",INDEX('Policy Characteristics'!J:J,MATCH($C2965,'Policy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5" s="254" t="str">
        <f>IF(ISBLANK(INDEX('Policy Characteristics'!K:K,MATCH($C2965,'Policy Characteristics'!$C:$C,0))),"",INDEX('Policy Characteristics'!K:K,MATCH($C2965,'Policy Characteristics'!$C:$C,0)))</f>
        <v>architectural-design.html#rnd</v>
      </c>
      <c r="R2965" s="254" t="str">
        <f>IF(ISBLANK(INDEX('Policy Characteristics'!L:L,MATCH($C2965,'Policy Characteristics'!$C:$C,0))),"",INDEX('Policy Characteristics'!L:L,MATCH($C2965,'Policy Characteristics'!$C:$C,0)))</f>
        <v>research-and-development.html</v>
      </c>
    </row>
    <row r="2966" spans="1:18" x14ac:dyDescent="0.25">
      <c r="A2966" s="254" t="str">
        <f>IF(ISBLANK(INDEX('Policy Characteristics'!A:A,MATCH($C2966,'Policy Characteristics'!$C:$C,0))),"",INDEX('Policy Characteristics'!A:A,MATCH($C2966,'Policy Characteristics'!$C:$C,0)))</f>
        <v>Research and Development</v>
      </c>
      <c r="B2966" s="262" t="str">
        <f>IF(ISBLANK(INDEX('Policy Characteristics'!B:B,MATCH($C2966,'Policy Characteristics'!$C:$C,0))),"",INDEX('Policy Characteristics'!B:B,MATCH($C2966,'Policy Characteristics'!$C:$C,0)))</f>
        <v>Fuel Use Reduction</v>
      </c>
      <c r="C2966" s="254" t="str">
        <f t="shared" ref="C2966:C2971" si="143">C$2965</f>
        <v>RnD Transportation Fuel Use Perc Reduction</v>
      </c>
      <c r="D2966" s="45" t="s">
        <v>2230</v>
      </c>
      <c r="E2966" s="45"/>
      <c r="F2966" s="45" t="s">
        <v>455</v>
      </c>
      <c r="G2966" s="45"/>
      <c r="H2966" s="47">
        <f t="shared" si="142"/>
        <v>2965</v>
      </c>
      <c r="I2966" s="324" t="s">
        <v>40</v>
      </c>
      <c r="J2966" s="255" t="str">
        <f>IF(ISBLANK(INDEX('Policy Characteristics'!D:D,MATCH($C2966,'Policy Characteristics'!$C:$C,0))),"",INDEX('Policy Characteristics'!D:D,MATCH($C2966,'Policy Characteristics'!$C:$C,0)))</f>
        <v>R&amp;D Fuel Use Reductions</v>
      </c>
      <c r="K2966" s="254" t="str">
        <f>IF(ISBLANK(INDEX('Policy Characteristics'!E:E,MATCH($C2966,'Policy Characteristics'!$C:$C,0))),"",INDEX('Policy Characteristics'!E:E,MATCH($C2966,'Policy Characteristics'!$C:$C,0)))</f>
        <v>RnD transportation fuel use reduction</v>
      </c>
      <c r="L2966" s="261">
        <f>IF(ISBLANK(INDEX('Policy Characteristics'!F:F,MATCH($C2966,'Policy Characteristics'!$C:$C,0))),"",INDEX('Policy Characteristics'!F:F,MATCH($C2966,'Policy Characteristics'!$C:$C,0)))</f>
        <v>0</v>
      </c>
      <c r="M2966" s="261">
        <f>IF(ISBLANK(INDEX('Policy Characteristics'!G:G,MATCH($C2966,'Policy Characteristics'!$C:$C,0))),"",INDEX('Policy Characteristics'!G:G,MATCH($C2966,'Policy Characteristics'!$C:$C,0)))</f>
        <v>0.4</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reduction in fuel use</v>
      </c>
      <c r="P2966" s="254" t="str">
        <f>IF(ISBLANK(INDEX('Policy Characteristics'!J:J,MATCH($C2966,'Policy Characteristics'!$C:$C,0))),"",INDEX('Policy Characteristics'!J:J,MATCH($C2966,'Policy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6" s="254" t="str">
        <f>IF(ISBLANK(INDEX('Policy Characteristics'!K:K,MATCH($C2966,'Policy Characteristics'!$C:$C,0))),"",INDEX('Policy Characteristics'!K:K,MATCH($C2966,'Policy Characteristics'!$C:$C,0)))</f>
        <v>architectural-design.html#rnd</v>
      </c>
      <c r="R2966" s="254" t="str">
        <f>IF(ISBLANK(INDEX('Policy Characteristics'!L:L,MATCH($C2966,'Policy Characteristics'!$C:$C,0))),"",INDEX('Policy Characteristics'!L:L,MATCH($C2966,'Policy Characteristics'!$C:$C,0)))</f>
        <v>research-and-development.html</v>
      </c>
    </row>
    <row r="2967" spans="1:18" x14ac:dyDescent="0.25">
      <c r="A2967" s="254" t="str">
        <f>IF(ISBLANK(INDEX('Policy Characteristics'!A:A,MATCH($C2967,'Policy Characteristics'!$C:$C,0))),"",INDEX('Policy Characteristics'!A:A,MATCH($C2967,'Policy Characteristics'!$C:$C,0)))</f>
        <v>Research and Development</v>
      </c>
      <c r="B2967" s="262" t="str">
        <f>IF(ISBLANK(INDEX('Policy Characteristics'!B:B,MATCH($C2967,'Policy Characteristics'!$C:$C,0))),"",INDEX('Policy Characteristics'!B:B,MATCH($C2967,'Policy Characteristics'!$C:$C,0)))</f>
        <v>Fuel Use Reduction</v>
      </c>
      <c r="C2967" s="254" t="str">
        <f t="shared" si="143"/>
        <v>RnD Transportation Fuel Use Perc Reduction</v>
      </c>
      <c r="D2967" s="45" t="s">
        <v>2231</v>
      </c>
      <c r="E2967" s="45"/>
      <c r="F2967" s="45" t="s">
        <v>456</v>
      </c>
      <c r="G2967" s="45"/>
      <c r="H2967" s="47">
        <f t="shared" si="142"/>
        <v>2966</v>
      </c>
      <c r="I2967" s="324" t="s">
        <v>40</v>
      </c>
      <c r="J2967" s="255" t="str">
        <f>IF(ISBLANK(INDEX('Policy Characteristics'!D:D,MATCH($C2967,'Policy Characteristics'!$C:$C,0))),"",INDEX('Policy Characteristics'!D:D,MATCH($C2967,'Policy Characteristics'!$C:$C,0)))</f>
        <v>R&amp;D Fuel Use Reductions</v>
      </c>
      <c r="K2967" s="254" t="str">
        <f>IF(ISBLANK(INDEX('Policy Characteristics'!E:E,MATCH($C2967,'Policy Characteristics'!$C:$C,0))),"",INDEX('Policy Characteristics'!E:E,MATCH($C2967,'Policy Characteristics'!$C:$C,0)))</f>
        <v>RnD transportation fuel use reduction</v>
      </c>
      <c r="L2967" s="261">
        <f>IF(ISBLANK(INDEX('Policy Characteristics'!F:F,MATCH($C2967,'Policy Characteristics'!$C:$C,0))),"",INDEX('Policy Characteristics'!F:F,MATCH($C2967,'Policy Characteristics'!$C:$C,0)))</f>
        <v>0</v>
      </c>
      <c r="M2967" s="261">
        <f>IF(ISBLANK(INDEX('Policy Characteristics'!G:G,MATCH($C2967,'Policy Characteristics'!$C:$C,0))),"",INDEX('Policy Characteristics'!G:G,MATCH($C2967,'Policy Characteristics'!$C:$C,0)))</f>
        <v>0.4</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reduction in fuel use</v>
      </c>
      <c r="P2967" s="254" t="str">
        <f>IF(ISBLANK(INDEX('Policy Characteristics'!J:J,MATCH($C2967,'Policy Characteristics'!$C:$C,0))),"",INDEX('Policy Characteristics'!J:J,MATCH($C2967,'Policy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7" s="254" t="str">
        <f>IF(ISBLANK(INDEX('Policy Characteristics'!K:K,MATCH($C2967,'Policy Characteristics'!$C:$C,0))),"",INDEX('Policy Characteristics'!K:K,MATCH($C2967,'Policy Characteristics'!$C:$C,0)))</f>
        <v>architectural-design.html#rnd</v>
      </c>
      <c r="R2967" s="254" t="str">
        <f>IF(ISBLANK(INDEX('Policy Characteristics'!L:L,MATCH($C2967,'Policy Characteristics'!$C:$C,0))),"",INDEX('Policy Characteristics'!L:L,MATCH($C2967,'Policy Characteristics'!$C:$C,0)))</f>
        <v>research-and-development.html</v>
      </c>
    </row>
    <row r="2968" spans="1:18" x14ac:dyDescent="0.25">
      <c r="A2968" s="254" t="str">
        <f>IF(ISBLANK(INDEX('Policy Characteristics'!A:A,MATCH($C2968,'Policy Characteristics'!$C:$C,0))),"",INDEX('Policy Characteristics'!A:A,MATCH($C2968,'Policy Characteristics'!$C:$C,0)))</f>
        <v>Research and Development</v>
      </c>
      <c r="B2968" s="262" t="str">
        <f>IF(ISBLANK(INDEX('Policy Characteristics'!B:B,MATCH($C2968,'Policy Characteristics'!$C:$C,0))),"",INDEX('Policy Characteristics'!B:B,MATCH($C2968,'Policy Characteristics'!$C:$C,0)))</f>
        <v>Fuel Use Reduction</v>
      </c>
      <c r="C2968" s="254" t="str">
        <f t="shared" si="143"/>
        <v>RnD Transportation Fuel Use Perc Reduction</v>
      </c>
      <c r="D2968" s="45" t="s">
        <v>2232</v>
      </c>
      <c r="E2968" s="45"/>
      <c r="F2968" s="45" t="s">
        <v>457</v>
      </c>
      <c r="G2968" s="45"/>
      <c r="H2968" s="47">
        <f t="shared" si="142"/>
        <v>2967</v>
      </c>
      <c r="I2968" s="324" t="s">
        <v>40</v>
      </c>
      <c r="J2968" s="255" t="str">
        <f>IF(ISBLANK(INDEX('Policy Characteristics'!D:D,MATCH($C2968,'Policy Characteristics'!$C:$C,0))),"",INDEX('Policy Characteristics'!D:D,MATCH($C2968,'Policy Characteristics'!$C:$C,0)))</f>
        <v>R&amp;D Fuel Use Reductions</v>
      </c>
      <c r="K2968" s="254" t="str">
        <f>IF(ISBLANK(INDEX('Policy Characteristics'!E:E,MATCH($C2968,'Policy Characteristics'!$C:$C,0))),"",INDEX('Policy Characteristics'!E:E,MATCH($C2968,'Policy Characteristics'!$C:$C,0)))</f>
        <v>RnD transportation fuel use reduction</v>
      </c>
      <c r="L2968" s="261">
        <f>IF(ISBLANK(INDEX('Policy Characteristics'!F:F,MATCH($C2968,'Policy Characteristics'!$C:$C,0))),"",INDEX('Policy Characteristics'!F:F,MATCH($C2968,'Policy Characteristics'!$C:$C,0)))</f>
        <v>0</v>
      </c>
      <c r="M2968" s="261">
        <f>IF(ISBLANK(INDEX('Policy Characteristics'!G:G,MATCH($C2968,'Policy Characteristics'!$C:$C,0))),"",INDEX('Policy Characteristics'!G:G,MATCH($C2968,'Policy Characteristics'!$C:$C,0)))</f>
        <v>0.4</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reduction in fuel use</v>
      </c>
      <c r="P2968" s="254" t="str">
        <f>IF(ISBLANK(INDEX('Policy Characteristics'!J:J,MATCH($C2968,'Policy Characteristics'!$C:$C,0))),"",INDEX('Policy Characteristics'!J:J,MATCH($C2968,'Policy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8" s="254" t="str">
        <f>IF(ISBLANK(INDEX('Policy Characteristics'!K:K,MATCH($C2968,'Policy Characteristics'!$C:$C,0))),"",INDEX('Policy Characteristics'!K:K,MATCH($C2968,'Policy Characteristics'!$C:$C,0)))</f>
        <v>architectural-design.html#rnd</v>
      </c>
      <c r="R2968" s="254" t="str">
        <f>IF(ISBLANK(INDEX('Policy Characteristics'!L:L,MATCH($C2968,'Policy Characteristics'!$C:$C,0))),"",INDEX('Policy Characteristics'!L:L,MATCH($C2968,'Policy Characteristics'!$C:$C,0)))</f>
        <v>research-and-development.html</v>
      </c>
    </row>
    <row r="2969" spans="1:18" x14ac:dyDescent="0.25">
      <c r="A2969" s="254" t="str">
        <f>IF(ISBLANK(INDEX('Policy Characteristics'!A:A,MATCH($C2969,'Policy Characteristics'!$C:$C,0))),"",INDEX('Policy Characteristics'!A:A,MATCH($C2969,'Policy Characteristics'!$C:$C,0)))</f>
        <v>Research and Development</v>
      </c>
      <c r="B2969" s="262" t="str">
        <f>IF(ISBLANK(INDEX('Policy Characteristics'!B:B,MATCH($C2969,'Policy Characteristics'!$C:$C,0))),"",INDEX('Policy Characteristics'!B:B,MATCH($C2969,'Policy Characteristics'!$C:$C,0)))</f>
        <v>Fuel Use Reduction</v>
      </c>
      <c r="C2969" s="254" t="str">
        <f t="shared" si="143"/>
        <v>RnD Transportation Fuel Use Perc Reduction</v>
      </c>
      <c r="D2969" s="45" t="s">
        <v>2233</v>
      </c>
      <c r="E2969" s="45"/>
      <c r="F2969" s="45" t="s">
        <v>458</v>
      </c>
      <c r="G2969" s="45"/>
      <c r="H2969" s="47">
        <f t="shared" si="142"/>
        <v>2968</v>
      </c>
      <c r="I2969" s="324" t="s">
        <v>40</v>
      </c>
      <c r="J2969" s="255" t="str">
        <f>IF(ISBLANK(INDEX('Policy Characteristics'!D:D,MATCH($C2969,'Policy Characteristics'!$C:$C,0))),"",INDEX('Policy Characteristics'!D:D,MATCH($C2969,'Policy Characteristics'!$C:$C,0)))</f>
        <v>R&amp;D Fuel Use Reductions</v>
      </c>
      <c r="K2969" s="254" t="str">
        <f>IF(ISBLANK(INDEX('Policy Characteristics'!E:E,MATCH($C2969,'Policy Characteristics'!$C:$C,0))),"",INDEX('Policy Characteristics'!E:E,MATCH($C2969,'Policy Characteristics'!$C:$C,0)))</f>
        <v>RnD transportation fuel use reduction</v>
      </c>
      <c r="L2969" s="261">
        <f>IF(ISBLANK(INDEX('Policy Characteristics'!F:F,MATCH($C2969,'Policy Characteristics'!$C:$C,0))),"",INDEX('Policy Characteristics'!F:F,MATCH($C2969,'Policy Characteristics'!$C:$C,0)))</f>
        <v>0</v>
      </c>
      <c r="M2969" s="261">
        <f>IF(ISBLANK(INDEX('Policy Characteristics'!G:G,MATCH($C2969,'Policy Characteristics'!$C:$C,0))),"",INDEX('Policy Characteristics'!G:G,MATCH($C2969,'Policy Characteristics'!$C:$C,0)))</f>
        <v>0.4</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reduction in fuel use</v>
      </c>
      <c r="P2969" s="254" t="str">
        <f>IF(ISBLANK(INDEX('Policy Characteristics'!J:J,MATCH($C2969,'Policy Characteristics'!$C:$C,0))),"",INDEX('Policy Characteristics'!J:J,MATCH($C2969,'Policy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69" s="254" t="str">
        <f>IF(ISBLANK(INDEX('Policy Characteristics'!K:K,MATCH($C2969,'Policy Characteristics'!$C:$C,0))),"",INDEX('Policy Characteristics'!K:K,MATCH($C2969,'Policy Characteristics'!$C:$C,0)))</f>
        <v>architectural-design.html#rnd</v>
      </c>
      <c r="R2969" s="254" t="str">
        <f>IF(ISBLANK(INDEX('Policy Characteristics'!L:L,MATCH($C2969,'Policy Characteristics'!$C:$C,0))),"",INDEX('Policy Characteristics'!L:L,MATCH($C2969,'Policy Characteristics'!$C:$C,0)))</f>
        <v>research-and-development.html</v>
      </c>
    </row>
    <row r="2970" spans="1:18" x14ac:dyDescent="0.25">
      <c r="A2970" s="254" t="str">
        <f>IF(ISBLANK(INDEX('Policy Characteristics'!A:A,MATCH($C2970,'Policy Characteristics'!$C:$C,0))),"",INDEX('Policy Characteristics'!A:A,MATCH($C2970,'Policy Characteristics'!$C:$C,0)))</f>
        <v>Research and Development</v>
      </c>
      <c r="B2970" s="262" t="str">
        <f>IF(ISBLANK(INDEX('Policy Characteristics'!B:B,MATCH($C2970,'Policy Characteristics'!$C:$C,0))),"",INDEX('Policy Characteristics'!B:B,MATCH($C2970,'Policy Characteristics'!$C:$C,0)))</f>
        <v>Fuel Use Reduction</v>
      </c>
      <c r="C2970" s="254" t="str">
        <f t="shared" si="143"/>
        <v>RnD Transportation Fuel Use Perc Reduction</v>
      </c>
      <c r="D2970" s="45" t="s">
        <v>2477</v>
      </c>
      <c r="E2970" s="45"/>
      <c r="F2970" s="45" t="s">
        <v>2757</v>
      </c>
      <c r="G2970" s="45"/>
      <c r="H2970" s="47">
        <f t="shared" si="142"/>
        <v>2969</v>
      </c>
      <c r="I2970" s="324" t="s">
        <v>40</v>
      </c>
      <c r="J2970" s="255" t="str">
        <f>IF(ISBLANK(INDEX('Policy Characteristics'!D:D,MATCH($C2970,'Policy Characteristics'!$C:$C,0))),"",INDEX('Policy Characteristics'!D:D,MATCH($C2970,'Policy Characteristics'!$C:$C,0)))</f>
        <v>R&amp;D Fuel Use Reductions</v>
      </c>
      <c r="K2970" s="254" t="str">
        <f>IF(ISBLANK(INDEX('Policy Characteristics'!E:E,MATCH($C2970,'Policy Characteristics'!$C:$C,0))),"",INDEX('Policy Characteristics'!E:E,MATCH($C2970,'Policy Characteristics'!$C:$C,0)))</f>
        <v>RnD transportation fuel use reduction</v>
      </c>
      <c r="L2970" s="261">
        <f>IF(ISBLANK(INDEX('Policy Characteristics'!F:F,MATCH($C2970,'Policy Characteristics'!$C:$C,0))),"",INDEX('Policy Characteristics'!F:F,MATCH($C2970,'Policy Characteristics'!$C:$C,0)))</f>
        <v>0</v>
      </c>
      <c r="M2970" s="261">
        <f>IF(ISBLANK(INDEX('Policy Characteristics'!G:G,MATCH($C2970,'Policy Characteristics'!$C:$C,0))),"",INDEX('Policy Characteristics'!G:G,MATCH($C2970,'Policy Characteristics'!$C:$C,0)))</f>
        <v>0.4</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reduction in fuel use</v>
      </c>
      <c r="P2970" s="254" t="str">
        <f>IF(ISBLANK(INDEX('Policy Characteristics'!J:J,MATCH($C2970,'Policy Characteristics'!$C:$C,0))),"",INDEX('Policy Characteristics'!J:J,MATCH($C2970,'Policy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0" s="254" t="str">
        <f>IF(ISBLANK(INDEX('Policy Characteristics'!K:K,MATCH($C2970,'Policy Characteristics'!$C:$C,0))),"",INDEX('Policy Characteristics'!K:K,MATCH($C2970,'Policy Characteristics'!$C:$C,0)))</f>
        <v>architectural-design.html#rnd</v>
      </c>
      <c r="R2970" s="254" t="str">
        <f>IF(ISBLANK(INDEX('Policy Characteristics'!L:L,MATCH($C2970,'Policy Characteristics'!$C:$C,0))),"",INDEX('Policy Characteristics'!L:L,MATCH($C2970,'Policy Characteristics'!$C:$C,0)))</f>
        <v>research-and-development.html</v>
      </c>
    </row>
    <row r="2971" spans="1:18" x14ac:dyDescent="0.25">
      <c r="A2971" s="254" t="str">
        <f>IF(ISBLANK(INDEX('Policy Characteristics'!A:A,MATCH($C2971,'Policy Characteristics'!$C:$C,0))),"",INDEX('Policy Characteristics'!A:A,MATCH($C2971,'Policy Characteristics'!$C:$C,0)))</f>
        <v>Research and Development</v>
      </c>
      <c r="B2971" s="262" t="str">
        <f>IF(ISBLANK(INDEX('Policy Characteristics'!B:B,MATCH($C2971,'Policy Characteristics'!$C:$C,0))),"",INDEX('Policy Characteristics'!B:B,MATCH($C2971,'Policy Characteristics'!$C:$C,0)))</f>
        <v>Fuel Use Reduction</v>
      </c>
      <c r="C2971" s="254" t="str">
        <f t="shared" si="143"/>
        <v>RnD Transportation Fuel Use Perc Reduction</v>
      </c>
      <c r="D2971" s="45" t="s">
        <v>2476</v>
      </c>
      <c r="E2971" s="45"/>
      <c r="F2971" s="45" t="s">
        <v>2758</v>
      </c>
      <c r="G2971" s="45"/>
      <c r="H2971" s="47">
        <f t="shared" si="142"/>
        <v>2970</v>
      </c>
      <c r="I2971" s="324" t="s">
        <v>40</v>
      </c>
      <c r="J2971" s="255" t="str">
        <f>IF(ISBLANK(INDEX('Policy Characteristics'!D:D,MATCH($C2971,'Policy Characteristics'!$C:$C,0))),"",INDEX('Policy Characteristics'!D:D,MATCH($C2971,'Policy Characteristics'!$C:$C,0)))</f>
        <v>R&amp;D Fuel Use Reductions</v>
      </c>
      <c r="K2971" s="254" t="str">
        <f>IF(ISBLANK(INDEX('Policy Characteristics'!E:E,MATCH($C2971,'Policy Characteristics'!$C:$C,0))),"",INDEX('Policy Characteristics'!E:E,MATCH($C2971,'Policy Characteristics'!$C:$C,0)))</f>
        <v>RnD transportation fuel use reduction</v>
      </c>
      <c r="L2971" s="261">
        <f>IF(ISBLANK(INDEX('Policy Characteristics'!F:F,MATCH($C2971,'Policy Characteristics'!$C:$C,0))),"",INDEX('Policy Characteristics'!F:F,MATCH($C2971,'Policy Characteristics'!$C:$C,0)))</f>
        <v>0</v>
      </c>
      <c r="M2971" s="261">
        <f>IF(ISBLANK(INDEX('Policy Characteristics'!G:G,MATCH($C2971,'Policy Characteristics'!$C:$C,0))),"",INDEX('Policy Characteristics'!G:G,MATCH($C2971,'Policy Characteristics'!$C:$C,0)))</f>
        <v>0.4</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reduction in fuel use</v>
      </c>
      <c r="P2971" s="254" t="str">
        <f>IF(ISBLANK(INDEX('Policy Characteristics'!J:J,MATCH($C2971,'Policy Characteristics'!$C:$C,0))),"",INDEX('Policy Characteristics'!J:J,MATCH($C2971,'Policy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71" s="254" t="str">
        <f>IF(ISBLANK(INDEX('Policy Characteristics'!K:K,MATCH($C2971,'Policy Characteristics'!$C:$C,0))),"",INDEX('Policy Characteristics'!K:K,MATCH($C2971,'Policy Characteristics'!$C:$C,0)))</f>
        <v>architectural-design.html#rnd</v>
      </c>
      <c r="R2971" s="254" t="str">
        <f>IF(ISBLANK(INDEX('Policy Characteristics'!L:L,MATCH($C2971,'Policy Characteristics'!$C:$C,0))),"",INDEX('Policy Characteristics'!L:L,MATCH($C2971,'Policy Characteristics'!$C:$C,0)))</f>
        <v>research-and-development.html</v>
      </c>
    </row>
    <row r="2972" spans="1:18" x14ac:dyDescent="0.25">
      <c r="A2972" s="254" t="str">
        <f>IF(ISBLANK(INDEX('Policy Characteristics'!A:A,MATCH($C2972,'Policy Characteristics'!$C:$C,0))),"",INDEX('Policy Characteristics'!A:A,MATCH($C2972,'Policy Characteristics'!$C:$C,0)))</f>
        <v>Government Revenue Accounting</v>
      </c>
      <c r="B2972" s="262" t="str">
        <f>IF(ISBLANK(INDEX('Policy Characteristics'!B:B,MATCH($C2972,'Policy Characteristics'!$C:$C,0))),"",INDEX('Policy Characteristics'!B:B,MATCH($C2972,'Policy Characteristics'!$C:$C,0)))</f>
        <v>Carbon Tax Revenue</v>
      </c>
      <c r="C2972" t="s">
        <v>2911</v>
      </c>
      <c r="D2972" s="1" t="s">
        <v>2919</v>
      </c>
      <c r="F2972" s="1" t="s">
        <v>2924</v>
      </c>
      <c r="H2972" s="47">
        <f t="shared" si="142"/>
        <v>2971</v>
      </c>
      <c r="I2972" s="322" t="s">
        <v>40</v>
      </c>
      <c r="J2972" s="255" t="str">
        <f>IF(ISBLANK(INDEX('Policy Characteristics'!D:D,MATCH($C2972,'Policy Characteristics'!$C:$C,0))),"",INDEX('Policy Characteristics'!D:D,MATCH($C2972,'Policy Characteristics'!$C:$C,0)))</f>
        <v/>
      </c>
      <c r="K2972" s="254" t="str">
        <f>IF(ISBLANK(INDEX('Policy Characteristics'!E:E,MATCH($C2972,'Policy Characteristics'!$C:$C,0))),"",INDEX('Policy Characteristics'!E:E,MATCH($C2972,'Policy Characteristics'!$C:$C,0)))</f>
        <v>GRA carbon tax revenue</v>
      </c>
      <c r="L2972" s="261">
        <f>IF(ISBLANK(INDEX('Policy Characteristics'!F:F,MATCH($C2972,'Policy Characteristics'!$C:$C,0))),"",INDEX('Policy Characteristics'!F:F,MATCH($C2972,'Policy Characteristics'!$C:$C,0)))</f>
        <v>0</v>
      </c>
      <c r="M2972" s="261">
        <f>IF(ISBLANK(INDEX('Policy Characteristics'!G:G,MATCH($C2972,'Policy Characteristics'!$C:$C,0))),"",INDEX('Policy Characteristics'!G:G,MATCH($C2972,'Policy Characteristics'!$C:$C,0)))</f>
        <v>10</v>
      </c>
      <c r="N2972" s="261">
        <f>IF(ISBLANK(INDEX('Policy Characteristics'!H:H,MATCH($C2972,'Policy Characteristics'!$C:$C,0))),"",INDEX('Policy Characteristics'!H:H,MATCH($C2972,'Policy Characteristics'!$C:$C,0)))</f>
        <v>1</v>
      </c>
      <c r="O2972" s="254" t="str">
        <f>IF(ISBLANK(INDEX('Policy Characteristics'!I:I,MATCH($C2972,'Policy Characteristics'!$C:$C,0))),"",INDEX('Policy Characteristics'!I:I,MATCH($C2972,'Policy Characteristics'!$C:$C,0)))</f>
        <v>weight</v>
      </c>
      <c r="P2972" s="254" t="str">
        <f>IF(ISBLANK(INDEX('Policy Characteristics'!J:J,MATCH($C2972,'Policy Characteristics'!$C:$C,0))),"",INDEX('Policy Characteristics'!J:J,MATCH($C2972,'Policy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2" s="254" t="str">
        <f>IF(ISBLANK(INDEX('Policy Characteristics'!K:K,MATCH($C2972,'Policy Characteristics'!$C:$C,0))),"",INDEX('Policy Characteristics'!K:K,MATCH($C2972,'Policy Characteristics'!$C:$C,0)))</f>
        <v>io-model.html</v>
      </c>
      <c r="R2972" s="254" t="str">
        <f>IF(ISBLANK(INDEX('Policy Characteristics'!L:L,MATCH($C2972,'Policy Characteristics'!$C:$C,0))),"",INDEX('Policy Characteristics'!L:L,MATCH($C2972,'Policy Characteristics'!$C:$C,0)))</f>
        <v/>
      </c>
    </row>
    <row r="2973" spans="1:18" x14ac:dyDescent="0.25">
      <c r="A2973" s="254" t="str">
        <f>IF(ISBLANK(INDEX('Policy Characteristics'!A:A,MATCH($C2973,'Policy Characteristics'!$C:$C,0))),"",INDEX('Policy Characteristics'!A:A,MATCH($C2973,'Policy Characteristics'!$C:$C,0)))</f>
        <v>Government Revenue Accounting</v>
      </c>
      <c r="B2973" s="262" t="str">
        <f>IF(ISBLANK(INDEX('Policy Characteristics'!B:B,MATCH($C2973,'Policy Characteristics'!$C:$C,0))),"",INDEX('Policy Characteristics'!B:B,MATCH($C2973,'Policy Characteristics'!$C:$C,0)))</f>
        <v>Carbon Tax Revenue</v>
      </c>
      <c r="C2973" s="254" t="str">
        <f t="shared" ref="C2973" si="144">C$2972</f>
        <v>GRA for Carbon Tax Revenue</v>
      </c>
      <c r="D2973" s="1" t="s">
        <v>2920</v>
      </c>
      <c r="F2973" s="1" t="s">
        <v>2935</v>
      </c>
      <c r="H2973" s="47">
        <f t="shared" si="142"/>
        <v>2972</v>
      </c>
      <c r="I2973" s="326" t="str">
        <f t="shared" ref="I2973:I2976" si="145">I$2972</f>
        <v>Yes</v>
      </c>
      <c r="J2973" s="255" t="str">
        <f>IF(ISBLANK(INDEX('Policy Characteristics'!D:D,MATCH($C2973,'Policy Characteristics'!$C:$C,0))),"",INDEX('Policy Characteristics'!D:D,MATCH($C2973,'Policy Characteristics'!$C:$C,0)))</f>
        <v/>
      </c>
      <c r="K2973" s="254" t="str">
        <f>IF(ISBLANK(INDEX('Policy Characteristics'!E:E,MATCH($C2973,'Policy Characteristics'!$C:$C,0))),"",INDEX('Policy Characteristics'!E:E,MATCH($C2973,'Policy Characteristics'!$C:$C,0)))</f>
        <v>GRA carbon tax revenue</v>
      </c>
      <c r="L2973" s="261">
        <f>IF(ISBLANK(INDEX('Policy Characteristics'!F:F,MATCH($C2973,'Policy Characteristics'!$C:$C,0))),"",INDEX('Policy Characteristics'!F:F,MATCH($C2973,'Policy Characteristics'!$C:$C,0)))</f>
        <v>0</v>
      </c>
      <c r="M2973" s="261">
        <f>IF(ISBLANK(INDEX('Policy Characteristics'!G:G,MATCH($C2973,'Policy Characteristics'!$C:$C,0))),"",INDEX('Policy Characteristics'!G:G,MATCH($C2973,'Policy Characteristics'!$C:$C,0)))</f>
        <v>10</v>
      </c>
      <c r="N2973" s="261">
        <f>IF(ISBLANK(INDEX('Policy Characteristics'!H:H,MATCH($C2973,'Policy Characteristics'!$C:$C,0))),"",INDEX('Policy Characteristics'!H:H,MATCH($C2973,'Policy Characteristics'!$C:$C,0)))</f>
        <v>1</v>
      </c>
      <c r="O2973" s="254" t="str">
        <f>IF(ISBLANK(INDEX('Policy Characteristics'!I:I,MATCH($C2973,'Policy Characteristics'!$C:$C,0))),"",INDEX('Policy Characteristics'!I:I,MATCH($C2973,'Policy Characteristics'!$C:$C,0)))</f>
        <v>weight</v>
      </c>
      <c r="P2973" s="254" t="str">
        <f>IF(ISBLANK(INDEX('Policy Characteristics'!J:J,MATCH($C2973,'Policy Characteristics'!$C:$C,0))),"",INDEX('Policy Characteristics'!J:J,MATCH($C2973,'Policy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3" s="254" t="str">
        <f>IF(ISBLANK(INDEX('Policy Characteristics'!K:K,MATCH($C2973,'Policy Characteristics'!$C:$C,0))),"",INDEX('Policy Characteristics'!K:K,MATCH($C2973,'Policy Characteristics'!$C:$C,0)))</f>
        <v>io-model.html</v>
      </c>
      <c r="R2973" s="254" t="str">
        <f>IF(ISBLANK(INDEX('Policy Characteristics'!L:L,MATCH($C2973,'Policy Characteristics'!$C:$C,0))),"",INDEX('Policy Characteristics'!L:L,MATCH($C2973,'Policy Characteristics'!$C:$C,0)))</f>
        <v/>
      </c>
    </row>
    <row r="2974" spans="1:18" x14ac:dyDescent="0.25">
      <c r="A2974" s="254" t="str">
        <f>IF(ISBLANK(INDEX('Policy Characteristics'!A:A,MATCH($C2974,'Policy Characteristics'!$C:$C,0))),"",INDEX('Policy Characteristics'!A:A,MATCH($C2974,'Policy Characteristics'!$C:$C,0)))</f>
        <v>Government Revenue Accounting</v>
      </c>
      <c r="B2974" s="262" t="str">
        <f>IF(ISBLANK(INDEX('Policy Characteristics'!B:B,MATCH($C2974,'Policy Characteristics'!$C:$C,0))),"",INDEX('Policy Characteristics'!B:B,MATCH($C2974,'Policy Characteristics'!$C:$C,0)))</f>
        <v>Carbon Tax Revenue</v>
      </c>
      <c r="C2974" s="254" t="str">
        <f t="shared" ref="C2974:C2976" si="146">C$2972</f>
        <v>GRA for Carbon Tax Revenue</v>
      </c>
      <c r="D2974" s="1" t="s">
        <v>2921</v>
      </c>
      <c r="F2974" s="1" t="s">
        <v>2925</v>
      </c>
      <c r="H2974" s="47">
        <f t="shared" si="142"/>
        <v>2973</v>
      </c>
      <c r="I2974" s="326" t="str">
        <f t="shared" si="145"/>
        <v>Yes</v>
      </c>
      <c r="J2974" s="255" t="str">
        <f>IF(ISBLANK(INDEX('Policy Characteristics'!D:D,MATCH($C2974,'Policy Characteristics'!$C:$C,0))),"",INDEX('Policy Characteristics'!D:D,MATCH($C2974,'Policy Characteristics'!$C:$C,0)))</f>
        <v/>
      </c>
      <c r="K2974" s="254" t="str">
        <f>IF(ISBLANK(INDEX('Policy Characteristics'!E:E,MATCH($C2974,'Policy Characteristics'!$C:$C,0))),"",INDEX('Policy Characteristics'!E:E,MATCH($C2974,'Policy Characteristics'!$C:$C,0)))</f>
        <v>GRA carbon tax revenue</v>
      </c>
      <c r="L2974" s="261">
        <f>IF(ISBLANK(INDEX('Policy Characteristics'!F:F,MATCH($C2974,'Policy Characteristics'!$C:$C,0))),"",INDEX('Policy Characteristics'!F:F,MATCH($C2974,'Policy Characteristics'!$C:$C,0)))</f>
        <v>0</v>
      </c>
      <c r="M2974" s="261">
        <f>IF(ISBLANK(INDEX('Policy Characteristics'!G:G,MATCH($C2974,'Policy Characteristics'!$C:$C,0))),"",INDEX('Policy Characteristics'!G:G,MATCH($C2974,'Policy Characteristics'!$C:$C,0)))</f>
        <v>10</v>
      </c>
      <c r="N2974" s="261">
        <f>IF(ISBLANK(INDEX('Policy Characteristics'!H:H,MATCH($C2974,'Policy Characteristics'!$C:$C,0))),"",INDEX('Policy Characteristics'!H:H,MATCH($C2974,'Policy Characteristics'!$C:$C,0)))</f>
        <v>1</v>
      </c>
      <c r="O2974" s="254" t="str">
        <f>IF(ISBLANK(INDEX('Policy Characteristics'!I:I,MATCH($C2974,'Policy Characteristics'!$C:$C,0))),"",INDEX('Policy Characteristics'!I:I,MATCH($C2974,'Policy Characteristics'!$C:$C,0)))</f>
        <v>weight</v>
      </c>
      <c r="P2974" s="254" t="str">
        <f>IF(ISBLANK(INDEX('Policy Characteristics'!J:J,MATCH($C2974,'Policy Characteristics'!$C:$C,0))),"",INDEX('Policy Characteristics'!J:J,MATCH($C2974,'Policy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4" s="254" t="str">
        <f>IF(ISBLANK(INDEX('Policy Characteristics'!K:K,MATCH($C2974,'Policy Characteristics'!$C:$C,0))),"",INDEX('Policy Characteristics'!K:K,MATCH($C2974,'Policy Characteristics'!$C:$C,0)))</f>
        <v>io-model.html</v>
      </c>
      <c r="R2974" s="254" t="str">
        <f>IF(ISBLANK(INDEX('Policy Characteristics'!L:L,MATCH($C2974,'Policy Characteristics'!$C:$C,0))),"",INDEX('Policy Characteristics'!L:L,MATCH($C2974,'Policy Characteristics'!$C:$C,0)))</f>
        <v/>
      </c>
    </row>
    <row r="2975" spans="1:18" x14ac:dyDescent="0.25">
      <c r="A2975" s="254" t="str">
        <f>IF(ISBLANK(INDEX('Policy Characteristics'!A:A,MATCH($C2975,'Policy Characteristics'!$C:$C,0))),"",INDEX('Policy Characteristics'!A:A,MATCH($C2975,'Policy Characteristics'!$C:$C,0)))</f>
        <v>Government Revenue Accounting</v>
      </c>
      <c r="B2975" s="262" t="str">
        <f>IF(ISBLANK(INDEX('Policy Characteristics'!B:B,MATCH($C2975,'Policy Characteristics'!$C:$C,0))),"",INDEX('Policy Characteristics'!B:B,MATCH($C2975,'Policy Characteristics'!$C:$C,0)))</f>
        <v>Carbon Tax Revenue</v>
      </c>
      <c r="C2975" s="254" t="str">
        <f t="shared" si="146"/>
        <v>GRA for Carbon Tax Revenue</v>
      </c>
      <c r="D2975" s="1" t="s">
        <v>2922</v>
      </c>
      <c r="F2975" s="1" t="s">
        <v>2926</v>
      </c>
      <c r="H2975" s="47">
        <f t="shared" si="142"/>
        <v>2974</v>
      </c>
      <c r="I2975" s="326" t="str">
        <f t="shared" si="145"/>
        <v>Yes</v>
      </c>
      <c r="J2975" s="255" t="str">
        <f>IF(ISBLANK(INDEX('Policy Characteristics'!D:D,MATCH($C2975,'Policy Characteristics'!$C:$C,0))),"",INDEX('Policy Characteristics'!D:D,MATCH($C2975,'Policy Characteristics'!$C:$C,0)))</f>
        <v/>
      </c>
      <c r="K2975" s="254" t="str">
        <f>IF(ISBLANK(INDEX('Policy Characteristics'!E:E,MATCH($C2975,'Policy Characteristics'!$C:$C,0))),"",INDEX('Policy Characteristics'!E:E,MATCH($C2975,'Policy Characteristics'!$C:$C,0)))</f>
        <v>GRA carbon tax revenue</v>
      </c>
      <c r="L2975" s="261">
        <f>IF(ISBLANK(INDEX('Policy Characteristics'!F:F,MATCH($C2975,'Policy Characteristics'!$C:$C,0))),"",INDEX('Policy Characteristics'!F:F,MATCH($C2975,'Policy Characteristics'!$C:$C,0)))</f>
        <v>0</v>
      </c>
      <c r="M2975" s="261">
        <f>IF(ISBLANK(INDEX('Policy Characteristics'!G:G,MATCH($C2975,'Policy Characteristics'!$C:$C,0))),"",INDEX('Policy Characteristics'!G:G,MATCH($C2975,'Policy Characteristics'!$C:$C,0)))</f>
        <v>10</v>
      </c>
      <c r="N2975" s="261">
        <f>IF(ISBLANK(INDEX('Policy Characteristics'!H:H,MATCH($C2975,'Policy Characteristics'!$C:$C,0))),"",INDEX('Policy Characteristics'!H:H,MATCH($C2975,'Policy Characteristics'!$C:$C,0)))</f>
        <v>1</v>
      </c>
      <c r="O2975" s="254" t="str">
        <f>IF(ISBLANK(INDEX('Policy Characteristics'!I:I,MATCH($C2975,'Policy Characteristics'!$C:$C,0))),"",INDEX('Policy Characteristics'!I:I,MATCH($C2975,'Policy Characteristics'!$C:$C,0)))</f>
        <v>weight</v>
      </c>
      <c r="P2975" s="254" t="str">
        <f>IF(ISBLANK(INDEX('Policy Characteristics'!J:J,MATCH($C2975,'Policy Characteristics'!$C:$C,0))),"",INDEX('Policy Characteristics'!J:J,MATCH($C2975,'Policy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5" s="254" t="str">
        <f>IF(ISBLANK(INDEX('Policy Characteristics'!K:K,MATCH($C2975,'Policy Characteristics'!$C:$C,0))),"",INDEX('Policy Characteristics'!K:K,MATCH($C2975,'Policy Characteristics'!$C:$C,0)))</f>
        <v>io-model.html</v>
      </c>
      <c r="R2975" s="254" t="str">
        <f>IF(ISBLANK(INDEX('Policy Characteristics'!L:L,MATCH($C2975,'Policy Characteristics'!$C:$C,0))),"",INDEX('Policy Characteristics'!L:L,MATCH($C2975,'Policy Characteristics'!$C:$C,0)))</f>
        <v/>
      </c>
    </row>
    <row r="2976" spans="1:18" x14ac:dyDescent="0.25">
      <c r="A2976" s="254" t="str">
        <f>IF(ISBLANK(INDEX('Policy Characteristics'!A:A,MATCH($C2976,'Policy Characteristics'!$C:$C,0))),"",INDEX('Policy Characteristics'!A:A,MATCH($C2976,'Policy Characteristics'!$C:$C,0)))</f>
        <v>Government Revenue Accounting</v>
      </c>
      <c r="B2976" s="262" t="str">
        <f>IF(ISBLANK(INDEX('Policy Characteristics'!B:B,MATCH($C2976,'Policy Characteristics'!$C:$C,0))),"",INDEX('Policy Characteristics'!B:B,MATCH($C2976,'Policy Characteristics'!$C:$C,0)))</f>
        <v>Carbon Tax Revenue</v>
      </c>
      <c r="C2976" s="254" t="str">
        <f t="shared" si="146"/>
        <v>GRA for Carbon Tax Revenue</v>
      </c>
      <c r="D2976" s="1" t="s">
        <v>2923</v>
      </c>
      <c r="F2976" s="1" t="s">
        <v>2927</v>
      </c>
      <c r="H2976" s="47">
        <f t="shared" si="142"/>
        <v>2975</v>
      </c>
      <c r="I2976" s="326" t="str">
        <f t="shared" si="145"/>
        <v>Yes</v>
      </c>
      <c r="J2976" s="255" t="str">
        <f>IF(ISBLANK(INDEX('Policy Characteristics'!D:D,MATCH($C2976,'Policy Characteristics'!$C:$C,0))),"",INDEX('Policy Characteristics'!D:D,MATCH($C2976,'Policy Characteristics'!$C:$C,0)))</f>
        <v/>
      </c>
      <c r="K2976" s="254" t="str">
        <f>IF(ISBLANK(INDEX('Policy Characteristics'!E:E,MATCH($C2976,'Policy Characteristics'!$C:$C,0))),"",INDEX('Policy Characteristics'!E:E,MATCH($C2976,'Policy Characteristics'!$C:$C,0)))</f>
        <v>GRA carbon tax revenue</v>
      </c>
      <c r="L2976" s="261">
        <f>IF(ISBLANK(INDEX('Policy Characteristics'!F:F,MATCH($C2976,'Policy Characteristics'!$C:$C,0))),"",INDEX('Policy Characteristics'!F:F,MATCH($C2976,'Policy Characteristics'!$C:$C,0)))</f>
        <v>0</v>
      </c>
      <c r="M2976" s="261">
        <f>IF(ISBLANK(INDEX('Policy Characteristics'!G:G,MATCH($C2976,'Policy Characteristics'!$C:$C,0))),"",INDEX('Policy Characteristics'!G:G,MATCH($C2976,'Policy Characteristics'!$C:$C,0)))</f>
        <v>10</v>
      </c>
      <c r="N2976" s="261">
        <f>IF(ISBLANK(INDEX('Policy Characteristics'!H:H,MATCH($C2976,'Policy Characteristics'!$C:$C,0))),"",INDEX('Policy Characteristics'!H:H,MATCH($C2976,'Policy Characteristics'!$C:$C,0)))</f>
        <v>1</v>
      </c>
      <c r="O2976" s="254" t="str">
        <f>IF(ISBLANK(INDEX('Policy Characteristics'!I:I,MATCH($C2976,'Policy Characteristics'!$C:$C,0))),"",INDEX('Policy Characteristics'!I:I,MATCH($C2976,'Policy Characteristics'!$C:$C,0)))</f>
        <v>weight</v>
      </c>
      <c r="P2976" s="254" t="str">
        <f>IF(ISBLANK(INDEX('Policy Characteristics'!J:J,MATCH($C2976,'Policy Characteristics'!$C:$C,0))),"",INDEX('Policy Characteristics'!J:J,MATCH($C2976,'Policy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6" s="254" t="str">
        <f>IF(ISBLANK(INDEX('Policy Characteristics'!K:K,MATCH($C2976,'Policy Characteristics'!$C:$C,0))),"",INDEX('Policy Characteristics'!K:K,MATCH($C2976,'Policy Characteristics'!$C:$C,0)))</f>
        <v>io-model.html</v>
      </c>
      <c r="R2976" s="254" t="str">
        <f>IF(ISBLANK(INDEX('Policy Characteristics'!L:L,MATCH($C2976,'Policy Characteristics'!$C:$C,0))),"",INDEX('Policy Characteristics'!L:L,MATCH($C2976,'Policy Characteristics'!$C:$C,0)))</f>
        <v/>
      </c>
    </row>
    <row r="2977" spans="1:18" x14ac:dyDescent="0.25">
      <c r="A2977" s="254" t="str">
        <f>IF(ISBLANK(INDEX('Policy Characteristics'!A:A,MATCH($C2977,'Policy Characteristics'!$C:$C,0))),"",INDEX('Policy Characteristics'!A:A,MATCH($C2977,'Policy Characteristics'!$C:$C,0)))</f>
        <v>Government Revenue Accounting</v>
      </c>
      <c r="B2977" s="262" t="str">
        <f>IF(ISBLANK(INDEX('Policy Characteristics'!B:B,MATCH($C2977,'Policy Characteristics'!$C:$C,0))),"",INDEX('Policy Characteristics'!B:B,MATCH($C2977,'Policy Characteristics'!$C:$C,0)))</f>
        <v>Fuel Tax Revenue</v>
      </c>
      <c r="C2977" t="s">
        <v>2912</v>
      </c>
      <c r="D2977" s="1" t="s">
        <v>2919</v>
      </c>
      <c r="F2977" s="1" t="s">
        <v>2924</v>
      </c>
      <c r="H2977" s="47">
        <f t="shared" si="142"/>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GRA fuel tax revenue</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10</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weight</v>
      </c>
      <c r="P2977" s="254" t="str">
        <f>IF(ISBLANK(INDEX('Policy Characteristics'!J:J,MATCH($C2977,'Policy Characteristics'!$C:$C,0))),"",INDEX('Policy Characteristics'!J:J,MATCH($C2977,'Policy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7" s="254" t="str">
        <f>IF(ISBLANK(INDEX('Policy Characteristics'!K:K,MATCH($C2977,'Policy Characteristics'!$C:$C,0))),"",INDEX('Policy Characteristics'!K:K,MATCH($C2977,'Policy Characteristics'!$C:$C,0)))</f>
        <v>io-model.html</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Government Revenue Accounting</v>
      </c>
      <c r="B2978" s="262" t="str">
        <f>IF(ISBLANK(INDEX('Policy Characteristics'!B:B,MATCH($C2978,'Policy Characteristics'!$C:$C,0))),"",INDEX('Policy Characteristics'!B:B,MATCH($C2978,'Policy Characteristics'!$C:$C,0)))</f>
        <v>Fuel Tax Revenue</v>
      </c>
      <c r="C2978" s="254" t="str">
        <f t="shared" ref="C2978:C2981" si="147">C$2977</f>
        <v>GRA for Fuel Tax Revenue</v>
      </c>
      <c r="D2978" s="1" t="s">
        <v>2920</v>
      </c>
      <c r="F2978" s="1" t="s">
        <v>2935</v>
      </c>
      <c r="H2978" s="47">
        <f t="shared" si="142"/>
        <v>2977</v>
      </c>
      <c r="I2978" s="326" t="str">
        <f t="shared" ref="I2978:I2981" si="148">I$2977</f>
        <v>Yes</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GRA fuel tax revenue</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10</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weight</v>
      </c>
      <c r="P2978" s="254" t="str">
        <f>IF(ISBLANK(INDEX('Policy Characteristics'!J:J,MATCH($C2978,'Policy Characteristics'!$C:$C,0))),"",INDEX('Policy Characteristics'!J:J,MATCH($C2978,'Policy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8" s="254" t="str">
        <f>IF(ISBLANK(INDEX('Policy Characteristics'!K:K,MATCH($C2978,'Policy Characteristics'!$C:$C,0))),"",INDEX('Policy Characteristics'!K:K,MATCH($C2978,'Policy Characteristics'!$C:$C,0)))</f>
        <v>io-model.html</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Government Revenue Accounting</v>
      </c>
      <c r="B2979" s="262" t="str">
        <f>IF(ISBLANK(INDEX('Policy Characteristics'!B:B,MATCH($C2979,'Policy Characteristics'!$C:$C,0))),"",INDEX('Policy Characteristics'!B:B,MATCH($C2979,'Policy Characteristics'!$C:$C,0)))</f>
        <v>Fuel Tax Revenue</v>
      </c>
      <c r="C2979" s="254" t="str">
        <f t="shared" si="147"/>
        <v>GRA for Fuel Tax Revenue</v>
      </c>
      <c r="D2979" s="1" t="s">
        <v>2921</v>
      </c>
      <c r="F2979" s="1" t="s">
        <v>2925</v>
      </c>
      <c r="H2979" s="47">
        <f t="shared" si="142"/>
        <v>2978</v>
      </c>
      <c r="I2979" s="326" t="str">
        <f t="shared" si="148"/>
        <v>Yes</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GRA fuel tax revenue</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10</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weight</v>
      </c>
      <c r="P2979" s="254" t="str">
        <f>IF(ISBLANK(INDEX('Policy Characteristics'!J:J,MATCH($C2979,'Policy Characteristics'!$C:$C,0))),"",INDEX('Policy Characteristics'!J:J,MATCH($C2979,'Policy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79" s="254" t="str">
        <f>IF(ISBLANK(INDEX('Policy Characteristics'!K:K,MATCH($C2979,'Policy Characteristics'!$C:$C,0))),"",INDEX('Policy Characteristics'!K:K,MATCH($C2979,'Policy Characteristics'!$C:$C,0)))</f>
        <v>io-model.html</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Government Revenue Accounting</v>
      </c>
      <c r="B2980" s="262" t="str">
        <f>IF(ISBLANK(INDEX('Policy Characteristics'!B:B,MATCH($C2980,'Policy Characteristics'!$C:$C,0))),"",INDEX('Policy Characteristics'!B:B,MATCH($C2980,'Policy Characteristics'!$C:$C,0)))</f>
        <v>Fuel Tax Revenue</v>
      </c>
      <c r="C2980" s="254" t="str">
        <f t="shared" si="147"/>
        <v>GRA for Fuel Tax Revenue</v>
      </c>
      <c r="D2980" s="1" t="s">
        <v>2922</v>
      </c>
      <c r="F2980" s="1" t="s">
        <v>2926</v>
      </c>
      <c r="H2980" s="47">
        <f t="shared" si="142"/>
        <v>2979</v>
      </c>
      <c r="I2980" s="326" t="str">
        <f t="shared" si="148"/>
        <v>Yes</v>
      </c>
      <c r="J2980" s="255" t="str">
        <f>IF(ISBLANK(INDEX('Policy Characteristics'!D:D,MATCH($C2980,'Policy Characteristics'!$C:$C,0))),"",INDEX('Policy Characteristics'!D:D,MATCH($C2980,'Policy Characteristics'!$C:$C,0)))</f>
        <v/>
      </c>
      <c r="K2980" s="254" t="str">
        <f>IF(ISBLANK(INDEX('Policy Characteristics'!E:E,MATCH($C2980,'Policy Characteristics'!$C:$C,0))),"",INDEX('Policy Characteristics'!E:E,MATCH($C2980,'Policy Characteristics'!$C:$C,0)))</f>
        <v>GRA fuel tax revenue</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10</v>
      </c>
      <c r="N2980" s="261">
        <f>IF(ISBLANK(INDEX('Policy Characteristics'!H:H,MATCH($C2980,'Policy Characteristics'!$C:$C,0))),"",INDEX('Policy Characteristics'!H:H,MATCH($C2980,'Policy Characteristics'!$C:$C,0)))</f>
        <v>1</v>
      </c>
      <c r="O2980" s="254" t="str">
        <f>IF(ISBLANK(INDEX('Policy Characteristics'!I:I,MATCH($C2980,'Policy Characteristics'!$C:$C,0))),"",INDEX('Policy Characteristics'!I:I,MATCH($C2980,'Policy Characteristics'!$C:$C,0)))</f>
        <v>weight</v>
      </c>
      <c r="P2980" s="254" t="str">
        <f>IF(ISBLANK(INDEX('Policy Characteristics'!J:J,MATCH($C2980,'Policy Characteristics'!$C:$C,0))),"",INDEX('Policy Characteristics'!J:J,MATCH($C2980,'Policy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0" s="254" t="str">
        <f>IF(ISBLANK(INDEX('Policy Characteristics'!K:K,MATCH($C2980,'Policy Characteristics'!$C:$C,0))),"",INDEX('Policy Characteristics'!K:K,MATCH($C2980,'Policy Characteristics'!$C:$C,0)))</f>
        <v>io-model.html</v>
      </c>
      <c r="R2980" s="254" t="str">
        <f>IF(ISBLANK(INDEX('Policy Characteristics'!L:L,MATCH($C2980,'Policy Characteristics'!$C:$C,0))),"",INDEX('Policy Characteristics'!L:L,MATCH($C2980,'Policy Characteristics'!$C:$C,0)))</f>
        <v/>
      </c>
    </row>
    <row r="2981" spans="1:18" x14ac:dyDescent="0.25">
      <c r="A2981" s="254" t="str">
        <f>IF(ISBLANK(INDEX('Policy Characteristics'!A:A,MATCH($C2981,'Policy Characteristics'!$C:$C,0))),"",INDEX('Policy Characteristics'!A:A,MATCH($C2981,'Policy Characteristics'!$C:$C,0)))</f>
        <v>Government Revenue Accounting</v>
      </c>
      <c r="B2981" s="262" t="str">
        <f>IF(ISBLANK(INDEX('Policy Characteristics'!B:B,MATCH($C2981,'Policy Characteristics'!$C:$C,0))),"",INDEX('Policy Characteristics'!B:B,MATCH($C2981,'Policy Characteristics'!$C:$C,0)))</f>
        <v>Fuel Tax Revenue</v>
      </c>
      <c r="C2981" s="254" t="str">
        <f t="shared" si="147"/>
        <v>GRA for Fuel Tax Revenue</v>
      </c>
      <c r="D2981" s="1" t="s">
        <v>2923</v>
      </c>
      <c r="F2981" s="1" t="s">
        <v>2927</v>
      </c>
      <c r="H2981" s="47">
        <f t="shared" si="142"/>
        <v>2980</v>
      </c>
      <c r="I2981" s="326" t="str">
        <f t="shared" si="148"/>
        <v>Yes</v>
      </c>
      <c r="J2981" s="255" t="str">
        <f>IF(ISBLANK(INDEX('Policy Characteristics'!D:D,MATCH($C2981,'Policy Characteristics'!$C:$C,0))),"",INDEX('Policy Characteristics'!D:D,MATCH($C2981,'Policy Characteristics'!$C:$C,0)))</f>
        <v/>
      </c>
      <c r="K2981" s="254" t="str">
        <f>IF(ISBLANK(INDEX('Policy Characteristics'!E:E,MATCH($C2981,'Policy Characteristics'!$C:$C,0))),"",INDEX('Policy Characteristics'!E:E,MATCH($C2981,'Policy Characteristics'!$C:$C,0)))</f>
        <v>GRA fuel tax revenue</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10</v>
      </c>
      <c r="N2981" s="261">
        <f>IF(ISBLANK(INDEX('Policy Characteristics'!H:H,MATCH($C2981,'Policy Characteristics'!$C:$C,0))),"",INDEX('Policy Characteristics'!H:H,MATCH($C2981,'Policy Characteristics'!$C:$C,0)))</f>
        <v>1</v>
      </c>
      <c r="O2981" s="254" t="str">
        <f>IF(ISBLANK(INDEX('Policy Characteristics'!I:I,MATCH($C2981,'Policy Characteristics'!$C:$C,0))),"",INDEX('Policy Characteristics'!I:I,MATCH($C2981,'Policy Characteristics'!$C:$C,0)))</f>
        <v>weight</v>
      </c>
      <c r="P2981" s="254" t="str">
        <f>IF(ISBLANK(INDEX('Policy Characteristics'!J:J,MATCH($C2981,'Policy Characteristics'!$C:$C,0))),"",INDEX('Policy Characteristics'!J:J,MATCH($C2981,'Policy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1" s="254" t="str">
        <f>IF(ISBLANK(INDEX('Policy Characteristics'!K:K,MATCH($C2981,'Policy Characteristics'!$C:$C,0))),"",INDEX('Policy Characteristics'!K:K,MATCH($C2981,'Policy Characteristics'!$C:$C,0)))</f>
        <v>io-model.html</v>
      </c>
      <c r="R2981" s="254" t="str">
        <f>IF(ISBLANK(INDEX('Policy Characteristics'!L:L,MATCH($C2981,'Policy Characteristics'!$C:$C,0))),"",INDEX('Policy Characteristics'!L:L,MATCH($C2981,'Policy Characteristics'!$C:$C,0)))</f>
        <v/>
      </c>
    </row>
    <row r="2982" spans="1:18" x14ac:dyDescent="0.25">
      <c r="A2982" s="254" t="str">
        <f>IF(ISBLANK(INDEX('Policy Characteristics'!A:A,MATCH($C2982,'Policy Characteristics'!$C:$C,0))),"",INDEX('Policy Characteristics'!A:A,MATCH($C2982,'Policy Characteristics'!$C:$C,0)))</f>
        <v>Government Revenue Accounting</v>
      </c>
      <c r="B2982" s="262" t="str">
        <f>IF(ISBLANK(INDEX('Policy Characteristics'!B:B,MATCH($C2982,'Policy Characteristics'!$C:$C,0))),"",INDEX('Policy Characteristics'!B:B,MATCH($C2982,'Policy Characteristics'!$C:$C,0)))</f>
        <v>Vehicle Subsidy</v>
      </c>
      <c r="C2982" t="s">
        <v>3531</v>
      </c>
      <c r="D2982" s="1" t="s">
        <v>2919</v>
      </c>
      <c r="F2982" s="1" t="s">
        <v>2924</v>
      </c>
      <c r="H2982" s="47">
        <f t="shared" si="142"/>
        <v>2981</v>
      </c>
      <c r="I2982" s="322" t="s">
        <v>40</v>
      </c>
      <c r="J2982" s="255" t="str">
        <f>IF(ISBLANK(INDEX('Policy Characteristics'!D:D,MATCH($C2982,'Policy Characteristics'!$C:$C,0))),"",INDEX('Policy Characteristics'!D:D,MATCH($C2982,'Policy Characteristics'!$C:$C,0)))</f>
        <v/>
      </c>
      <c r="K2982" s="254" t="str">
        <f>IF(ISBLANK(INDEX('Policy Characteristics'!E:E,MATCH($C2982,'Policy Characteristics'!$C:$C,0))),"",INDEX('Policy Characteristics'!E:E,MATCH($C2982,'Policy Characteristics'!$C:$C,0)))</f>
        <v>GRA EV subsidy</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10</v>
      </c>
      <c r="N2982" s="261">
        <f>IF(ISBLANK(INDEX('Policy Characteristics'!H:H,MATCH($C2982,'Policy Characteristics'!$C:$C,0))),"",INDEX('Policy Characteristics'!H:H,MATCH($C2982,'Policy Characteristics'!$C:$C,0)))</f>
        <v>1</v>
      </c>
      <c r="O2982" s="254" t="str">
        <f>IF(ISBLANK(INDEX('Policy Characteristics'!I:I,MATCH($C2982,'Policy Characteristics'!$C:$C,0))),"",INDEX('Policy Characteristics'!I:I,MATCH($C2982,'Policy Characteristics'!$C:$C,0)))</f>
        <v>weight</v>
      </c>
      <c r="P2982" s="254" t="str">
        <f>IF(ISBLANK(INDEX('Policy Characteristics'!J:J,MATCH($C2982,'Policy Characteristics'!$C:$C,0))),"",INDEX('Policy Characteristics'!J:J,MATCH($C2982,'Policy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2" s="254" t="str">
        <f>IF(ISBLANK(INDEX('Policy Characteristics'!K:K,MATCH($C2982,'Policy Characteristics'!$C:$C,0))),"",INDEX('Policy Characteristics'!K:K,MATCH($C2982,'Policy Characteristics'!$C:$C,0)))</f>
        <v>io-model.html</v>
      </c>
      <c r="R2982" s="254" t="str">
        <f>IF(ISBLANK(INDEX('Policy Characteristics'!L:L,MATCH($C2982,'Policy Characteristics'!$C:$C,0))),"",INDEX('Policy Characteristics'!L:L,MATCH($C2982,'Policy Characteristics'!$C:$C,0)))</f>
        <v/>
      </c>
    </row>
    <row r="2983" spans="1:18" x14ac:dyDescent="0.25">
      <c r="A2983" s="254" t="str">
        <f>IF(ISBLANK(INDEX('Policy Characteristics'!A:A,MATCH($C2983,'Policy Characteristics'!$C:$C,0))),"",INDEX('Policy Characteristics'!A:A,MATCH($C2983,'Policy Characteristics'!$C:$C,0)))</f>
        <v>Government Revenue Accounting</v>
      </c>
      <c r="B2983" s="262" t="str">
        <f>IF(ISBLANK(INDEX('Policy Characteristics'!B:B,MATCH($C2983,'Policy Characteristics'!$C:$C,0))),"",INDEX('Policy Characteristics'!B:B,MATCH($C2983,'Policy Characteristics'!$C:$C,0)))</f>
        <v>Vehicle Subsidy</v>
      </c>
      <c r="C2983" s="254" t="str">
        <f t="shared" ref="C2983:C2986" si="149">C$2982</f>
        <v>GRA for Vehicle Subsidy</v>
      </c>
      <c r="D2983" s="1" t="s">
        <v>2920</v>
      </c>
      <c r="F2983" s="1" t="s">
        <v>2935</v>
      </c>
      <c r="H2983" s="47">
        <f t="shared" si="142"/>
        <v>2982</v>
      </c>
      <c r="I2983" s="326" t="str">
        <f t="shared" ref="I2983:I2991" si="150">I$2982</f>
        <v>Yes</v>
      </c>
      <c r="J2983" s="255" t="str">
        <f>IF(ISBLANK(INDEX('Policy Characteristics'!D:D,MATCH($C2983,'Policy Characteristics'!$C:$C,0))),"",INDEX('Policy Characteristics'!D:D,MATCH($C2983,'Policy Characteristics'!$C:$C,0)))</f>
        <v/>
      </c>
      <c r="K2983" s="254" t="str">
        <f>IF(ISBLANK(INDEX('Policy Characteristics'!E:E,MATCH($C2983,'Policy Characteristics'!$C:$C,0))),"",INDEX('Policy Characteristics'!E:E,MATCH($C2983,'Policy Characteristics'!$C:$C,0)))</f>
        <v>GRA EV subsidy</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10</v>
      </c>
      <c r="N2983" s="261">
        <f>IF(ISBLANK(INDEX('Policy Characteristics'!H:H,MATCH($C2983,'Policy Characteristics'!$C:$C,0))),"",INDEX('Policy Characteristics'!H:H,MATCH($C2983,'Policy Characteristics'!$C:$C,0)))</f>
        <v>1</v>
      </c>
      <c r="O2983" s="254" t="str">
        <f>IF(ISBLANK(INDEX('Policy Characteristics'!I:I,MATCH($C2983,'Policy Characteristics'!$C:$C,0))),"",INDEX('Policy Characteristics'!I:I,MATCH($C2983,'Policy Characteristics'!$C:$C,0)))</f>
        <v>weight</v>
      </c>
      <c r="P2983" s="254" t="str">
        <f>IF(ISBLANK(INDEX('Policy Characteristics'!J:J,MATCH($C2983,'Policy Characteristics'!$C:$C,0))),"",INDEX('Policy Characteristics'!J:J,MATCH($C2983,'Policy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3" s="254" t="str">
        <f>IF(ISBLANK(INDEX('Policy Characteristics'!K:K,MATCH($C2983,'Policy Characteristics'!$C:$C,0))),"",INDEX('Policy Characteristics'!K:K,MATCH($C2983,'Policy Characteristics'!$C:$C,0)))</f>
        <v>io-model.html</v>
      </c>
      <c r="R2983" s="254" t="str">
        <f>IF(ISBLANK(INDEX('Policy Characteristics'!L:L,MATCH($C2983,'Policy Characteristics'!$C:$C,0))),"",INDEX('Policy Characteristics'!L:L,MATCH($C2983,'Policy Characteristics'!$C:$C,0)))</f>
        <v/>
      </c>
    </row>
    <row r="2984" spans="1:18" x14ac:dyDescent="0.25">
      <c r="A2984" s="254" t="str">
        <f>IF(ISBLANK(INDEX('Policy Characteristics'!A:A,MATCH($C2984,'Policy Characteristics'!$C:$C,0))),"",INDEX('Policy Characteristics'!A:A,MATCH($C2984,'Policy Characteristics'!$C:$C,0)))</f>
        <v>Government Revenue Accounting</v>
      </c>
      <c r="B2984" s="262" t="str">
        <f>IF(ISBLANK(INDEX('Policy Characteristics'!B:B,MATCH($C2984,'Policy Characteristics'!$C:$C,0))),"",INDEX('Policy Characteristics'!B:B,MATCH($C2984,'Policy Characteristics'!$C:$C,0)))</f>
        <v>Vehicle Subsidy</v>
      </c>
      <c r="C2984" s="254" t="str">
        <f t="shared" si="149"/>
        <v>GRA for Vehicle Subsidy</v>
      </c>
      <c r="D2984" s="1" t="s">
        <v>2921</v>
      </c>
      <c r="F2984" s="1" t="s">
        <v>2925</v>
      </c>
      <c r="H2984" s="47">
        <f t="shared" si="142"/>
        <v>2983</v>
      </c>
      <c r="I2984" s="326" t="str">
        <f t="shared" si="150"/>
        <v>Yes</v>
      </c>
      <c r="J2984" s="255" t="str">
        <f>IF(ISBLANK(INDEX('Policy Characteristics'!D:D,MATCH($C2984,'Policy Characteristics'!$C:$C,0))),"",INDEX('Policy Characteristics'!D:D,MATCH($C2984,'Policy Characteristics'!$C:$C,0)))</f>
        <v/>
      </c>
      <c r="K2984" s="254" t="str">
        <f>IF(ISBLANK(INDEX('Policy Characteristics'!E:E,MATCH($C2984,'Policy Characteristics'!$C:$C,0))),"",INDEX('Policy Characteristics'!E:E,MATCH($C2984,'Policy Characteristics'!$C:$C,0)))</f>
        <v>GRA EV subsidy</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10</v>
      </c>
      <c r="N2984" s="261">
        <f>IF(ISBLANK(INDEX('Policy Characteristics'!H:H,MATCH($C2984,'Policy Characteristics'!$C:$C,0))),"",INDEX('Policy Characteristics'!H:H,MATCH($C2984,'Policy Characteristics'!$C:$C,0)))</f>
        <v>1</v>
      </c>
      <c r="O2984" s="254" t="str">
        <f>IF(ISBLANK(INDEX('Policy Characteristics'!I:I,MATCH($C2984,'Policy Characteristics'!$C:$C,0))),"",INDEX('Policy Characteristics'!I:I,MATCH($C2984,'Policy Characteristics'!$C:$C,0)))</f>
        <v>weight</v>
      </c>
      <c r="P2984" s="254" t="str">
        <f>IF(ISBLANK(INDEX('Policy Characteristics'!J:J,MATCH($C2984,'Policy Characteristics'!$C:$C,0))),"",INDEX('Policy Characteristics'!J:J,MATCH($C2984,'Policy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4" s="254" t="str">
        <f>IF(ISBLANK(INDEX('Policy Characteristics'!K:K,MATCH($C2984,'Policy Characteristics'!$C:$C,0))),"",INDEX('Policy Characteristics'!K:K,MATCH($C2984,'Policy Characteristics'!$C:$C,0)))</f>
        <v>io-model.html</v>
      </c>
      <c r="R2984" s="254" t="str">
        <f>IF(ISBLANK(INDEX('Policy Characteristics'!L:L,MATCH($C2984,'Policy Characteristics'!$C:$C,0))),"",INDEX('Policy Characteristics'!L:L,MATCH($C2984,'Policy Characteristics'!$C:$C,0)))</f>
        <v/>
      </c>
    </row>
    <row r="2985" spans="1:18" x14ac:dyDescent="0.25">
      <c r="A2985" s="254" t="str">
        <f>IF(ISBLANK(INDEX('Policy Characteristics'!A:A,MATCH($C2985,'Policy Characteristics'!$C:$C,0))),"",INDEX('Policy Characteristics'!A:A,MATCH($C2985,'Policy Characteristics'!$C:$C,0)))</f>
        <v>Government Revenue Accounting</v>
      </c>
      <c r="B2985" s="262" t="str">
        <f>IF(ISBLANK(INDEX('Policy Characteristics'!B:B,MATCH($C2985,'Policy Characteristics'!$C:$C,0))),"",INDEX('Policy Characteristics'!B:B,MATCH($C2985,'Policy Characteristics'!$C:$C,0)))</f>
        <v>Vehicle Subsidy</v>
      </c>
      <c r="C2985" s="254" t="str">
        <f t="shared" si="149"/>
        <v>GRA for Vehicle Subsidy</v>
      </c>
      <c r="D2985" s="1" t="s">
        <v>2922</v>
      </c>
      <c r="F2985" s="1" t="s">
        <v>2926</v>
      </c>
      <c r="H2985" s="47">
        <f t="shared" si="142"/>
        <v>2984</v>
      </c>
      <c r="I2985" s="326" t="str">
        <f t="shared" si="150"/>
        <v>Yes</v>
      </c>
      <c r="J2985" s="255" t="str">
        <f>IF(ISBLANK(INDEX('Policy Characteristics'!D:D,MATCH($C2985,'Policy Characteristics'!$C:$C,0))),"",INDEX('Policy Characteristics'!D:D,MATCH($C2985,'Policy Characteristics'!$C:$C,0)))</f>
        <v/>
      </c>
      <c r="K2985" s="254" t="str">
        <f>IF(ISBLANK(INDEX('Policy Characteristics'!E:E,MATCH($C2985,'Policy Characteristics'!$C:$C,0))),"",INDEX('Policy Characteristics'!E:E,MATCH($C2985,'Policy Characteristics'!$C:$C,0)))</f>
        <v>GRA EV subsidy</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10</v>
      </c>
      <c r="N2985" s="261">
        <f>IF(ISBLANK(INDEX('Policy Characteristics'!H:H,MATCH($C2985,'Policy Characteristics'!$C:$C,0))),"",INDEX('Policy Characteristics'!H:H,MATCH($C2985,'Policy Characteristics'!$C:$C,0)))</f>
        <v>1</v>
      </c>
      <c r="O2985" s="254" t="str">
        <f>IF(ISBLANK(INDEX('Policy Characteristics'!I:I,MATCH($C2985,'Policy Characteristics'!$C:$C,0))),"",INDEX('Policy Characteristics'!I:I,MATCH($C2985,'Policy Characteristics'!$C:$C,0)))</f>
        <v>weight</v>
      </c>
      <c r="P2985" s="254" t="str">
        <f>IF(ISBLANK(INDEX('Policy Characteristics'!J:J,MATCH($C2985,'Policy Characteristics'!$C:$C,0))),"",INDEX('Policy Characteristics'!J:J,MATCH($C2985,'Policy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5" s="254" t="str">
        <f>IF(ISBLANK(INDEX('Policy Characteristics'!K:K,MATCH($C2985,'Policy Characteristics'!$C:$C,0))),"",INDEX('Policy Characteristics'!K:K,MATCH($C2985,'Policy Characteristics'!$C:$C,0)))</f>
        <v>io-model.html</v>
      </c>
      <c r="R2985" s="254" t="str">
        <f>IF(ISBLANK(INDEX('Policy Characteristics'!L:L,MATCH($C2985,'Policy Characteristics'!$C:$C,0))),"",INDEX('Policy Characteristics'!L:L,MATCH($C2985,'Policy Characteristics'!$C:$C,0)))</f>
        <v/>
      </c>
    </row>
    <row r="2986" spans="1:18" x14ac:dyDescent="0.25">
      <c r="A2986" s="254" t="str">
        <f>IF(ISBLANK(INDEX('Policy Characteristics'!A:A,MATCH($C2986,'Policy Characteristics'!$C:$C,0))),"",INDEX('Policy Characteristics'!A:A,MATCH($C2986,'Policy Characteristics'!$C:$C,0)))</f>
        <v>Government Revenue Accounting</v>
      </c>
      <c r="B2986" s="262" t="str">
        <f>IF(ISBLANK(INDEX('Policy Characteristics'!B:B,MATCH($C2986,'Policy Characteristics'!$C:$C,0))),"",INDEX('Policy Characteristics'!B:B,MATCH($C2986,'Policy Characteristics'!$C:$C,0)))</f>
        <v>Vehicle Subsidy</v>
      </c>
      <c r="C2986" s="254" t="str">
        <f t="shared" si="149"/>
        <v>GRA for Vehicle Subsidy</v>
      </c>
      <c r="D2986" s="1" t="s">
        <v>2923</v>
      </c>
      <c r="F2986" s="1" t="s">
        <v>2927</v>
      </c>
      <c r="H2986" s="47">
        <f t="shared" si="142"/>
        <v>2985</v>
      </c>
      <c r="I2986" s="326" t="str">
        <f t="shared" si="150"/>
        <v>Yes</v>
      </c>
      <c r="J2986" s="255" t="str">
        <f>IF(ISBLANK(INDEX('Policy Characteristics'!D:D,MATCH($C2986,'Policy Characteristics'!$C:$C,0))),"",INDEX('Policy Characteristics'!D:D,MATCH($C2986,'Policy Characteristics'!$C:$C,0)))</f>
        <v/>
      </c>
      <c r="K2986" s="254" t="str">
        <f>IF(ISBLANK(INDEX('Policy Characteristics'!E:E,MATCH($C2986,'Policy Characteristics'!$C:$C,0))),"",INDEX('Policy Characteristics'!E:E,MATCH($C2986,'Policy Characteristics'!$C:$C,0)))</f>
        <v>GRA EV subsidy</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10</v>
      </c>
      <c r="N2986" s="261">
        <f>IF(ISBLANK(INDEX('Policy Characteristics'!H:H,MATCH($C2986,'Policy Characteristics'!$C:$C,0))),"",INDEX('Policy Characteristics'!H:H,MATCH($C2986,'Policy Characteristics'!$C:$C,0)))</f>
        <v>1</v>
      </c>
      <c r="O2986" s="254" t="str">
        <f>IF(ISBLANK(INDEX('Policy Characteristics'!I:I,MATCH($C2986,'Policy Characteristics'!$C:$C,0))),"",INDEX('Policy Characteristics'!I:I,MATCH($C2986,'Policy Characteristics'!$C:$C,0)))</f>
        <v>weight</v>
      </c>
      <c r="P2986" s="254" t="str">
        <f>IF(ISBLANK(INDEX('Policy Characteristics'!J:J,MATCH($C2986,'Policy Characteristics'!$C:$C,0))),"",INDEX('Policy Characteristics'!J:J,MATCH($C2986,'Policy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6" s="254" t="str">
        <f>IF(ISBLANK(INDEX('Policy Characteristics'!K:K,MATCH($C2986,'Policy Characteristics'!$C:$C,0))),"",INDEX('Policy Characteristics'!K:K,MATCH($C2986,'Policy Characteristics'!$C:$C,0)))</f>
        <v>io-model.html</v>
      </c>
      <c r="R2986" s="254" t="str">
        <f>IF(ISBLANK(INDEX('Policy Characteristics'!L:L,MATCH($C2986,'Policy Characteristics'!$C:$C,0))),"",INDEX('Policy Characteristics'!L:L,MATCH($C2986,'Policy Characteristics'!$C:$C,0)))</f>
        <v/>
      </c>
    </row>
    <row r="2987" spans="1:18" x14ac:dyDescent="0.25">
      <c r="A2987" s="254" t="str">
        <f>IF(ISBLANK(INDEX('Policy Characteristics'!A:A,MATCH($C2987,'Policy Characteristics'!$C:$C,0))),"",INDEX('Policy Characteristics'!A:A,MATCH($C2987,'Policy Characteristics'!$C:$C,0)))</f>
        <v>Government Revenue Accounting</v>
      </c>
      <c r="B2987" s="262" t="str">
        <f>IF(ISBLANK(INDEX('Policy Characteristics'!B:B,MATCH($C2987,'Policy Characteristics'!$C:$C,0))),"",INDEX('Policy Characteristics'!B:B,MATCH($C2987,'Policy Characteristics'!$C:$C,0)))</f>
        <v>Battery Production Subsidy</v>
      </c>
      <c r="C2987" t="s">
        <v>3777</v>
      </c>
      <c r="D2987" s="1" t="s">
        <v>2919</v>
      </c>
      <c r="F2987" s="1" t="s">
        <v>2924</v>
      </c>
      <c r="H2987" s="47">
        <f t="shared" si="142"/>
        <v>2986</v>
      </c>
      <c r="I2987" s="322" t="s">
        <v>40</v>
      </c>
      <c r="J2987" s="255" t="str">
        <f>IF(ISBLANK(INDEX('Policy Characteristics'!D:D,MATCH($C2987,'Policy Characteristics'!$C:$C,0))),"",INDEX('Policy Characteristics'!D:D,MATCH($C2987,'Policy Characteristics'!$C:$C,0)))</f>
        <v/>
      </c>
      <c r="K2987" s="254" t="str">
        <f>IF(ISBLANK(INDEX('Policy Characteristics'!E:E,MATCH($C2987,'Policy Characteristics'!$C:$C,0))),"",INDEX('Policy Characteristics'!E:E,MATCH($C2987,'Policy Characteristics'!$C:$C,0)))</f>
        <v>GRA battery production subsidy</v>
      </c>
      <c r="L2987" s="254">
        <f>IF(ISBLANK(INDEX('Policy Characteristics'!F:F,MATCH($C2987,'Policy Characteristics'!$C:$C,0))),"",INDEX('Policy Characteristics'!F:F,MATCH($C2987,'Policy Characteristics'!$C:$C,0)))</f>
        <v>0</v>
      </c>
      <c r="M2987" s="254">
        <f>IF(ISBLANK(INDEX('Policy Characteristics'!G:G,MATCH($C2987,'Policy Characteristics'!$C:$C,0))),"",INDEX('Policy Characteristics'!G:G,MATCH($C2987,'Policy Characteristics'!$C:$C,0)))</f>
        <v>10</v>
      </c>
      <c r="N2987" s="254">
        <f>IF(ISBLANK(INDEX('Policy Characteristics'!H:H,MATCH($C2987,'Policy Characteristics'!$C:$C,0))),"",INDEX('Policy Characteristics'!H:H,MATCH($C2987,'Policy Characteristics'!$C:$C,0)))</f>
        <v>1</v>
      </c>
      <c r="O2987" s="254" t="str">
        <f>IF(ISBLANK(INDEX('Policy Characteristics'!I:I,MATCH($C2987,'Policy Characteristics'!$C:$C,0))),"",INDEX('Policy Characteristics'!I:I,MATCH($C2987,'Policy Characteristics'!$C:$C,0)))</f>
        <v>weight</v>
      </c>
      <c r="P2987" s="254" t="str">
        <f>IF(ISBLANK(INDEX('Policy Characteristics'!J:J,MATCH($C2987,'Policy Characteristics'!$C:$C,0))),"",INDEX('Policy Characteristics'!J:J,MATCH($C2987,'Policy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7" s="254" t="str">
        <f>IF(ISBLANK(INDEX('Policy Characteristics'!K:K,MATCH($C2987,'Policy Characteristics'!$C:$C,0))),"",INDEX('Policy Characteristics'!K:K,MATCH($C2987,'Policy Characteristics'!$C:$C,0)))</f>
        <v>io-model.html</v>
      </c>
      <c r="R2987" s="254"/>
    </row>
    <row r="2988" spans="1:18" x14ac:dyDescent="0.25">
      <c r="A2988" s="254" t="str">
        <f>IF(ISBLANK(INDEX('Policy Characteristics'!A:A,MATCH($C2988,'Policy Characteristics'!$C:$C,0))),"",INDEX('Policy Characteristics'!A:A,MATCH($C2988,'Policy Characteristics'!$C:$C,0)))</f>
        <v>Government Revenue Accounting</v>
      </c>
      <c r="B2988" s="262" t="str">
        <f>IF(ISBLANK(INDEX('Policy Characteristics'!B:B,MATCH($C2988,'Policy Characteristics'!$C:$C,0))),"",INDEX('Policy Characteristics'!B:B,MATCH($C2988,'Policy Characteristics'!$C:$C,0)))</f>
        <v>Battery Production Subsidy</v>
      </c>
      <c r="C2988" s="254" t="str">
        <f>C$2987</f>
        <v>GRA for Battery Production Subsidy</v>
      </c>
      <c r="D2988" s="1" t="s">
        <v>2920</v>
      </c>
      <c r="F2988" s="1" t="s">
        <v>2935</v>
      </c>
      <c r="H2988" s="47">
        <f t="shared" si="142"/>
        <v>2987</v>
      </c>
      <c r="I2988" s="326" t="str">
        <f t="shared" si="150"/>
        <v>Yes</v>
      </c>
      <c r="J2988" s="255" t="str">
        <f>IF(ISBLANK(INDEX('Policy Characteristics'!D:D,MATCH($C2988,'Policy Characteristics'!$C:$C,0))),"",INDEX('Policy Characteristics'!D:D,MATCH($C2988,'Policy Characteristics'!$C:$C,0)))</f>
        <v/>
      </c>
      <c r="K2988" s="254" t="str">
        <f>IF(ISBLANK(INDEX('Policy Characteristics'!E:E,MATCH($C2988,'Policy Characteristics'!$C:$C,0))),"",INDEX('Policy Characteristics'!E:E,MATCH($C2988,'Policy Characteristics'!$C:$C,0)))</f>
        <v>GRA battery production subsidy</v>
      </c>
      <c r="L2988" s="254">
        <f>IF(ISBLANK(INDEX('Policy Characteristics'!F:F,MATCH($C2988,'Policy Characteristics'!$C:$C,0))),"",INDEX('Policy Characteristics'!F:F,MATCH($C2988,'Policy Characteristics'!$C:$C,0)))</f>
        <v>0</v>
      </c>
      <c r="M2988" s="254">
        <f>IF(ISBLANK(INDEX('Policy Characteristics'!G:G,MATCH($C2988,'Policy Characteristics'!$C:$C,0))),"",INDEX('Policy Characteristics'!G:G,MATCH($C2988,'Policy Characteristics'!$C:$C,0)))</f>
        <v>10</v>
      </c>
      <c r="N2988" s="254">
        <f>IF(ISBLANK(INDEX('Policy Characteristics'!H:H,MATCH($C2988,'Policy Characteristics'!$C:$C,0))),"",INDEX('Policy Characteristics'!H:H,MATCH($C2988,'Policy Characteristics'!$C:$C,0)))</f>
        <v>1</v>
      </c>
      <c r="O2988" s="254" t="str">
        <f>IF(ISBLANK(INDEX('Policy Characteristics'!I:I,MATCH($C2988,'Policy Characteristics'!$C:$C,0))),"",INDEX('Policy Characteristics'!I:I,MATCH($C2988,'Policy Characteristics'!$C:$C,0)))</f>
        <v>weight</v>
      </c>
      <c r="P2988" s="254" t="str">
        <f>IF(ISBLANK(INDEX('Policy Characteristics'!J:J,MATCH($C2988,'Policy Characteristics'!$C:$C,0))),"",INDEX('Policy Characteristics'!J:J,MATCH($C2988,'Policy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8" s="254" t="str">
        <f>IF(ISBLANK(INDEX('Policy Characteristics'!K:K,MATCH($C2988,'Policy Characteristics'!$C:$C,0))),"",INDEX('Policy Characteristics'!K:K,MATCH($C2988,'Policy Characteristics'!$C:$C,0)))</f>
        <v>io-model.html</v>
      </c>
      <c r="R2988" s="254"/>
    </row>
    <row r="2989" spans="1:18" x14ac:dyDescent="0.25">
      <c r="A2989" s="254" t="str">
        <f>IF(ISBLANK(INDEX('Policy Characteristics'!A:A,MATCH($C2989,'Policy Characteristics'!$C:$C,0))),"",INDEX('Policy Characteristics'!A:A,MATCH($C2989,'Policy Characteristics'!$C:$C,0)))</f>
        <v>Government Revenue Accounting</v>
      </c>
      <c r="B2989" s="262" t="str">
        <f>IF(ISBLANK(INDEX('Policy Characteristics'!B:B,MATCH($C2989,'Policy Characteristics'!$C:$C,0))),"",INDEX('Policy Characteristics'!B:B,MATCH($C2989,'Policy Characteristics'!$C:$C,0)))</f>
        <v>Battery Production Subsidy</v>
      </c>
      <c r="C2989" s="254" t="str">
        <f t="shared" ref="C2989:C2991" si="151">C$2987</f>
        <v>GRA for Battery Production Subsidy</v>
      </c>
      <c r="D2989" s="1" t="s">
        <v>2921</v>
      </c>
      <c r="F2989" s="1" t="s">
        <v>2925</v>
      </c>
      <c r="H2989" s="47">
        <f t="shared" si="142"/>
        <v>2988</v>
      </c>
      <c r="I2989" s="326" t="str">
        <f t="shared" si="150"/>
        <v>Yes</v>
      </c>
      <c r="J2989" s="255" t="str">
        <f>IF(ISBLANK(INDEX('Policy Characteristics'!D:D,MATCH($C2989,'Policy Characteristics'!$C:$C,0))),"",INDEX('Policy Characteristics'!D:D,MATCH($C2989,'Policy Characteristics'!$C:$C,0)))</f>
        <v/>
      </c>
      <c r="K2989" s="254" t="str">
        <f>IF(ISBLANK(INDEX('Policy Characteristics'!E:E,MATCH($C2989,'Policy Characteristics'!$C:$C,0))),"",INDEX('Policy Characteristics'!E:E,MATCH($C2989,'Policy Characteristics'!$C:$C,0)))</f>
        <v>GRA battery production subsidy</v>
      </c>
      <c r="L2989" s="254">
        <f>IF(ISBLANK(INDEX('Policy Characteristics'!F:F,MATCH($C2989,'Policy Characteristics'!$C:$C,0))),"",INDEX('Policy Characteristics'!F:F,MATCH($C2989,'Policy Characteristics'!$C:$C,0)))</f>
        <v>0</v>
      </c>
      <c r="M2989" s="254">
        <f>IF(ISBLANK(INDEX('Policy Characteristics'!G:G,MATCH($C2989,'Policy Characteristics'!$C:$C,0))),"",INDEX('Policy Characteristics'!G:G,MATCH($C2989,'Policy Characteristics'!$C:$C,0)))</f>
        <v>10</v>
      </c>
      <c r="N2989" s="254">
        <f>IF(ISBLANK(INDEX('Policy Characteristics'!H:H,MATCH($C2989,'Policy Characteristics'!$C:$C,0))),"",INDEX('Policy Characteristics'!H:H,MATCH($C2989,'Policy Characteristics'!$C:$C,0)))</f>
        <v>1</v>
      </c>
      <c r="O2989" s="254" t="str">
        <f>IF(ISBLANK(INDEX('Policy Characteristics'!I:I,MATCH($C2989,'Policy Characteristics'!$C:$C,0))),"",INDEX('Policy Characteristics'!I:I,MATCH($C2989,'Policy Characteristics'!$C:$C,0)))</f>
        <v>weight</v>
      </c>
      <c r="P2989" s="254" t="str">
        <f>IF(ISBLANK(INDEX('Policy Characteristics'!J:J,MATCH($C2989,'Policy Characteristics'!$C:$C,0))),"",INDEX('Policy Characteristics'!J:J,MATCH($C2989,'Policy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89" s="254" t="str">
        <f>IF(ISBLANK(INDEX('Policy Characteristics'!K:K,MATCH($C2989,'Policy Characteristics'!$C:$C,0))),"",INDEX('Policy Characteristics'!K:K,MATCH($C2989,'Policy Characteristics'!$C:$C,0)))</f>
        <v>io-model.html</v>
      </c>
      <c r="R2989" s="254"/>
    </row>
    <row r="2990" spans="1:18" x14ac:dyDescent="0.25">
      <c r="A2990" s="254" t="str">
        <f>IF(ISBLANK(INDEX('Policy Characteristics'!A:A,MATCH($C2990,'Policy Characteristics'!$C:$C,0))),"",INDEX('Policy Characteristics'!A:A,MATCH($C2990,'Policy Characteristics'!$C:$C,0)))</f>
        <v>Government Revenue Accounting</v>
      </c>
      <c r="B2990" s="262" t="str">
        <f>IF(ISBLANK(INDEX('Policy Characteristics'!B:B,MATCH($C2990,'Policy Characteristics'!$C:$C,0))),"",INDEX('Policy Characteristics'!B:B,MATCH($C2990,'Policy Characteristics'!$C:$C,0)))</f>
        <v>Battery Production Subsidy</v>
      </c>
      <c r="C2990" s="254" t="str">
        <f t="shared" si="151"/>
        <v>GRA for Battery Production Subsidy</v>
      </c>
      <c r="D2990" s="1" t="s">
        <v>2922</v>
      </c>
      <c r="F2990" s="1" t="s">
        <v>2926</v>
      </c>
      <c r="H2990" s="47">
        <f t="shared" si="142"/>
        <v>2989</v>
      </c>
      <c r="I2990" s="326" t="str">
        <f t="shared" si="150"/>
        <v>Yes</v>
      </c>
      <c r="J2990" s="255" t="str">
        <f>IF(ISBLANK(INDEX('Policy Characteristics'!D:D,MATCH($C2990,'Policy Characteristics'!$C:$C,0))),"",INDEX('Policy Characteristics'!D:D,MATCH($C2990,'Policy Characteristics'!$C:$C,0)))</f>
        <v/>
      </c>
      <c r="K2990" s="254" t="str">
        <f>IF(ISBLANK(INDEX('Policy Characteristics'!E:E,MATCH($C2990,'Policy Characteristics'!$C:$C,0))),"",INDEX('Policy Characteristics'!E:E,MATCH($C2990,'Policy Characteristics'!$C:$C,0)))</f>
        <v>GRA battery production subsidy</v>
      </c>
      <c r="L2990" s="254">
        <f>IF(ISBLANK(INDEX('Policy Characteristics'!F:F,MATCH($C2990,'Policy Characteristics'!$C:$C,0))),"",INDEX('Policy Characteristics'!F:F,MATCH($C2990,'Policy Characteristics'!$C:$C,0)))</f>
        <v>0</v>
      </c>
      <c r="M2990" s="254">
        <f>IF(ISBLANK(INDEX('Policy Characteristics'!G:G,MATCH($C2990,'Policy Characteristics'!$C:$C,0))),"",INDEX('Policy Characteristics'!G:G,MATCH($C2990,'Policy Characteristics'!$C:$C,0)))</f>
        <v>10</v>
      </c>
      <c r="N2990" s="254">
        <f>IF(ISBLANK(INDEX('Policy Characteristics'!H:H,MATCH($C2990,'Policy Characteristics'!$C:$C,0))),"",INDEX('Policy Characteristics'!H:H,MATCH($C2990,'Policy Characteristics'!$C:$C,0)))</f>
        <v>1</v>
      </c>
      <c r="O2990" s="254" t="str">
        <f>IF(ISBLANK(INDEX('Policy Characteristics'!I:I,MATCH($C2990,'Policy Characteristics'!$C:$C,0))),"",INDEX('Policy Characteristics'!I:I,MATCH($C2990,'Policy Characteristics'!$C:$C,0)))</f>
        <v>weight</v>
      </c>
      <c r="P2990" s="254" t="str">
        <f>IF(ISBLANK(INDEX('Policy Characteristics'!J:J,MATCH($C2990,'Policy Characteristics'!$C:$C,0))),"",INDEX('Policy Characteristics'!J:J,MATCH($C2990,'Policy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0" s="254" t="str">
        <f>IF(ISBLANK(INDEX('Policy Characteristics'!K:K,MATCH($C2990,'Policy Characteristics'!$C:$C,0))),"",INDEX('Policy Characteristics'!K:K,MATCH($C2990,'Policy Characteristics'!$C:$C,0)))</f>
        <v>io-model.html</v>
      </c>
      <c r="R2990" s="254"/>
    </row>
    <row r="2991" spans="1:18" x14ac:dyDescent="0.25">
      <c r="A2991" s="254" t="str">
        <f>IF(ISBLANK(INDEX('Policy Characteristics'!A:A,MATCH($C2991,'Policy Characteristics'!$C:$C,0))),"",INDEX('Policy Characteristics'!A:A,MATCH($C2991,'Policy Characteristics'!$C:$C,0)))</f>
        <v>Government Revenue Accounting</v>
      </c>
      <c r="B2991" s="262" t="str">
        <f>IF(ISBLANK(INDEX('Policy Characteristics'!B:B,MATCH($C2991,'Policy Characteristics'!$C:$C,0))),"",INDEX('Policy Characteristics'!B:B,MATCH($C2991,'Policy Characteristics'!$C:$C,0)))</f>
        <v>Battery Production Subsidy</v>
      </c>
      <c r="C2991" s="254" t="str">
        <f t="shared" si="151"/>
        <v>GRA for Battery Production Subsidy</v>
      </c>
      <c r="D2991" s="1" t="s">
        <v>2923</v>
      </c>
      <c r="F2991" s="1" t="s">
        <v>2927</v>
      </c>
      <c r="H2991" s="47">
        <f t="shared" si="142"/>
        <v>2990</v>
      </c>
      <c r="I2991" s="326" t="str">
        <f t="shared" si="150"/>
        <v>Yes</v>
      </c>
      <c r="J2991" s="255" t="str">
        <f>IF(ISBLANK(INDEX('Policy Characteristics'!D:D,MATCH($C2991,'Policy Characteristics'!$C:$C,0))),"",INDEX('Policy Characteristics'!D:D,MATCH($C2991,'Policy Characteristics'!$C:$C,0)))</f>
        <v/>
      </c>
      <c r="K2991" s="254" t="str">
        <f>IF(ISBLANK(INDEX('Policy Characteristics'!E:E,MATCH($C2991,'Policy Characteristics'!$C:$C,0))),"",INDEX('Policy Characteristics'!E:E,MATCH($C2991,'Policy Characteristics'!$C:$C,0)))</f>
        <v>GRA battery production subsidy</v>
      </c>
      <c r="L2991" s="254">
        <f>IF(ISBLANK(INDEX('Policy Characteristics'!F:F,MATCH($C2991,'Policy Characteristics'!$C:$C,0))),"",INDEX('Policy Characteristics'!F:F,MATCH($C2991,'Policy Characteristics'!$C:$C,0)))</f>
        <v>0</v>
      </c>
      <c r="M2991" s="254">
        <f>IF(ISBLANK(INDEX('Policy Characteristics'!G:G,MATCH($C2991,'Policy Characteristics'!$C:$C,0))),"",INDEX('Policy Characteristics'!G:G,MATCH($C2991,'Policy Characteristics'!$C:$C,0)))</f>
        <v>10</v>
      </c>
      <c r="N2991" s="254">
        <f>IF(ISBLANK(INDEX('Policy Characteristics'!H:H,MATCH($C2991,'Policy Characteristics'!$C:$C,0))),"",INDEX('Policy Characteristics'!H:H,MATCH($C2991,'Policy Characteristics'!$C:$C,0)))</f>
        <v>1</v>
      </c>
      <c r="O2991" s="254" t="str">
        <f>IF(ISBLANK(INDEX('Policy Characteristics'!I:I,MATCH($C2991,'Policy Characteristics'!$C:$C,0))),"",INDEX('Policy Characteristics'!I:I,MATCH($C2991,'Policy Characteristics'!$C:$C,0)))</f>
        <v>weight</v>
      </c>
      <c r="P2991" s="254" t="str">
        <f>IF(ISBLANK(INDEX('Policy Characteristics'!J:J,MATCH($C2991,'Policy Characteristics'!$C:$C,0))),"",INDEX('Policy Characteristics'!J:J,MATCH($C2991,'Policy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1" s="254" t="str">
        <f>IF(ISBLANK(INDEX('Policy Characteristics'!K:K,MATCH($C2991,'Policy Characteristics'!$C:$C,0))),"",INDEX('Policy Characteristics'!K:K,MATCH($C2991,'Policy Characteristics'!$C:$C,0)))</f>
        <v>io-model.html</v>
      </c>
      <c r="R2991" s="254"/>
    </row>
    <row r="2992" spans="1:18" x14ac:dyDescent="0.25">
      <c r="A2992" s="254" t="str">
        <f>IF(ISBLANK(INDEX('Policy Characteristics'!A:A,MATCH($C2992,'Policy Characteristics'!$C:$C,0))),"",INDEX('Policy Characteristics'!A:A,MATCH($C2992,'Policy Characteristics'!$C:$C,0)))</f>
        <v>Government Revenue Accounting</v>
      </c>
      <c r="B2992" s="262" t="str">
        <f>IF(ISBLANK(INDEX('Policy Characteristics'!B:B,MATCH($C2992,'Policy Characteristics'!$C:$C,0))),"",INDEX('Policy Characteristics'!B:B,MATCH($C2992,'Policy Characteristics'!$C:$C,0)))</f>
        <v>Electricity Generation Subsidy</v>
      </c>
      <c r="C2992" t="s">
        <v>2913</v>
      </c>
      <c r="D2992" s="1" t="s">
        <v>2919</v>
      </c>
      <c r="F2992" s="1" t="s">
        <v>2924</v>
      </c>
      <c r="H2992" s="47">
        <f t="shared" si="142"/>
        <v>2991</v>
      </c>
      <c r="I2992" s="322" t="s">
        <v>40</v>
      </c>
      <c r="J2992" s="255" t="str">
        <f>IF(ISBLANK(INDEX('Policy Characteristics'!D:D,MATCH($C2992,'Policy Characteristics'!$C:$C,0))),"",INDEX('Policy Characteristics'!D:D,MATCH($C2992,'Policy Characteristics'!$C:$C,0)))</f>
        <v/>
      </c>
      <c r="K2992" s="254" t="str">
        <f>IF(ISBLANK(INDEX('Policy Characteristics'!E:E,MATCH($C2992,'Policy Characteristics'!$C:$C,0))),"",INDEX('Policy Characteristics'!E:E,MATCH($C2992,'Policy Characteristics'!$C:$C,0)))</f>
        <v>GRA elec gen subsidy</v>
      </c>
      <c r="L2992" s="254">
        <f>IF(ISBLANK(INDEX('Policy Characteristics'!F:F,MATCH($C2992,'Policy Characteristics'!$C:$C,0))),"",INDEX('Policy Characteristics'!F:F,MATCH($C2992,'Policy Characteristics'!$C:$C,0)))</f>
        <v>0</v>
      </c>
      <c r="M2992" s="254">
        <f>IF(ISBLANK(INDEX('Policy Characteristics'!G:G,MATCH($C2992,'Policy Characteristics'!$C:$C,0))),"",INDEX('Policy Characteristics'!G:G,MATCH($C2992,'Policy Characteristics'!$C:$C,0)))</f>
        <v>10</v>
      </c>
      <c r="N2992" s="254">
        <f>IF(ISBLANK(INDEX('Policy Characteristics'!H:H,MATCH($C2992,'Policy Characteristics'!$C:$C,0))),"",INDEX('Policy Characteristics'!H:H,MATCH($C2992,'Policy Characteristics'!$C:$C,0)))</f>
        <v>1</v>
      </c>
      <c r="O2992" s="254" t="str">
        <f>IF(ISBLANK(INDEX('Policy Characteristics'!I:I,MATCH($C2992,'Policy Characteristics'!$C:$C,0))),"",INDEX('Policy Characteristics'!I:I,MATCH($C2992,'Policy Characteristics'!$C:$C,0)))</f>
        <v>weight</v>
      </c>
      <c r="P2992" s="254" t="str">
        <f>IF(ISBLANK(INDEX('Policy Characteristics'!J:J,MATCH($C2992,'Policy Characteristics'!$C:$C,0))),"",INDEX('Policy Characteristics'!J:J,MATCH($C2992,'Policy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2" s="254" t="str">
        <f>IF(ISBLANK(INDEX('Policy Characteristics'!K:K,MATCH($C2992,'Policy Characteristics'!$C:$C,0))),"",INDEX('Policy Characteristics'!K:K,MATCH($C2992,'Policy Characteristics'!$C:$C,0)))</f>
        <v>io-model.html</v>
      </c>
      <c r="R2992" s="254" t="str">
        <f>IF(ISBLANK(INDEX('Policy Characteristics'!L:L,MATCH($C2992,'Policy Characteristics'!$C:$C,0))),"",INDEX('Policy Characteristics'!L:L,MATCH($C2992,'Policy Characteristics'!$C:$C,0)))</f>
        <v/>
      </c>
    </row>
    <row r="2993" spans="1:18" x14ac:dyDescent="0.25">
      <c r="A2993" s="254" t="str">
        <f>IF(ISBLANK(INDEX('Policy Characteristics'!A:A,MATCH($C2993,'Policy Characteristics'!$C:$C,0))),"",INDEX('Policy Characteristics'!A:A,MATCH($C2993,'Policy Characteristics'!$C:$C,0)))</f>
        <v>Government Revenue Accounting</v>
      </c>
      <c r="B2993" s="262" t="str">
        <f>IF(ISBLANK(INDEX('Policy Characteristics'!B:B,MATCH($C2993,'Policy Characteristics'!$C:$C,0))),"",INDEX('Policy Characteristics'!B:B,MATCH($C2993,'Policy Characteristics'!$C:$C,0)))</f>
        <v>Electricity Generation Subsidy</v>
      </c>
      <c r="C2993" s="254" t="str">
        <f t="shared" ref="C2993:C2996" si="152">C$2992</f>
        <v>GRA for Electricity Generation Subsidies</v>
      </c>
      <c r="D2993" s="1" t="s">
        <v>2920</v>
      </c>
      <c r="F2993" s="1" t="s">
        <v>2935</v>
      </c>
      <c r="H2993" s="47">
        <f t="shared" si="142"/>
        <v>2992</v>
      </c>
      <c r="I2993" s="326" t="str">
        <f t="shared" ref="I2993:I2996" si="153">I$2992</f>
        <v>Yes</v>
      </c>
      <c r="J2993" s="255" t="str">
        <f>IF(ISBLANK(INDEX('Policy Characteristics'!D:D,MATCH($C2993,'Policy Characteristics'!$C:$C,0))),"",INDEX('Policy Characteristics'!D:D,MATCH($C2993,'Policy Characteristics'!$C:$C,0)))</f>
        <v/>
      </c>
      <c r="K2993" s="254" t="str">
        <f>IF(ISBLANK(INDEX('Policy Characteristics'!E:E,MATCH($C2993,'Policy Characteristics'!$C:$C,0))),"",INDEX('Policy Characteristics'!E:E,MATCH($C2993,'Policy Characteristics'!$C:$C,0)))</f>
        <v>GRA elec gen subsidy</v>
      </c>
      <c r="L2993" s="254">
        <f>IF(ISBLANK(INDEX('Policy Characteristics'!F:F,MATCH($C2993,'Policy Characteristics'!$C:$C,0))),"",INDEX('Policy Characteristics'!F:F,MATCH($C2993,'Policy Characteristics'!$C:$C,0)))</f>
        <v>0</v>
      </c>
      <c r="M2993" s="254">
        <f>IF(ISBLANK(INDEX('Policy Characteristics'!G:G,MATCH($C2993,'Policy Characteristics'!$C:$C,0))),"",INDEX('Policy Characteristics'!G:G,MATCH($C2993,'Policy Characteristics'!$C:$C,0)))</f>
        <v>10</v>
      </c>
      <c r="N2993" s="254">
        <f>IF(ISBLANK(INDEX('Policy Characteristics'!H:H,MATCH($C2993,'Policy Characteristics'!$C:$C,0))),"",INDEX('Policy Characteristics'!H:H,MATCH($C2993,'Policy Characteristics'!$C:$C,0)))</f>
        <v>1</v>
      </c>
      <c r="O2993" s="254" t="str">
        <f>IF(ISBLANK(INDEX('Policy Characteristics'!I:I,MATCH($C2993,'Policy Characteristics'!$C:$C,0))),"",INDEX('Policy Characteristics'!I:I,MATCH($C2993,'Policy Characteristics'!$C:$C,0)))</f>
        <v>weight</v>
      </c>
      <c r="P2993" s="254" t="str">
        <f>IF(ISBLANK(INDEX('Policy Characteristics'!J:J,MATCH($C2993,'Policy Characteristics'!$C:$C,0))),"",INDEX('Policy Characteristics'!J:J,MATCH($C2993,'Policy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3" s="254" t="str">
        <f>IF(ISBLANK(INDEX('Policy Characteristics'!K:K,MATCH($C2993,'Policy Characteristics'!$C:$C,0))),"",INDEX('Policy Characteristics'!K:K,MATCH($C2993,'Policy Characteristics'!$C:$C,0)))</f>
        <v>io-model.html</v>
      </c>
      <c r="R2993" s="254" t="str">
        <f>IF(ISBLANK(INDEX('Policy Characteristics'!L:L,MATCH($C2993,'Policy Characteristics'!$C:$C,0))),"",INDEX('Policy Characteristics'!L:L,MATCH($C2993,'Policy Characteristics'!$C:$C,0)))</f>
        <v/>
      </c>
    </row>
    <row r="2994" spans="1:18" x14ac:dyDescent="0.25">
      <c r="A2994" s="254" t="str">
        <f>IF(ISBLANK(INDEX('Policy Characteristics'!A:A,MATCH($C2994,'Policy Characteristics'!$C:$C,0))),"",INDEX('Policy Characteristics'!A:A,MATCH($C2994,'Policy Characteristics'!$C:$C,0)))</f>
        <v>Government Revenue Accounting</v>
      </c>
      <c r="B2994" s="262" t="str">
        <f>IF(ISBLANK(INDEX('Policy Characteristics'!B:B,MATCH($C2994,'Policy Characteristics'!$C:$C,0))),"",INDEX('Policy Characteristics'!B:B,MATCH($C2994,'Policy Characteristics'!$C:$C,0)))</f>
        <v>Electricity Generation Subsidy</v>
      </c>
      <c r="C2994" s="254" t="str">
        <f t="shared" si="152"/>
        <v>GRA for Electricity Generation Subsidies</v>
      </c>
      <c r="D2994" s="1" t="s">
        <v>2921</v>
      </c>
      <c r="F2994" s="1" t="s">
        <v>2925</v>
      </c>
      <c r="H2994" s="47">
        <f t="shared" si="142"/>
        <v>2993</v>
      </c>
      <c r="I2994" s="326" t="str">
        <f t="shared" si="153"/>
        <v>Yes</v>
      </c>
      <c r="J2994" s="255" t="str">
        <f>IF(ISBLANK(INDEX('Policy Characteristics'!D:D,MATCH($C2994,'Policy Characteristics'!$C:$C,0))),"",INDEX('Policy Characteristics'!D:D,MATCH($C2994,'Policy Characteristics'!$C:$C,0)))</f>
        <v/>
      </c>
      <c r="K2994" s="254" t="str">
        <f>IF(ISBLANK(INDEX('Policy Characteristics'!E:E,MATCH($C2994,'Policy Characteristics'!$C:$C,0))),"",INDEX('Policy Characteristics'!E:E,MATCH($C2994,'Policy Characteristics'!$C:$C,0)))</f>
        <v>GRA elec gen subsidy</v>
      </c>
      <c r="L2994" s="254">
        <f>IF(ISBLANK(INDEX('Policy Characteristics'!F:F,MATCH($C2994,'Policy Characteristics'!$C:$C,0))),"",INDEX('Policy Characteristics'!F:F,MATCH($C2994,'Policy Characteristics'!$C:$C,0)))</f>
        <v>0</v>
      </c>
      <c r="M2994" s="254">
        <f>IF(ISBLANK(INDEX('Policy Characteristics'!G:G,MATCH($C2994,'Policy Characteristics'!$C:$C,0))),"",INDEX('Policy Characteristics'!G:G,MATCH($C2994,'Policy Characteristics'!$C:$C,0)))</f>
        <v>10</v>
      </c>
      <c r="N2994" s="254">
        <f>IF(ISBLANK(INDEX('Policy Characteristics'!H:H,MATCH($C2994,'Policy Characteristics'!$C:$C,0))),"",INDEX('Policy Characteristics'!H:H,MATCH($C2994,'Policy Characteristics'!$C:$C,0)))</f>
        <v>1</v>
      </c>
      <c r="O2994" s="254" t="str">
        <f>IF(ISBLANK(INDEX('Policy Characteristics'!I:I,MATCH($C2994,'Policy Characteristics'!$C:$C,0))),"",INDEX('Policy Characteristics'!I:I,MATCH($C2994,'Policy Characteristics'!$C:$C,0)))</f>
        <v>weight</v>
      </c>
      <c r="P2994" s="254" t="str">
        <f>IF(ISBLANK(INDEX('Policy Characteristics'!J:J,MATCH($C2994,'Policy Characteristics'!$C:$C,0))),"",INDEX('Policy Characteristics'!J:J,MATCH($C2994,'Policy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4" s="254" t="str">
        <f>IF(ISBLANK(INDEX('Policy Characteristics'!K:K,MATCH($C2994,'Policy Characteristics'!$C:$C,0))),"",INDEX('Policy Characteristics'!K:K,MATCH($C2994,'Policy Characteristics'!$C:$C,0)))</f>
        <v>io-model.html</v>
      </c>
      <c r="R2994" s="254" t="str">
        <f>IF(ISBLANK(INDEX('Policy Characteristics'!L:L,MATCH($C2994,'Policy Characteristics'!$C:$C,0))),"",INDEX('Policy Characteristics'!L:L,MATCH($C2994,'Policy Characteristics'!$C:$C,0)))</f>
        <v/>
      </c>
    </row>
    <row r="2995" spans="1:18" x14ac:dyDescent="0.25">
      <c r="A2995" s="254" t="str">
        <f>IF(ISBLANK(INDEX('Policy Characteristics'!A:A,MATCH($C2995,'Policy Characteristics'!$C:$C,0))),"",INDEX('Policy Characteristics'!A:A,MATCH($C2995,'Policy Characteristics'!$C:$C,0)))</f>
        <v>Government Revenue Accounting</v>
      </c>
      <c r="B2995" s="262" t="str">
        <f>IF(ISBLANK(INDEX('Policy Characteristics'!B:B,MATCH($C2995,'Policy Characteristics'!$C:$C,0))),"",INDEX('Policy Characteristics'!B:B,MATCH($C2995,'Policy Characteristics'!$C:$C,0)))</f>
        <v>Electricity Generation Subsidy</v>
      </c>
      <c r="C2995" s="254" t="str">
        <f t="shared" si="152"/>
        <v>GRA for Electricity Generation Subsidies</v>
      </c>
      <c r="D2995" s="1" t="s">
        <v>2922</v>
      </c>
      <c r="F2995" s="1" t="s">
        <v>2926</v>
      </c>
      <c r="H2995" s="47">
        <f t="shared" si="142"/>
        <v>2994</v>
      </c>
      <c r="I2995" s="326" t="str">
        <f t="shared" si="153"/>
        <v>Yes</v>
      </c>
      <c r="J2995" s="255" t="str">
        <f>IF(ISBLANK(INDEX('Policy Characteristics'!D:D,MATCH($C2995,'Policy Characteristics'!$C:$C,0))),"",INDEX('Policy Characteristics'!D:D,MATCH($C2995,'Policy Characteristics'!$C:$C,0)))</f>
        <v/>
      </c>
      <c r="K2995" s="254" t="str">
        <f>IF(ISBLANK(INDEX('Policy Characteristics'!E:E,MATCH($C2995,'Policy Characteristics'!$C:$C,0))),"",INDEX('Policy Characteristics'!E:E,MATCH($C2995,'Policy Characteristics'!$C:$C,0)))</f>
        <v>GRA elec gen subsidy</v>
      </c>
      <c r="L2995" s="254">
        <f>IF(ISBLANK(INDEX('Policy Characteristics'!F:F,MATCH($C2995,'Policy Characteristics'!$C:$C,0))),"",INDEX('Policy Characteristics'!F:F,MATCH($C2995,'Policy Characteristics'!$C:$C,0)))</f>
        <v>0</v>
      </c>
      <c r="M2995" s="254">
        <f>IF(ISBLANK(INDEX('Policy Characteristics'!G:G,MATCH($C2995,'Policy Characteristics'!$C:$C,0))),"",INDEX('Policy Characteristics'!G:G,MATCH($C2995,'Policy Characteristics'!$C:$C,0)))</f>
        <v>10</v>
      </c>
      <c r="N2995" s="254">
        <f>IF(ISBLANK(INDEX('Policy Characteristics'!H:H,MATCH($C2995,'Policy Characteristics'!$C:$C,0))),"",INDEX('Policy Characteristics'!H:H,MATCH($C2995,'Policy Characteristics'!$C:$C,0)))</f>
        <v>1</v>
      </c>
      <c r="O2995" s="254" t="str">
        <f>IF(ISBLANK(INDEX('Policy Characteristics'!I:I,MATCH($C2995,'Policy Characteristics'!$C:$C,0))),"",INDEX('Policy Characteristics'!I:I,MATCH($C2995,'Policy Characteristics'!$C:$C,0)))</f>
        <v>weight</v>
      </c>
      <c r="P2995" s="254" t="str">
        <f>IF(ISBLANK(INDEX('Policy Characteristics'!J:J,MATCH($C2995,'Policy Characteristics'!$C:$C,0))),"",INDEX('Policy Characteristics'!J:J,MATCH($C2995,'Policy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5" s="254" t="str">
        <f>IF(ISBLANK(INDEX('Policy Characteristics'!K:K,MATCH($C2995,'Policy Characteristics'!$C:$C,0))),"",INDEX('Policy Characteristics'!K:K,MATCH($C2995,'Policy Characteristics'!$C:$C,0)))</f>
        <v>io-model.html</v>
      </c>
      <c r="R2995" s="254" t="str">
        <f>IF(ISBLANK(INDEX('Policy Characteristics'!L:L,MATCH($C2995,'Policy Characteristics'!$C:$C,0))),"",INDEX('Policy Characteristics'!L:L,MATCH($C2995,'Policy Characteristics'!$C:$C,0)))</f>
        <v/>
      </c>
    </row>
    <row r="2996" spans="1:18" x14ac:dyDescent="0.25">
      <c r="A2996" s="254" t="str">
        <f>IF(ISBLANK(INDEX('Policy Characteristics'!A:A,MATCH($C2996,'Policy Characteristics'!$C:$C,0))),"",INDEX('Policy Characteristics'!A:A,MATCH($C2996,'Policy Characteristics'!$C:$C,0)))</f>
        <v>Government Revenue Accounting</v>
      </c>
      <c r="B2996" s="262" t="str">
        <f>IF(ISBLANK(INDEX('Policy Characteristics'!B:B,MATCH($C2996,'Policy Characteristics'!$C:$C,0))),"",INDEX('Policy Characteristics'!B:B,MATCH($C2996,'Policy Characteristics'!$C:$C,0)))</f>
        <v>Electricity Generation Subsidy</v>
      </c>
      <c r="C2996" s="254" t="str">
        <f t="shared" si="152"/>
        <v>GRA for Electricity Generation Subsidies</v>
      </c>
      <c r="D2996" s="1" t="s">
        <v>2923</v>
      </c>
      <c r="F2996" s="1" t="s">
        <v>2927</v>
      </c>
      <c r="H2996" s="47">
        <f t="shared" si="142"/>
        <v>2995</v>
      </c>
      <c r="I2996" s="326" t="str">
        <f t="shared" si="153"/>
        <v>Yes</v>
      </c>
      <c r="J2996" s="255" t="str">
        <f>IF(ISBLANK(INDEX('Policy Characteristics'!D:D,MATCH($C2996,'Policy Characteristics'!$C:$C,0))),"",INDEX('Policy Characteristics'!D:D,MATCH($C2996,'Policy Characteristics'!$C:$C,0)))</f>
        <v/>
      </c>
      <c r="K2996" s="254" t="str">
        <f>IF(ISBLANK(INDEX('Policy Characteristics'!E:E,MATCH($C2996,'Policy Characteristics'!$C:$C,0))),"",INDEX('Policy Characteristics'!E:E,MATCH($C2996,'Policy Characteristics'!$C:$C,0)))</f>
        <v>GRA elec gen subsidy</v>
      </c>
      <c r="L2996" s="254">
        <f>IF(ISBLANK(INDEX('Policy Characteristics'!F:F,MATCH($C2996,'Policy Characteristics'!$C:$C,0))),"",INDEX('Policy Characteristics'!F:F,MATCH($C2996,'Policy Characteristics'!$C:$C,0)))</f>
        <v>0</v>
      </c>
      <c r="M2996" s="254">
        <f>IF(ISBLANK(INDEX('Policy Characteristics'!G:G,MATCH($C2996,'Policy Characteristics'!$C:$C,0))),"",INDEX('Policy Characteristics'!G:G,MATCH($C2996,'Policy Characteristics'!$C:$C,0)))</f>
        <v>10</v>
      </c>
      <c r="N2996" s="254">
        <f>IF(ISBLANK(INDEX('Policy Characteristics'!H:H,MATCH($C2996,'Policy Characteristics'!$C:$C,0))),"",INDEX('Policy Characteristics'!H:H,MATCH($C2996,'Policy Characteristics'!$C:$C,0)))</f>
        <v>1</v>
      </c>
      <c r="O2996" s="254" t="str">
        <f>IF(ISBLANK(INDEX('Policy Characteristics'!I:I,MATCH($C2996,'Policy Characteristics'!$C:$C,0))),"",INDEX('Policy Characteristics'!I:I,MATCH($C2996,'Policy Characteristics'!$C:$C,0)))</f>
        <v>weight</v>
      </c>
      <c r="P2996" s="254" t="str">
        <f>IF(ISBLANK(INDEX('Policy Characteristics'!J:J,MATCH($C2996,'Policy Characteristics'!$C:$C,0))),"",INDEX('Policy Characteristics'!J:J,MATCH($C2996,'Policy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6" s="254" t="str">
        <f>IF(ISBLANK(INDEX('Policy Characteristics'!K:K,MATCH($C2996,'Policy Characteristics'!$C:$C,0))),"",INDEX('Policy Characteristics'!K:K,MATCH($C2996,'Policy Characteristics'!$C:$C,0)))</f>
        <v>io-model.html</v>
      </c>
      <c r="R2996" s="254" t="str">
        <f>IF(ISBLANK(INDEX('Policy Characteristics'!L:L,MATCH($C2996,'Policy Characteristics'!$C:$C,0))),"",INDEX('Policy Characteristics'!L:L,MATCH($C2996,'Policy Characteristics'!$C:$C,0)))</f>
        <v/>
      </c>
    </row>
    <row r="2997" spans="1:18" x14ac:dyDescent="0.25">
      <c r="A2997" s="254" t="str">
        <f>IF(ISBLANK(INDEX('Policy Characteristics'!A:A,MATCH($C2997,'Policy Characteristics'!$C:$C,0))),"",INDEX('Policy Characteristics'!A:A,MATCH($C2997,'Policy Characteristics'!$C:$C,0)))</f>
        <v>Government Revenue Accounting</v>
      </c>
      <c r="B2997" s="262" t="str">
        <f>IF(ISBLANK(INDEX('Policy Characteristics'!B:B,MATCH($C2997,'Policy Characteristics'!$C:$C,0))),"",INDEX('Policy Characteristics'!B:B,MATCH($C2997,'Policy Characteristics'!$C:$C,0)))</f>
        <v>Electricity Capacity Construction Subsidy</v>
      </c>
      <c r="C2997" t="s">
        <v>2914</v>
      </c>
      <c r="D2997" s="1" t="s">
        <v>2919</v>
      </c>
      <c r="F2997" s="1" t="s">
        <v>2924</v>
      </c>
      <c r="H2997" s="47">
        <f t="shared" si="142"/>
        <v>2996</v>
      </c>
      <c r="I2997" s="322" t="s">
        <v>40</v>
      </c>
      <c r="J2997" s="255" t="str">
        <f>IF(ISBLANK(INDEX('Policy Characteristics'!D:D,MATCH($C2997,'Policy Characteristics'!$C:$C,0))),"",INDEX('Policy Characteristics'!D:D,MATCH($C2997,'Policy Characteristics'!$C:$C,0)))</f>
        <v/>
      </c>
      <c r="K2997" s="254" t="str">
        <f>IF(ISBLANK(INDEX('Policy Characteristics'!E:E,MATCH($C2997,'Policy Characteristics'!$C:$C,0))),"",INDEX('Policy Characteristics'!E:E,MATCH($C2997,'Policy Characteristics'!$C:$C,0)))</f>
        <v>GRA elec cap const subsidy</v>
      </c>
      <c r="L2997" s="254">
        <f>IF(ISBLANK(INDEX('Policy Characteristics'!F:F,MATCH($C2997,'Policy Characteristics'!$C:$C,0))),"",INDEX('Policy Characteristics'!F:F,MATCH($C2997,'Policy Characteristics'!$C:$C,0)))</f>
        <v>0</v>
      </c>
      <c r="M2997" s="254">
        <f>IF(ISBLANK(INDEX('Policy Characteristics'!G:G,MATCH($C2997,'Policy Characteristics'!$C:$C,0))),"",INDEX('Policy Characteristics'!G:G,MATCH($C2997,'Policy Characteristics'!$C:$C,0)))</f>
        <v>10</v>
      </c>
      <c r="N2997" s="254">
        <f>IF(ISBLANK(INDEX('Policy Characteristics'!H:H,MATCH($C2997,'Policy Characteristics'!$C:$C,0))),"",INDEX('Policy Characteristics'!H:H,MATCH($C2997,'Policy Characteristics'!$C:$C,0)))</f>
        <v>1</v>
      </c>
      <c r="O2997" s="254" t="str">
        <f>IF(ISBLANK(INDEX('Policy Characteristics'!I:I,MATCH($C2997,'Policy Characteristics'!$C:$C,0))),"",INDEX('Policy Characteristics'!I:I,MATCH($C2997,'Policy Characteristics'!$C:$C,0)))</f>
        <v>weight</v>
      </c>
      <c r="P2997" s="254" t="str">
        <f>IF(ISBLANK(INDEX('Policy Characteristics'!J:J,MATCH($C2997,'Policy Characteristics'!$C:$C,0))),"",INDEX('Policy Characteristics'!J:J,MATCH($C2997,'Policy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7" s="254" t="str">
        <f>IF(ISBLANK(INDEX('Policy Characteristics'!K:K,MATCH($C2997,'Policy Characteristics'!$C:$C,0))),"",INDEX('Policy Characteristics'!K:K,MATCH($C2997,'Policy Characteristics'!$C:$C,0)))</f>
        <v>io-model.html</v>
      </c>
      <c r="R2997" s="254" t="str">
        <f>IF(ISBLANK(INDEX('Policy Characteristics'!L:L,MATCH($C2997,'Policy Characteristics'!$C:$C,0))),"",INDEX('Policy Characteristics'!L:L,MATCH($C2997,'Policy Characteristics'!$C:$C,0)))</f>
        <v/>
      </c>
    </row>
    <row r="2998" spans="1:18" x14ac:dyDescent="0.25">
      <c r="A2998" s="254" t="str">
        <f>IF(ISBLANK(INDEX('Policy Characteristics'!A:A,MATCH($C2998,'Policy Characteristics'!$C:$C,0))),"",INDEX('Policy Characteristics'!A:A,MATCH($C2998,'Policy Characteristics'!$C:$C,0)))</f>
        <v>Government Revenue Accounting</v>
      </c>
      <c r="B2998" s="262" t="str">
        <f>IF(ISBLANK(INDEX('Policy Characteristics'!B:B,MATCH($C2998,'Policy Characteristics'!$C:$C,0))),"",INDEX('Policy Characteristics'!B:B,MATCH($C2998,'Policy Characteristics'!$C:$C,0)))</f>
        <v>Electricity Capacity Construction Subsidy</v>
      </c>
      <c r="C2998" s="254" t="str">
        <f t="shared" ref="C2998:C3001" si="154">C$2997</f>
        <v>GRA for Electricity Capacity Construction Subsidies</v>
      </c>
      <c r="D2998" s="1" t="s">
        <v>2920</v>
      </c>
      <c r="F2998" s="1" t="s">
        <v>2935</v>
      </c>
      <c r="H2998" s="47">
        <f t="shared" si="142"/>
        <v>2997</v>
      </c>
      <c r="I2998" s="326" t="str">
        <f t="shared" ref="I2998:I3001" si="155">I$2997</f>
        <v>Yes</v>
      </c>
      <c r="J2998" s="255" t="str">
        <f>IF(ISBLANK(INDEX('Policy Characteristics'!D:D,MATCH($C2998,'Policy Characteristics'!$C:$C,0))),"",INDEX('Policy Characteristics'!D:D,MATCH($C2998,'Policy Characteristics'!$C:$C,0)))</f>
        <v/>
      </c>
      <c r="K2998" s="254" t="str">
        <f>IF(ISBLANK(INDEX('Policy Characteristics'!E:E,MATCH($C2998,'Policy Characteristics'!$C:$C,0))),"",INDEX('Policy Characteristics'!E:E,MATCH($C2998,'Policy Characteristics'!$C:$C,0)))</f>
        <v>GRA elec cap const subsidy</v>
      </c>
      <c r="L2998" s="254">
        <f>IF(ISBLANK(INDEX('Policy Characteristics'!F:F,MATCH($C2998,'Policy Characteristics'!$C:$C,0))),"",INDEX('Policy Characteristics'!F:F,MATCH($C2998,'Policy Characteristics'!$C:$C,0)))</f>
        <v>0</v>
      </c>
      <c r="M2998" s="254">
        <f>IF(ISBLANK(INDEX('Policy Characteristics'!G:G,MATCH($C2998,'Policy Characteristics'!$C:$C,0))),"",INDEX('Policy Characteristics'!G:G,MATCH($C2998,'Policy Characteristics'!$C:$C,0)))</f>
        <v>10</v>
      </c>
      <c r="N2998" s="254">
        <f>IF(ISBLANK(INDEX('Policy Characteristics'!H:H,MATCH($C2998,'Policy Characteristics'!$C:$C,0))),"",INDEX('Policy Characteristics'!H:H,MATCH($C2998,'Policy Characteristics'!$C:$C,0)))</f>
        <v>1</v>
      </c>
      <c r="O2998" s="254" t="str">
        <f>IF(ISBLANK(INDEX('Policy Characteristics'!I:I,MATCH($C2998,'Policy Characteristics'!$C:$C,0))),"",INDEX('Policy Characteristics'!I:I,MATCH($C2998,'Policy Characteristics'!$C:$C,0)))</f>
        <v>weight</v>
      </c>
      <c r="P2998" s="254" t="str">
        <f>IF(ISBLANK(INDEX('Policy Characteristics'!J:J,MATCH($C2998,'Policy Characteristics'!$C:$C,0))),"",INDEX('Policy Characteristics'!J:J,MATCH($C2998,'Policy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8" s="254" t="str">
        <f>IF(ISBLANK(INDEX('Policy Characteristics'!K:K,MATCH($C2998,'Policy Characteristics'!$C:$C,0))),"",INDEX('Policy Characteristics'!K:K,MATCH($C2998,'Policy Characteristics'!$C:$C,0)))</f>
        <v>io-model.html</v>
      </c>
      <c r="R2998" s="254" t="str">
        <f>IF(ISBLANK(INDEX('Policy Characteristics'!L:L,MATCH($C2998,'Policy Characteristics'!$C:$C,0))),"",INDEX('Policy Characteristics'!L:L,MATCH($C2998,'Policy Characteristics'!$C:$C,0)))</f>
        <v/>
      </c>
    </row>
    <row r="2999" spans="1:18" x14ac:dyDescent="0.25">
      <c r="A2999" s="254" t="str">
        <f>IF(ISBLANK(INDEX('Policy Characteristics'!A:A,MATCH($C2999,'Policy Characteristics'!$C:$C,0))),"",INDEX('Policy Characteristics'!A:A,MATCH($C2999,'Policy Characteristics'!$C:$C,0)))</f>
        <v>Government Revenue Accounting</v>
      </c>
      <c r="B2999" s="262" t="str">
        <f>IF(ISBLANK(INDEX('Policy Characteristics'!B:B,MATCH($C2999,'Policy Characteristics'!$C:$C,0))),"",INDEX('Policy Characteristics'!B:B,MATCH($C2999,'Policy Characteristics'!$C:$C,0)))</f>
        <v>Electricity Capacity Construction Subsidy</v>
      </c>
      <c r="C2999" s="254" t="str">
        <f t="shared" si="154"/>
        <v>GRA for Electricity Capacity Construction Subsidies</v>
      </c>
      <c r="D2999" s="1" t="s">
        <v>2921</v>
      </c>
      <c r="F2999" s="1" t="s">
        <v>2925</v>
      </c>
      <c r="H2999" s="47">
        <f t="shared" si="142"/>
        <v>2998</v>
      </c>
      <c r="I2999" s="326" t="str">
        <f t="shared" si="155"/>
        <v>Yes</v>
      </c>
      <c r="J2999" s="255" t="str">
        <f>IF(ISBLANK(INDEX('Policy Characteristics'!D:D,MATCH($C2999,'Policy Characteristics'!$C:$C,0))),"",INDEX('Policy Characteristics'!D:D,MATCH($C2999,'Policy Characteristics'!$C:$C,0)))</f>
        <v/>
      </c>
      <c r="K2999" s="254" t="str">
        <f>IF(ISBLANK(INDEX('Policy Characteristics'!E:E,MATCH($C2999,'Policy Characteristics'!$C:$C,0))),"",INDEX('Policy Characteristics'!E:E,MATCH($C2999,'Policy Characteristics'!$C:$C,0)))</f>
        <v>GRA elec cap const subsidy</v>
      </c>
      <c r="L2999" s="254">
        <f>IF(ISBLANK(INDEX('Policy Characteristics'!F:F,MATCH($C2999,'Policy Characteristics'!$C:$C,0))),"",INDEX('Policy Characteristics'!F:F,MATCH($C2999,'Policy Characteristics'!$C:$C,0)))</f>
        <v>0</v>
      </c>
      <c r="M2999" s="254">
        <f>IF(ISBLANK(INDEX('Policy Characteristics'!G:G,MATCH($C2999,'Policy Characteristics'!$C:$C,0))),"",INDEX('Policy Characteristics'!G:G,MATCH($C2999,'Policy Characteristics'!$C:$C,0)))</f>
        <v>10</v>
      </c>
      <c r="N2999" s="254">
        <f>IF(ISBLANK(INDEX('Policy Characteristics'!H:H,MATCH($C2999,'Policy Characteristics'!$C:$C,0))),"",INDEX('Policy Characteristics'!H:H,MATCH($C2999,'Policy Characteristics'!$C:$C,0)))</f>
        <v>1</v>
      </c>
      <c r="O2999" s="254" t="str">
        <f>IF(ISBLANK(INDEX('Policy Characteristics'!I:I,MATCH($C2999,'Policy Characteristics'!$C:$C,0))),"",INDEX('Policy Characteristics'!I:I,MATCH($C2999,'Policy Characteristics'!$C:$C,0)))</f>
        <v>weight</v>
      </c>
      <c r="P2999" s="254" t="str">
        <f>IF(ISBLANK(INDEX('Policy Characteristics'!J:J,MATCH($C2999,'Policy Characteristics'!$C:$C,0))),"",INDEX('Policy Characteristics'!J:J,MATCH($C2999,'Policy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999" s="254" t="str">
        <f>IF(ISBLANK(INDEX('Policy Characteristics'!K:K,MATCH($C2999,'Policy Characteristics'!$C:$C,0))),"",INDEX('Policy Characteristics'!K:K,MATCH($C2999,'Policy Characteristics'!$C:$C,0)))</f>
        <v>io-model.html</v>
      </c>
      <c r="R2999" s="254" t="str">
        <f>IF(ISBLANK(INDEX('Policy Characteristics'!L:L,MATCH($C2999,'Policy Characteristics'!$C:$C,0))),"",INDEX('Policy Characteristics'!L:L,MATCH($C2999,'Policy Characteristics'!$C:$C,0)))</f>
        <v/>
      </c>
    </row>
    <row r="3000" spans="1:18" x14ac:dyDescent="0.25">
      <c r="A3000" s="254" t="str">
        <f>IF(ISBLANK(INDEX('Policy Characteristics'!A:A,MATCH($C3000,'Policy Characteristics'!$C:$C,0))),"",INDEX('Policy Characteristics'!A:A,MATCH($C3000,'Policy Characteristics'!$C:$C,0)))</f>
        <v>Government Revenue Accounting</v>
      </c>
      <c r="B3000" s="262" t="str">
        <f>IF(ISBLANK(INDEX('Policy Characteristics'!B:B,MATCH($C3000,'Policy Characteristics'!$C:$C,0))),"",INDEX('Policy Characteristics'!B:B,MATCH($C3000,'Policy Characteristics'!$C:$C,0)))</f>
        <v>Electricity Capacity Construction Subsidy</v>
      </c>
      <c r="C3000" s="254" t="str">
        <f t="shared" si="154"/>
        <v>GRA for Electricity Capacity Construction Subsidies</v>
      </c>
      <c r="D3000" s="1" t="s">
        <v>2922</v>
      </c>
      <c r="F3000" s="1" t="s">
        <v>2926</v>
      </c>
      <c r="H3000" s="47">
        <f t="shared" si="142"/>
        <v>2999</v>
      </c>
      <c r="I3000" s="326" t="str">
        <f t="shared" si="155"/>
        <v>Yes</v>
      </c>
      <c r="J3000" s="255" t="str">
        <f>IF(ISBLANK(INDEX('Policy Characteristics'!D:D,MATCH($C3000,'Policy Characteristics'!$C:$C,0))),"",INDEX('Policy Characteristics'!D:D,MATCH($C3000,'Policy Characteristics'!$C:$C,0)))</f>
        <v/>
      </c>
      <c r="K3000" s="254" t="str">
        <f>IF(ISBLANK(INDEX('Policy Characteristics'!E:E,MATCH($C3000,'Policy Characteristics'!$C:$C,0))),"",INDEX('Policy Characteristics'!E:E,MATCH($C3000,'Policy Characteristics'!$C:$C,0)))</f>
        <v>GRA elec cap const subsidy</v>
      </c>
      <c r="L3000" s="254">
        <f>IF(ISBLANK(INDEX('Policy Characteristics'!F:F,MATCH($C3000,'Policy Characteristics'!$C:$C,0))),"",INDEX('Policy Characteristics'!F:F,MATCH($C3000,'Policy Characteristics'!$C:$C,0)))</f>
        <v>0</v>
      </c>
      <c r="M3000" s="254">
        <f>IF(ISBLANK(INDEX('Policy Characteristics'!G:G,MATCH($C3000,'Policy Characteristics'!$C:$C,0))),"",INDEX('Policy Characteristics'!G:G,MATCH($C3000,'Policy Characteristics'!$C:$C,0)))</f>
        <v>10</v>
      </c>
      <c r="N3000" s="254">
        <f>IF(ISBLANK(INDEX('Policy Characteristics'!H:H,MATCH($C3000,'Policy Characteristics'!$C:$C,0))),"",INDEX('Policy Characteristics'!H:H,MATCH($C3000,'Policy Characteristics'!$C:$C,0)))</f>
        <v>1</v>
      </c>
      <c r="O3000" s="254" t="str">
        <f>IF(ISBLANK(INDEX('Policy Characteristics'!I:I,MATCH($C3000,'Policy Characteristics'!$C:$C,0))),"",INDEX('Policy Characteristics'!I:I,MATCH($C3000,'Policy Characteristics'!$C:$C,0)))</f>
        <v>weight</v>
      </c>
      <c r="P3000" s="254" t="str">
        <f>IF(ISBLANK(INDEX('Policy Characteristics'!J:J,MATCH($C3000,'Policy Characteristics'!$C:$C,0))),"",INDEX('Policy Characteristics'!J:J,MATCH($C3000,'Policy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0" s="254" t="str">
        <f>IF(ISBLANK(INDEX('Policy Characteristics'!K:K,MATCH($C3000,'Policy Characteristics'!$C:$C,0))),"",INDEX('Policy Characteristics'!K:K,MATCH($C3000,'Policy Characteristics'!$C:$C,0)))</f>
        <v>io-model.html</v>
      </c>
      <c r="R3000" s="254" t="str">
        <f>IF(ISBLANK(INDEX('Policy Characteristics'!L:L,MATCH($C3000,'Policy Characteristics'!$C:$C,0))),"",INDEX('Policy Characteristics'!L:L,MATCH($C3000,'Policy Characteristics'!$C:$C,0)))</f>
        <v/>
      </c>
    </row>
    <row r="3001" spans="1:18" x14ac:dyDescent="0.25">
      <c r="A3001" s="254" t="str">
        <f>IF(ISBLANK(INDEX('Policy Characteristics'!A:A,MATCH($C3001,'Policy Characteristics'!$C:$C,0))),"",INDEX('Policy Characteristics'!A:A,MATCH($C3001,'Policy Characteristics'!$C:$C,0)))</f>
        <v>Government Revenue Accounting</v>
      </c>
      <c r="B3001" s="262" t="str">
        <f>IF(ISBLANK(INDEX('Policy Characteristics'!B:B,MATCH($C3001,'Policy Characteristics'!$C:$C,0))),"",INDEX('Policy Characteristics'!B:B,MATCH($C3001,'Policy Characteristics'!$C:$C,0)))</f>
        <v>Electricity Capacity Construction Subsidy</v>
      </c>
      <c r="C3001" s="254" t="str">
        <f t="shared" si="154"/>
        <v>GRA for Electricity Capacity Construction Subsidies</v>
      </c>
      <c r="D3001" s="1" t="s">
        <v>2923</v>
      </c>
      <c r="F3001" s="1" t="s">
        <v>2927</v>
      </c>
      <c r="H3001" s="47">
        <f t="shared" si="142"/>
        <v>3000</v>
      </c>
      <c r="I3001" s="326" t="str">
        <f t="shared" si="155"/>
        <v>Yes</v>
      </c>
      <c r="J3001" s="255" t="str">
        <f>IF(ISBLANK(INDEX('Policy Characteristics'!D:D,MATCH($C3001,'Policy Characteristics'!$C:$C,0))),"",INDEX('Policy Characteristics'!D:D,MATCH($C3001,'Policy Characteristics'!$C:$C,0)))</f>
        <v/>
      </c>
      <c r="K3001" s="254" t="str">
        <f>IF(ISBLANK(INDEX('Policy Characteristics'!E:E,MATCH($C3001,'Policy Characteristics'!$C:$C,0))),"",INDEX('Policy Characteristics'!E:E,MATCH($C3001,'Policy Characteristics'!$C:$C,0)))</f>
        <v>GRA elec cap const subsidy</v>
      </c>
      <c r="L3001" s="254">
        <f>IF(ISBLANK(INDEX('Policy Characteristics'!F:F,MATCH($C3001,'Policy Characteristics'!$C:$C,0))),"",INDEX('Policy Characteristics'!F:F,MATCH($C3001,'Policy Characteristics'!$C:$C,0)))</f>
        <v>0</v>
      </c>
      <c r="M3001" s="254">
        <f>IF(ISBLANK(INDEX('Policy Characteristics'!G:G,MATCH($C3001,'Policy Characteristics'!$C:$C,0))),"",INDEX('Policy Characteristics'!G:G,MATCH($C3001,'Policy Characteristics'!$C:$C,0)))</f>
        <v>10</v>
      </c>
      <c r="N3001" s="254">
        <f>IF(ISBLANK(INDEX('Policy Characteristics'!H:H,MATCH($C3001,'Policy Characteristics'!$C:$C,0))),"",INDEX('Policy Characteristics'!H:H,MATCH($C3001,'Policy Characteristics'!$C:$C,0)))</f>
        <v>1</v>
      </c>
      <c r="O3001" s="254" t="str">
        <f>IF(ISBLANK(INDEX('Policy Characteristics'!I:I,MATCH($C3001,'Policy Characteristics'!$C:$C,0))),"",INDEX('Policy Characteristics'!I:I,MATCH($C3001,'Policy Characteristics'!$C:$C,0)))</f>
        <v>weight</v>
      </c>
      <c r="P3001" s="254" t="str">
        <f>IF(ISBLANK(INDEX('Policy Characteristics'!J:J,MATCH($C3001,'Policy Characteristics'!$C:$C,0))),"",INDEX('Policy Characteristics'!J:J,MATCH($C3001,'Policy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1" s="254" t="str">
        <f>IF(ISBLANK(INDEX('Policy Characteristics'!K:K,MATCH($C3001,'Policy Characteristics'!$C:$C,0))),"",INDEX('Policy Characteristics'!K:K,MATCH($C3001,'Policy Characteristics'!$C:$C,0)))</f>
        <v>io-model.html</v>
      </c>
      <c r="R3001" s="254" t="str">
        <f>IF(ISBLANK(INDEX('Policy Characteristics'!L:L,MATCH($C3001,'Policy Characteristics'!$C:$C,0))),"",INDEX('Policy Characteristics'!L:L,MATCH($C3001,'Policy Characteristics'!$C:$C,0)))</f>
        <v/>
      </c>
    </row>
    <row r="3002" spans="1:18" x14ac:dyDescent="0.25">
      <c r="A3002" s="254" t="str">
        <f>IF(ISBLANK(INDEX('Policy Characteristics'!A:A,MATCH($C3002,'Policy Characteristics'!$C:$C,0))),"",INDEX('Policy Characteristics'!A:A,MATCH($C3002,'Policy Characteristics'!$C:$C,0)))</f>
        <v>Government Revenue Accounting</v>
      </c>
      <c r="B3002" s="262" t="str">
        <f>IF(ISBLANK(INDEX('Policy Characteristics'!B:B,MATCH($C3002,'Policy Characteristics'!$C:$C,0))),"",INDEX('Policy Characteristics'!B:B,MATCH($C3002,'Policy Characteristics'!$C:$C,0)))</f>
        <v>Distributed Solar Subsidy</v>
      </c>
      <c r="C3002" t="s">
        <v>2915</v>
      </c>
      <c r="D3002" s="1" t="s">
        <v>2919</v>
      </c>
      <c r="F3002" s="1" t="s">
        <v>2924</v>
      </c>
      <c r="H3002" s="47">
        <f t="shared" si="142"/>
        <v>3001</v>
      </c>
      <c r="I3002" s="322" t="s">
        <v>40</v>
      </c>
      <c r="J3002" s="255" t="str">
        <f>IF(ISBLANK(INDEX('Policy Characteristics'!D:D,MATCH($C3002,'Policy Characteristics'!$C:$C,0))),"",INDEX('Policy Characteristics'!D:D,MATCH($C3002,'Policy Characteristics'!$C:$C,0)))</f>
        <v/>
      </c>
      <c r="K3002" s="254" t="str">
        <f>IF(ISBLANK(INDEX('Policy Characteristics'!E:E,MATCH($C3002,'Policy Characteristics'!$C:$C,0))),"",INDEX('Policy Characteristics'!E:E,MATCH($C3002,'Policy Characteristics'!$C:$C,0)))</f>
        <v>GRA dist solar subsidy</v>
      </c>
      <c r="L3002" s="254">
        <f>IF(ISBLANK(INDEX('Policy Characteristics'!F:F,MATCH($C3002,'Policy Characteristics'!$C:$C,0))),"",INDEX('Policy Characteristics'!F:F,MATCH($C3002,'Policy Characteristics'!$C:$C,0)))</f>
        <v>0</v>
      </c>
      <c r="M3002" s="254">
        <f>IF(ISBLANK(INDEX('Policy Characteristics'!G:G,MATCH($C3002,'Policy Characteristics'!$C:$C,0))),"",INDEX('Policy Characteristics'!G:G,MATCH($C3002,'Policy Characteristics'!$C:$C,0)))</f>
        <v>10</v>
      </c>
      <c r="N3002" s="254">
        <f>IF(ISBLANK(INDEX('Policy Characteristics'!H:H,MATCH($C3002,'Policy Characteristics'!$C:$C,0))),"",INDEX('Policy Characteristics'!H:H,MATCH($C3002,'Policy Characteristics'!$C:$C,0)))</f>
        <v>1</v>
      </c>
      <c r="O3002" s="254" t="str">
        <f>IF(ISBLANK(INDEX('Policy Characteristics'!I:I,MATCH($C3002,'Policy Characteristics'!$C:$C,0))),"",INDEX('Policy Characteristics'!I:I,MATCH($C3002,'Policy Characteristics'!$C:$C,0)))</f>
        <v>weight</v>
      </c>
      <c r="P3002" s="254" t="str">
        <f>IF(ISBLANK(INDEX('Policy Characteristics'!J:J,MATCH($C3002,'Policy Characteristics'!$C:$C,0))),"",INDEX('Policy Characteristics'!J:J,MATCH($C3002,'Policy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2" s="254" t="str">
        <f>IF(ISBLANK(INDEX('Policy Characteristics'!K:K,MATCH($C3002,'Policy Characteristics'!$C:$C,0))),"",INDEX('Policy Characteristics'!K:K,MATCH($C3002,'Policy Characteristics'!$C:$C,0)))</f>
        <v>io-model.html</v>
      </c>
      <c r="R3002" s="254" t="str">
        <f>IF(ISBLANK(INDEX('Policy Characteristics'!L:L,MATCH($C3002,'Policy Characteristics'!$C:$C,0))),"",INDEX('Policy Characteristics'!L:L,MATCH($C3002,'Policy Characteristics'!$C:$C,0)))</f>
        <v/>
      </c>
    </row>
    <row r="3003" spans="1:18" x14ac:dyDescent="0.25">
      <c r="A3003" s="254" t="str">
        <f>IF(ISBLANK(INDEX('Policy Characteristics'!A:A,MATCH($C3003,'Policy Characteristics'!$C:$C,0))),"",INDEX('Policy Characteristics'!A:A,MATCH($C3003,'Policy Characteristics'!$C:$C,0)))</f>
        <v>Government Revenue Accounting</v>
      </c>
      <c r="B3003" s="262" t="str">
        <f>IF(ISBLANK(INDEX('Policy Characteristics'!B:B,MATCH($C3003,'Policy Characteristics'!$C:$C,0))),"",INDEX('Policy Characteristics'!B:B,MATCH($C3003,'Policy Characteristics'!$C:$C,0)))</f>
        <v>Distributed Solar Subsidy</v>
      </c>
      <c r="C3003" s="254" t="str">
        <f t="shared" ref="C3003:C3006" si="156">C$3002</f>
        <v>GRA for Distributed Solar Subsidy</v>
      </c>
      <c r="D3003" s="1" t="s">
        <v>2920</v>
      </c>
      <c r="F3003" s="1" t="s">
        <v>2935</v>
      </c>
      <c r="H3003" s="47">
        <f t="shared" si="142"/>
        <v>3002</v>
      </c>
      <c r="I3003" s="326" t="str">
        <f t="shared" ref="I3003:I3006" si="157">I$3002</f>
        <v>Yes</v>
      </c>
      <c r="J3003" s="255" t="str">
        <f>IF(ISBLANK(INDEX('Policy Characteristics'!D:D,MATCH($C3003,'Policy Characteristics'!$C:$C,0))),"",INDEX('Policy Characteristics'!D:D,MATCH($C3003,'Policy Characteristics'!$C:$C,0)))</f>
        <v/>
      </c>
      <c r="K3003" s="254" t="str">
        <f>IF(ISBLANK(INDEX('Policy Characteristics'!E:E,MATCH($C3003,'Policy Characteristics'!$C:$C,0))),"",INDEX('Policy Characteristics'!E:E,MATCH($C3003,'Policy Characteristics'!$C:$C,0)))</f>
        <v>GRA dist solar subsidy</v>
      </c>
      <c r="L3003" s="254">
        <f>IF(ISBLANK(INDEX('Policy Characteristics'!F:F,MATCH($C3003,'Policy Characteristics'!$C:$C,0))),"",INDEX('Policy Characteristics'!F:F,MATCH($C3003,'Policy Characteristics'!$C:$C,0)))</f>
        <v>0</v>
      </c>
      <c r="M3003" s="254">
        <f>IF(ISBLANK(INDEX('Policy Characteristics'!G:G,MATCH($C3003,'Policy Characteristics'!$C:$C,0))),"",INDEX('Policy Characteristics'!G:G,MATCH($C3003,'Policy Characteristics'!$C:$C,0)))</f>
        <v>10</v>
      </c>
      <c r="N3003" s="254">
        <f>IF(ISBLANK(INDEX('Policy Characteristics'!H:H,MATCH($C3003,'Policy Characteristics'!$C:$C,0))),"",INDEX('Policy Characteristics'!H:H,MATCH($C3003,'Policy Characteristics'!$C:$C,0)))</f>
        <v>1</v>
      </c>
      <c r="O3003" s="254" t="str">
        <f>IF(ISBLANK(INDEX('Policy Characteristics'!I:I,MATCH($C3003,'Policy Characteristics'!$C:$C,0))),"",INDEX('Policy Characteristics'!I:I,MATCH($C3003,'Policy Characteristics'!$C:$C,0)))</f>
        <v>weight</v>
      </c>
      <c r="P3003" s="254" t="str">
        <f>IF(ISBLANK(INDEX('Policy Characteristics'!J:J,MATCH($C3003,'Policy Characteristics'!$C:$C,0))),"",INDEX('Policy Characteristics'!J:J,MATCH($C3003,'Policy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3" s="254" t="str">
        <f>IF(ISBLANK(INDEX('Policy Characteristics'!K:K,MATCH($C3003,'Policy Characteristics'!$C:$C,0))),"",INDEX('Policy Characteristics'!K:K,MATCH($C3003,'Policy Characteristics'!$C:$C,0)))</f>
        <v>io-model.html</v>
      </c>
      <c r="R3003" s="254" t="str">
        <f>IF(ISBLANK(INDEX('Policy Characteristics'!L:L,MATCH($C3003,'Policy Characteristics'!$C:$C,0))),"",INDEX('Policy Characteristics'!L:L,MATCH($C3003,'Policy Characteristics'!$C:$C,0)))</f>
        <v/>
      </c>
    </row>
    <row r="3004" spans="1:18" x14ac:dyDescent="0.25">
      <c r="A3004" s="254" t="str">
        <f>IF(ISBLANK(INDEX('Policy Characteristics'!A:A,MATCH($C3004,'Policy Characteristics'!$C:$C,0))),"",INDEX('Policy Characteristics'!A:A,MATCH($C3004,'Policy Characteristics'!$C:$C,0)))</f>
        <v>Government Revenue Accounting</v>
      </c>
      <c r="B3004" s="262" t="str">
        <f>IF(ISBLANK(INDEX('Policy Characteristics'!B:B,MATCH($C3004,'Policy Characteristics'!$C:$C,0))),"",INDEX('Policy Characteristics'!B:B,MATCH($C3004,'Policy Characteristics'!$C:$C,0)))</f>
        <v>Distributed Solar Subsidy</v>
      </c>
      <c r="C3004" s="254" t="str">
        <f t="shared" si="156"/>
        <v>GRA for Distributed Solar Subsidy</v>
      </c>
      <c r="D3004" s="1" t="s">
        <v>2921</v>
      </c>
      <c r="F3004" s="1" t="s">
        <v>2925</v>
      </c>
      <c r="H3004" s="47">
        <f t="shared" si="142"/>
        <v>3003</v>
      </c>
      <c r="I3004" s="326" t="str">
        <f t="shared" si="157"/>
        <v>Yes</v>
      </c>
      <c r="J3004" s="255" t="str">
        <f>IF(ISBLANK(INDEX('Policy Characteristics'!D:D,MATCH($C3004,'Policy Characteristics'!$C:$C,0))),"",INDEX('Policy Characteristics'!D:D,MATCH($C3004,'Policy Characteristics'!$C:$C,0)))</f>
        <v/>
      </c>
      <c r="K3004" s="254" t="str">
        <f>IF(ISBLANK(INDEX('Policy Characteristics'!E:E,MATCH($C3004,'Policy Characteristics'!$C:$C,0))),"",INDEX('Policy Characteristics'!E:E,MATCH($C3004,'Policy Characteristics'!$C:$C,0)))</f>
        <v>GRA dist solar subsidy</v>
      </c>
      <c r="L3004" s="254">
        <f>IF(ISBLANK(INDEX('Policy Characteristics'!F:F,MATCH($C3004,'Policy Characteristics'!$C:$C,0))),"",INDEX('Policy Characteristics'!F:F,MATCH($C3004,'Policy Characteristics'!$C:$C,0)))</f>
        <v>0</v>
      </c>
      <c r="M3004" s="254">
        <f>IF(ISBLANK(INDEX('Policy Characteristics'!G:G,MATCH($C3004,'Policy Characteristics'!$C:$C,0))),"",INDEX('Policy Characteristics'!G:G,MATCH($C3004,'Policy Characteristics'!$C:$C,0)))</f>
        <v>10</v>
      </c>
      <c r="N3004" s="254">
        <f>IF(ISBLANK(INDEX('Policy Characteristics'!H:H,MATCH($C3004,'Policy Characteristics'!$C:$C,0))),"",INDEX('Policy Characteristics'!H:H,MATCH($C3004,'Policy Characteristics'!$C:$C,0)))</f>
        <v>1</v>
      </c>
      <c r="O3004" s="254" t="str">
        <f>IF(ISBLANK(INDEX('Policy Characteristics'!I:I,MATCH($C3004,'Policy Characteristics'!$C:$C,0))),"",INDEX('Policy Characteristics'!I:I,MATCH($C3004,'Policy Characteristics'!$C:$C,0)))</f>
        <v>weight</v>
      </c>
      <c r="P3004" s="254" t="str">
        <f>IF(ISBLANK(INDEX('Policy Characteristics'!J:J,MATCH($C3004,'Policy Characteristics'!$C:$C,0))),"",INDEX('Policy Characteristics'!J:J,MATCH($C3004,'Policy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4" s="254" t="str">
        <f>IF(ISBLANK(INDEX('Policy Characteristics'!K:K,MATCH($C3004,'Policy Characteristics'!$C:$C,0))),"",INDEX('Policy Characteristics'!K:K,MATCH($C3004,'Policy Characteristics'!$C:$C,0)))</f>
        <v>io-model.html</v>
      </c>
      <c r="R3004" s="254" t="str">
        <f>IF(ISBLANK(INDEX('Policy Characteristics'!L:L,MATCH($C3004,'Policy Characteristics'!$C:$C,0))),"",INDEX('Policy Characteristics'!L:L,MATCH($C3004,'Policy Characteristics'!$C:$C,0)))</f>
        <v/>
      </c>
    </row>
    <row r="3005" spans="1:18" x14ac:dyDescent="0.25">
      <c r="A3005" s="254" t="str">
        <f>IF(ISBLANK(INDEX('Policy Characteristics'!A:A,MATCH($C3005,'Policy Characteristics'!$C:$C,0))),"",INDEX('Policy Characteristics'!A:A,MATCH($C3005,'Policy Characteristics'!$C:$C,0)))</f>
        <v>Government Revenue Accounting</v>
      </c>
      <c r="B3005" s="262" t="str">
        <f>IF(ISBLANK(INDEX('Policy Characteristics'!B:B,MATCH($C3005,'Policy Characteristics'!$C:$C,0))),"",INDEX('Policy Characteristics'!B:B,MATCH($C3005,'Policy Characteristics'!$C:$C,0)))</f>
        <v>Distributed Solar Subsidy</v>
      </c>
      <c r="C3005" s="254" t="str">
        <f t="shared" si="156"/>
        <v>GRA for Distributed Solar Subsidy</v>
      </c>
      <c r="D3005" s="1" t="s">
        <v>2922</v>
      </c>
      <c r="F3005" s="1" t="s">
        <v>2926</v>
      </c>
      <c r="H3005" s="47">
        <f t="shared" si="142"/>
        <v>3004</v>
      </c>
      <c r="I3005" s="326" t="str">
        <f t="shared" si="157"/>
        <v>Yes</v>
      </c>
      <c r="J3005" s="255" t="str">
        <f>IF(ISBLANK(INDEX('Policy Characteristics'!D:D,MATCH($C3005,'Policy Characteristics'!$C:$C,0))),"",INDEX('Policy Characteristics'!D:D,MATCH($C3005,'Policy Characteristics'!$C:$C,0)))</f>
        <v/>
      </c>
      <c r="K3005" s="254" t="str">
        <f>IF(ISBLANK(INDEX('Policy Characteristics'!E:E,MATCH($C3005,'Policy Characteristics'!$C:$C,0))),"",INDEX('Policy Characteristics'!E:E,MATCH($C3005,'Policy Characteristics'!$C:$C,0)))</f>
        <v>GRA dist solar subsidy</v>
      </c>
      <c r="L3005" s="254">
        <f>IF(ISBLANK(INDEX('Policy Characteristics'!F:F,MATCH($C3005,'Policy Characteristics'!$C:$C,0))),"",INDEX('Policy Characteristics'!F:F,MATCH($C3005,'Policy Characteristics'!$C:$C,0)))</f>
        <v>0</v>
      </c>
      <c r="M3005" s="254">
        <f>IF(ISBLANK(INDEX('Policy Characteristics'!G:G,MATCH($C3005,'Policy Characteristics'!$C:$C,0))),"",INDEX('Policy Characteristics'!G:G,MATCH($C3005,'Policy Characteristics'!$C:$C,0)))</f>
        <v>10</v>
      </c>
      <c r="N3005" s="254">
        <f>IF(ISBLANK(INDEX('Policy Characteristics'!H:H,MATCH($C3005,'Policy Characteristics'!$C:$C,0))),"",INDEX('Policy Characteristics'!H:H,MATCH($C3005,'Policy Characteristics'!$C:$C,0)))</f>
        <v>1</v>
      </c>
      <c r="O3005" s="254" t="str">
        <f>IF(ISBLANK(INDEX('Policy Characteristics'!I:I,MATCH($C3005,'Policy Characteristics'!$C:$C,0))),"",INDEX('Policy Characteristics'!I:I,MATCH($C3005,'Policy Characteristics'!$C:$C,0)))</f>
        <v>weight</v>
      </c>
      <c r="P3005" s="254" t="str">
        <f>IF(ISBLANK(INDEX('Policy Characteristics'!J:J,MATCH($C3005,'Policy Characteristics'!$C:$C,0))),"",INDEX('Policy Characteristics'!J:J,MATCH($C3005,'Policy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5" s="254" t="str">
        <f>IF(ISBLANK(INDEX('Policy Characteristics'!K:K,MATCH($C3005,'Policy Characteristics'!$C:$C,0))),"",INDEX('Policy Characteristics'!K:K,MATCH($C3005,'Policy Characteristics'!$C:$C,0)))</f>
        <v>io-model.html</v>
      </c>
      <c r="R3005" s="254" t="str">
        <f>IF(ISBLANK(INDEX('Policy Characteristics'!L:L,MATCH($C3005,'Policy Characteristics'!$C:$C,0))),"",INDEX('Policy Characteristics'!L:L,MATCH($C3005,'Policy Characteristics'!$C:$C,0)))</f>
        <v/>
      </c>
    </row>
    <row r="3006" spans="1:18" x14ac:dyDescent="0.25">
      <c r="A3006" s="254" t="str">
        <f>IF(ISBLANK(INDEX('Policy Characteristics'!A:A,MATCH($C3006,'Policy Characteristics'!$C:$C,0))),"",INDEX('Policy Characteristics'!A:A,MATCH($C3006,'Policy Characteristics'!$C:$C,0)))</f>
        <v>Government Revenue Accounting</v>
      </c>
      <c r="B3006" s="262" t="str">
        <f>IF(ISBLANK(INDEX('Policy Characteristics'!B:B,MATCH($C3006,'Policy Characteristics'!$C:$C,0))),"",INDEX('Policy Characteristics'!B:B,MATCH($C3006,'Policy Characteristics'!$C:$C,0)))</f>
        <v>Distributed Solar Subsidy</v>
      </c>
      <c r="C3006" s="254" t="str">
        <f t="shared" si="156"/>
        <v>GRA for Distributed Solar Subsidy</v>
      </c>
      <c r="D3006" s="1" t="s">
        <v>2923</v>
      </c>
      <c r="F3006" s="1" t="s">
        <v>2927</v>
      </c>
      <c r="H3006" s="47">
        <f t="shared" si="142"/>
        <v>3005</v>
      </c>
      <c r="I3006" s="326" t="str">
        <f t="shared" si="157"/>
        <v>Yes</v>
      </c>
      <c r="J3006" s="255" t="str">
        <f>IF(ISBLANK(INDEX('Policy Characteristics'!D:D,MATCH($C3006,'Policy Characteristics'!$C:$C,0))),"",INDEX('Policy Characteristics'!D:D,MATCH($C3006,'Policy Characteristics'!$C:$C,0)))</f>
        <v/>
      </c>
      <c r="K3006" s="254" t="str">
        <f>IF(ISBLANK(INDEX('Policy Characteristics'!E:E,MATCH($C3006,'Policy Characteristics'!$C:$C,0))),"",INDEX('Policy Characteristics'!E:E,MATCH($C3006,'Policy Characteristics'!$C:$C,0)))</f>
        <v>GRA dist solar subsidy</v>
      </c>
      <c r="L3006" s="254">
        <f>IF(ISBLANK(INDEX('Policy Characteristics'!F:F,MATCH($C3006,'Policy Characteristics'!$C:$C,0))),"",INDEX('Policy Characteristics'!F:F,MATCH($C3006,'Policy Characteristics'!$C:$C,0)))</f>
        <v>0</v>
      </c>
      <c r="M3006" s="254">
        <f>IF(ISBLANK(INDEX('Policy Characteristics'!G:G,MATCH($C3006,'Policy Characteristics'!$C:$C,0))),"",INDEX('Policy Characteristics'!G:G,MATCH($C3006,'Policy Characteristics'!$C:$C,0)))</f>
        <v>10</v>
      </c>
      <c r="N3006" s="254">
        <f>IF(ISBLANK(INDEX('Policy Characteristics'!H:H,MATCH($C3006,'Policy Characteristics'!$C:$C,0))),"",INDEX('Policy Characteristics'!H:H,MATCH($C3006,'Policy Characteristics'!$C:$C,0)))</f>
        <v>1</v>
      </c>
      <c r="O3006" s="254" t="str">
        <f>IF(ISBLANK(INDEX('Policy Characteristics'!I:I,MATCH($C3006,'Policy Characteristics'!$C:$C,0))),"",INDEX('Policy Characteristics'!I:I,MATCH($C3006,'Policy Characteristics'!$C:$C,0)))</f>
        <v>weight</v>
      </c>
      <c r="P3006" s="254" t="str">
        <f>IF(ISBLANK(INDEX('Policy Characteristics'!J:J,MATCH($C3006,'Policy Characteristics'!$C:$C,0))),"",INDEX('Policy Characteristics'!J:J,MATCH($C3006,'Policy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6" s="254" t="str">
        <f>IF(ISBLANK(INDEX('Policy Characteristics'!K:K,MATCH($C3006,'Policy Characteristics'!$C:$C,0))),"",INDEX('Policy Characteristics'!K:K,MATCH($C3006,'Policy Characteristics'!$C:$C,0)))</f>
        <v>io-model.html</v>
      </c>
      <c r="R3006" s="254" t="str">
        <f>IF(ISBLANK(INDEX('Policy Characteristics'!L:L,MATCH($C3006,'Policy Characteristics'!$C:$C,0))),"",INDEX('Policy Characteristics'!L:L,MATCH($C3006,'Policy Characteristics'!$C:$C,0)))</f>
        <v/>
      </c>
    </row>
    <row r="3007" spans="1:18" x14ac:dyDescent="0.25">
      <c r="A3007" s="254" t="str">
        <f>IF(ISBLANK(INDEX('Policy Characteristics'!A:A,MATCH($C3007,'Policy Characteristics'!$C:$C,0))),"",INDEX('Policy Characteristics'!A:A,MATCH($C3007,'Policy Characteristics'!$C:$C,0)))</f>
        <v>Government Revenue Accounting</v>
      </c>
      <c r="B3007" s="262" t="str">
        <f>IF(ISBLANK(INDEX('Policy Characteristics'!B:B,MATCH($C3007,'Policy Characteristics'!$C:$C,0))),"",INDEX('Policy Characteristics'!B:B,MATCH($C3007,'Policy Characteristics'!$C:$C,0)))</f>
        <v>Fuel Subsidy</v>
      </c>
      <c r="C3007" t="s">
        <v>2916</v>
      </c>
      <c r="D3007" s="1" t="s">
        <v>2919</v>
      </c>
      <c r="F3007" s="1" t="s">
        <v>2924</v>
      </c>
      <c r="H3007" s="47">
        <f t="shared" si="142"/>
        <v>3006</v>
      </c>
      <c r="I3007" s="322" t="s">
        <v>40</v>
      </c>
      <c r="J3007" s="255" t="str">
        <f>IF(ISBLANK(INDEX('Policy Characteristics'!D:D,MATCH($C3007,'Policy Characteristics'!$C:$C,0))),"",INDEX('Policy Characteristics'!D:D,MATCH($C3007,'Policy Characteristics'!$C:$C,0)))</f>
        <v/>
      </c>
      <c r="K3007" s="254" t="str">
        <f>IF(ISBLANK(INDEX('Policy Characteristics'!E:E,MATCH($C3007,'Policy Characteristics'!$C:$C,0))),"",INDEX('Policy Characteristics'!E:E,MATCH($C3007,'Policy Characteristics'!$C:$C,0)))</f>
        <v>GRA fuel subsidy</v>
      </c>
      <c r="L3007" s="254">
        <f>IF(ISBLANK(INDEX('Policy Characteristics'!F:F,MATCH($C3007,'Policy Characteristics'!$C:$C,0))),"",INDEX('Policy Characteristics'!F:F,MATCH($C3007,'Policy Characteristics'!$C:$C,0)))</f>
        <v>0</v>
      </c>
      <c r="M3007" s="254">
        <f>IF(ISBLANK(INDEX('Policy Characteristics'!G:G,MATCH($C3007,'Policy Characteristics'!$C:$C,0))),"",INDEX('Policy Characteristics'!G:G,MATCH($C3007,'Policy Characteristics'!$C:$C,0)))</f>
        <v>10</v>
      </c>
      <c r="N3007" s="254">
        <f>IF(ISBLANK(INDEX('Policy Characteristics'!H:H,MATCH($C3007,'Policy Characteristics'!$C:$C,0))),"",INDEX('Policy Characteristics'!H:H,MATCH($C3007,'Policy Characteristics'!$C:$C,0)))</f>
        <v>1</v>
      </c>
      <c r="O3007" s="254" t="str">
        <f>IF(ISBLANK(INDEX('Policy Characteristics'!I:I,MATCH($C3007,'Policy Characteristics'!$C:$C,0))),"",INDEX('Policy Characteristics'!I:I,MATCH($C3007,'Policy Characteristics'!$C:$C,0)))</f>
        <v>weight</v>
      </c>
      <c r="P3007" s="254" t="str">
        <f>IF(ISBLANK(INDEX('Policy Characteristics'!J:J,MATCH($C3007,'Policy Characteristics'!$C:$C,0))),"",INDEX('Policy Characteristics'!J:J,MATCH($C3007,'Policy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7" s="254" t="str">
        <f>IF(ISBLANK(INDEX('Policy Characteristics'!K:K,MATCH($C3007,'Policy Characteristics'!$C:$C,0))),"",INDEX('Policy Characteristics'!K:K,MATCH($C3007,'Policy Characteristics'!$C:$C,0)))</f>
        <v>io-model.html</v>
      </c>
      <c r="R3007" s="254" t="str">
        <f>IF(ISBLANK(INDEX('Policy Characteristics'!L:L,MATCH($C3007,'Policy Characteristics'!$C:$C,0))),"",INDEX('Policy Characteristics'!L:L,MATCH($C3007,'Policy Characteristics'!$C:$C,0)))</f>
        <v/>
      </c>
    </row>
    <row r="3008" spans="1:18" x14ac:dyDescent="0.25">
      <c r="A3008" s="254" t="str">
        <f>IF(ISBLANK(INDEX('Policy Characteristics'!A:A,MATCH($C3008,'Policy Characteristics'!$C:$C,0))),"",INDEX('Policy Characteristics'!A:A,MATCH($C3008,'Policy Characteristics'!$C:$C,0)))</f>
        <v>Government Revenue Accounting</v>
      </c>
      <c r="B3008" s="262" t="str">
        <f>IF(ISBLANK(INDEX('Policy Characteristics'!B:B,MATCH($C3008,'Policy Characteristics'!$C:$C,0))),"",INDEX('Policy Characteristics'!B:B,MATCH($C3008,'Policy Characteristics'!$C:$C,0)))</f>
        <v>Fuel Subsidy</v>
      </c>
      <c r="C3008" s="254" t="str">
        <f t="shared" ref="C3008:C3011" si="158">C$3007</f>
        <v>GRA for Fuel Subsidies</v>
      </c>
      <c r="D3008" s="1" t="s">
        <v>2920</v>
      </c>
      <c r="F3008" s="1" t="s">
        <v>2935</v>
      </c>
      <c r="H3008" s="47">
        <f t="shared" si="142"/>
        <v>3007</v>
      </c>
      <c r="I3008" s="326" t="str">
        <f t="shared" ref="I3008:I3016" si="159">I$3007</f>
        <v>Yes</v>
      </c>
      <c r="J3008" s="255" t="str">
        <f>IF(ISBLANK(INDEX('Policy Characteristics'!D:D,MATCH($C3008,'Policy Characteristics'!$C:$C,0))),"",INDEX('Policy Characteristics'!D:D,MATCH($C3008,'Policy Characteristics'!$C:$C,0)))</f>
        <v/>
      </c>
      <c r="K3008" s="254" t="str">
        <f>IF(ISBLANK(INDEX('Policy Characteristics'!E:E,MATCH($C3008,'Policy Characteristics'!$C:$C,0))),"",INDEX('Policy Characteristics'!E:E,MATCH($C3008,'Policy Characteristics'!$C:$C,0)))</f>
        <v>GRA fuel subsidy</v>
      </c>
      <c r="L3008" s="254">
        <f>IF(ISBLANK(INDEX('Policy Characteristics'!F:F,MATCH($C3008,'Policy Characteristics'!$C:$C,0))),"",INDEX('Policy Characteristics'!F:F,MATCH($C3008,'Policy Characteristics'!$C:$C,0)))</f>
        <v>0</v>
      </c>
      <c r="M3008" s="254">
        <f>IF(ISBLANK(INDEX('Policy Characteristics'!G:G,MATCH($C3008,'Policy Characteristics'!$C:$C,0))),"",INDEX('Policy Characteristics'!G:G,MATCH($C3008,'Policy Characteristics'!$C:$C,0)))</f>
        <v>10</v>
      </c>
      <c r="N3008" s="254">
        <f>IF(ISBLANK(INDEX('Policy Characteristics'!H:H,MATCH($C3008,'Policy Characteristics'!$C:$C,0))),"",INDEX('Policy Characteristics'!H:H,MATCH($C3008,'Policy Characteristics'!$C:$C,0)))</f>
        <v>1</v>
      </c>
      <c r="O3008" s="254" t="str">
        <f>IF(ISBLANK(INDEX('Policy Characteristics'!I:I,MATCH($C3008,'Policy Characteristics'!$C:$C,0))),"",INDEX('Policy Characteristics'!I:I,MATCH($C3008,'Policy Characteristics'!$C:$C,0)))</f>
        <v>weight</v>
      </c>
      <c r="P3008" s="254" t="str">
        <f>IF(ISBLANK(INDEX('Policy Characteristics'!J:J,MATCH($C3008,'Policy Characteristics'!$C:$C,0))),"",INDEX('Policy Characteristics'!J:J,MATCH($C3008,'Policy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8" s="254" t="str">
        <f>IF(ISBLANK(INDEX('Policy Characteristics'!K:K,MATCH($C3008,'Policy Characteristics'!$C:$C,0))),"",INDEX('Policy Characteristics'!K:K,MATCH($C3008,'Policy Characteristics'!$C:$C,0)))</f>
        <v>io-model.html</v>
      </c>
      <c r="R3008" s="254" t="str">
        <f>IF(ISBLANK(INDEX('Policy Characteristics'!L:L,MATCH($C3008,'Policy Characteristics'!$C:$C,0))),"",INDEX('Policy Characteristics'!L:L,MATCH($C3008,'Policy Characteristics'!$C:$C,0)))</f>
        <v/>
      </c>
    </row>
    <row r="3009" spans="1:18" x14ac:dyDescent="0.25">
      <c r="A3009" s="254" t="str">
        <f>IF(ISBLANK(INDEX('Policy Characteristics'!A:A,MATCH($C3009,'Policy Characteristics'!$C:$C,0))),"",INDEX('Policy Characteristics'!A:A,MATCH($C3009,'Policy Characteristics'!$C:$C,0)))</f>
        <v>Government Revenue Accounting</v>
      </c>
      <c r="B3009" s="262" t="str">
        <f>IF(ISBLANK(INDEX('Policy Characteristics'!B:B,MATCH($C3009,'Policy Characteristics'!$C:$C,0))),"",INDEX('Policy Characteristics'!B:B,MATCH($C3009,'Policy Characteristics'!$C:$C,0)))</f>
        <v>Fuel Subsidy</v>
      </c>
      <c r="C3009" s="254" t="str">
        <f t="shared" si="158"/>
        <v>GRA for Fuel Subsidies</v>
      </c>
      <c r="D3009" s="1" t="s">
        <v>2921</v>
      </c>
      <c r="F3009" s="1" t="s">
        <v>2925</v>
      </c>
      <c r="H3009" s="47">
        <f t="shared" si="142"/>
        <v>3008</v>
      </c>
      <c r="I3009" s="326" t="str">
        <f t="shared" si="159"/>
        <v>Yes</v>
      </c>
      <c r="J3009" s="255" t="str">
        <f>IF(ISBLANK(INDEX('Policy Characteristics'!D:D,MATCH($C3009,'Policy Characteristics'!$C:$C,0))),"",INDEX('Policy Characteristics'!D:D,MATCH($C3009,'Policy Characteristics'!$C:$C,0)))</f>
        <v/>
      </c>
      <c r="K3009" s="254" t="str">
        <f>IF(ISBLANK(INDEX('Policy Characteristics'!E:E,MATCH($C3009,'Policy Characteristics'!$C:$C,0))),"",INDEX('Policy Characteristics'!E:E,MATCH($C3009,'Policy Characteristics'!$C:$C,0)))</f>
        <v>GRA fuel subsidy</v>
      </c>
      <c r="L3009" s="254">
        <f>IF(ISBLANK(INDEX('Policy Characteristics'!F:F,MATCH($C3009,'Policy Characteristics'!$C:$C,0))),"",INDEX('Policy Characteristics'!F:F,MATCH($C3009,'Policy Characteristics'!$C:$C,0)))</f>
        <v>0</v>
      </c>
      <c r="M3009" s="254">
        <f>IF(ISBLANK(INDEX('Policy Characteristics'!G:G,MATCH($C3009,'Policy Characteristics'!$C:$C,0))),"",INDEX('Policy Characteristics'!G:G,MATCH($C3009,'Policy Characteristics'!$C:$C,0)))</f>
        <v>10</v>
      </c>
      <c r="N3009" s="254">
        <f>IF(ISBLANK(INDEX('Policy Characteristics'!H:H,MATCH($C3009,'Policy Characteristics'!$C:$C,0))),"",INDEX('Policy Characteristics'!H:H,MATCH($C3009,'Policy Characteristics'!$C:$C,0)))</f>
        <v>1</v>
      </c>
      <c r="O3009" s="254" t="str">
        <f>IF(ISBLANK(INDEX('Policy Characteristics'!I:I,MATCH($C3009,'Policy Characteristics'!$C:$C,0))),"",INDEX('Policy Characteristics'!I:I,MATCH($C3009,'Policy Characteristics'!$C:$C,0)))</f>
        <v>weight</v>
      </c>
      <c r="P3009" s="254" t="str">
        <f>IF(ISBLANK(INDEX('Policy Characteristics'!J:J,MATCH($C3009,'Policy Characteristics'!$C:$C,0))),"",INDEX('Policy Characteristics'!J:J,MATCH($C3009,'Policy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09" s="254" t="str">
        <f>IF(ISBLANK(INDEX('Policy Characteristics'!K:K,MATCH($C3009,'Policy Characteristics'!$C:$C,0))),"",INDEX('Policy Characteristics'!K:K,MATCH($C3009,'Policy Characteristics'!$C:$C,0)))</f>
        <v>io-model.html</v>
      </c>
      <c r="R3009" s="254" t="str">
        <f>IF(ISBLANK(INDEX('Policy Characteristics'!L:L,MATCH($C3009,'Policy Characteristics'!$C:$C,0))),"",INDEX('Policy Characteristics'!L:L,MATCH($C3009,'Policy Characteristics'!$C:$C,0)))</f>
        <v/>
      </c>
    </row>
    <row r="3010" spans="1:18" x14ac:dyDescent="0.25">
      <c r="A3010" s="254" t="str">
        <f>IF(ISBLANK(INDEX('Policy Characteristics'!A:A,MATCH($C3010,'Policy Characteristics'!$C:$C,0))),"",INDEX('Policy Characteristics'!A:A,MATCH($C3010,'Policy Characteristics'!$C:$C,0)))</f>
        <v>Government Revenue Accounting</v>
      </c>
      <c r="B3010" s="262" t="str">
        <f>IF(ISBLANK(INDEX('Policy Characteristics'!B:B,MATCH($C3010,'Policy Characteristics'!$C:$C,0))),"",INDEX('Policy Characteristics'!B:B,MATCH($C3010,'Policy Characteristics'!$C:$C,0)))</f>
        <v>Fuel Subsidy</v>
      </c>
      <c r="C3010" s="254" t="str">
        <f t="shared" si="158"/>
        <v>GRA for Fuel Subsidies</v>
      </c>
      <c r="D3010" s="1" t="s">
        <v>2922</v>
      </c>
      <c r="F3010" s="1" t="s">
        <v>2926</v>
      </c>
      <c r="H3010" s="47">
        <f t="shared" si="142"/>
        <v>3009</v>
      </c>
      <c r="I3010" s="326" t="str">
        <f t="shared" si="159"/>
        <v>Yes</v>
      </c>
      <c r="J3010" s="255" t="str">
        <f>IF(ISBLANK(INDEX('Policy Characteristics'!D:D,MATCH($C3010,'Policy Characteristics'!$C:$C,0))),"",INDEX('Policy Characteristics'!D:D,MATCH($C3010,'Policy Characteristics'!$C:$C,0)))</f>
        <v/>
      </c>
      <c r="K3010" s="254" t="str">
        <f>IF(ISBLANK(INDEX('Policy Characteristics'!E:E,MATCH($C3010,'Policy Characteristics'!$C:$C,0))),"",INDEX('Policy Characteristics'!E:E,MATCH($C3010,'Policy Characteristics'!$C:$C,0)))</f>
        <v>GRA fuel subsidy</v>
      </c>
      <c r="L3010" s="254">
        <f>IF(ISBLANK(INDEX('Policy Characteristics'!F:F,MATCH($C3010,'Policy Characteristics'!$C:$C,0))),"",INDEX('Policy Characteristics'!F:F,MATCH($C3010,'Policy Characteristics'!$C:$C,0)))</f>
        <v>0</v>
      </c>
      <c r="M3010" s="254">
        <f>IF(ISBLANK(INDEX('Policy Characteristics'!G:G,MATCH($C3010,'Policy Characteristics'!$C:$C,0))),"",INDEX('Policy Characteristics'!G:G,MATCH($C3010,'Policy Characteristics'!$C:$C,0)))</f>
        <v>10</v>
      </c>
      <c r="N3010" s="254">
        <f>IF(ISBLANK(INDEX('Policy Characteristics'!H:H,MATCH($C3010,'Policy Characteristics'!$C:$C,0))),"",INDEX('Policy Characteristics'!H:H,MATCH($C3010,'Policy Characteristics'!$C:$C,0)))</f>
        <v>1</v>
      </c>
      <c r="O3010" s="254" t="str">
        <f>IF(ISBLANK(INDEX('Policy Characteristics'!I:I,MATCH($C3010,'Policy Characteristics'!$C:$C,0))),"",INDEX('Policy Characteristics'!I:I,MATCH($C3010,'Policy Characteristics'!$C:$C,0)))</f>
        <v>weight</v>
      </c>
      <c r="P3010" s="254" t="str">
        <f>IF(ISBLANK(INDEX('Policy Characteristics'!J:J,MATCH($C3010,'Policy Characteristics'!$C:$C,0))),"",INDEX('Policy Characteristics'!J:J,MATCH($C3010,'Policy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0" s="254" t="str">
        <f>IF(ISBLANK(INDEX('Policy Characteristics'!K:K,MATCH($C3010,'Policy Characteristics'!$C:$C,0))),"",INDEX('Policy Characteristics'!K:K,MATCH($C3010,'Policy Characteristics'!$C:$C,0)))</f>
        <v>io-model.html</v>
      </c>
      <c r="R3010" s="254" t="str">
        <f>IF(ISBLANK(INDEX('Policy Characteristics'!L:L,MATCH($C3010,'Policy Characteristics'!$C:$C,0))),"",INDEX('Policy Characteristics'!L:L,MATCH($C3010,'Policy Characteristics'!$C:$C,0)))</f>
        <v/>
      </c>
    </row>
    <row r="3011" spans="1:18" x14ac:dyDescent="0.25">
      <c r="A3011" s="254" t="str">
        <f>IF(ISBLANK(INDEX('Policy Characteristics'!A:A,MATCH($C3011,'Policy Characteristics'!$C:$C,0))),"",INDEX('Policy Characteristics'!A:A,MATCH($C3011,'Policy Characteristics'!$C:$C,0)))</f>
        <v>Government Revenue Accounting</v>
      </c>
      <c r="B3011" s="262" t="str">
        <f>IF(ISBLANK(INDEX('Policy Characteristics'!B:B,MATCH($C3011,'Policy Characteristics'!$C:$C,0))),"",INDEX('Policy Characteristics'!B:B,MATCH($C3011,'Policy Characteristics'!$C:$C,0)))</f>
        <v>Fuel Subsidy</v>
      </c>
      <c r="C3011" s="254" t="str">
        <f t="shared" si="158"/>
        <v>GRA for Fuel Subsidies</v>
      </c>
      <c r="D3011" s="1" t="s">
        <v>2923</v>
      </c>
      <c r="F3011" s="1" t="s">
        <v>2927</v>
      </c>
      <c r="H3011" s="47">
        <f t="shared" si="142"/>
        <v>3010</v>
      </c>
      <c r="I3011" s="326" t="str">
        <f t="shared" si="159"/>
        <v>Yes</v>
      </c>
      <c r="J3011" s="255" t="str">
        <f>IF(ISBLANK(INDEX('Policy Characteristics'!D:D,MATCH($C3011,'Policy Characteristics'!$C:$C,0))),"",INDEX('Policy Characteristics'!D:D,MATCH($C3011,'Policy Characteristics'!$C:$C,0)))</f>
        <v/>
      </c>
      <c r="K3011" s="254" t="str">
        <f>IF(ISBLANK(INDEX('Policy Characteristics'!E:E,MATCH($C3011,'Policy Characteristics'!$C:$C,0))),"",INDEX('Policy Characteristics'!E:E,MATCH($C3011,'Policy Characteristics'!$C:$C,0)))</f>
        <v>GRA fuel subsidy</v>
      </c>
      <c r="L3011" s="254">
        <f>IF(ISBLANK(INDEX('Policy Characteristics'!F:F,MATCH($C3011,'Policy Characteristics'!$C:$C,0))),"",INDEX('Policy Characteristics'!F:F,MATCH($C3011,'Policy Characteristics'!$C:$C,0)))</f>
        <v>0</v>
      </c>
      <c r="M3011" s="254">
        <f>IF(ISBLANK(INDEX('Policy Characteristics'!G:G,MATCH($C3011,'Policy Characteristics'!$C:$C,0))),"",INDEX('Policy Characteristics'!G:G,MATCH($C3011,'Policy Characteristics'!$C:$C,0)))</f>
        <v>10</v>
      </c>
      <c r="N3011" s="254">
        <f>IF(ISBLANK(INDEX('Policy Characteristics'!H:H,MATCH($C3011,'Policy Characteristics'!$C:$C,0))),"",INDEX('Policy Characteristics'!H:H,MATCH($C3011,'Policy Characteristics'!$C:$C,0)))</f>
        <v>1</v>
      </c>
      <c r="O3011" s="254" t="str">
        <f>IF(ISBLANK(INDEX('Policy Characteristics'!I:I,MATCH($C3011,'Policy Characteristics'!$C:$C,0))),"",INDEX('Policy Characteristics'!I:I,MATCH($C3011,'Policy Characteristics'!$C:$C,0)))</f>
        <v>weight</v>
      </c>
      <c r="P3011" s="254" t="str">
        <f>IF(ISBLANK(INDEX('Policy Characteristics'!J:J,MATCH($C3011,'Policy Characteristics'!$C:$C,0))),"",INDEX('Policy Characteristics'!J:J,MATCH($C3011,'Policy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1" s="254" t="str">
        <f>IF(ISBLANK(INDEX('Policy Characteristics'!K:K,MATCH($C3011,'Policy Characteristics'!$C:$C,0))),"",INDEX('Policy Characteristics'!K:K,MATCH($C3011,'Policy Characteristics'!$C:$C,0)))</f>
        <v>io-model.html</v>
      </c>
      <c r="R3011" s="254" t="str">
        <f>IF(ISBLANK(INDEX('Policy Characteristics'!L:L,MATCH($C3011,'Policy Characteristics'!$C:$C,0))),"",INDEX('Policy Characteristics'!L:L,MATCH($C3011,'Policy Characteristics'!$C:$C,0)))</f>
        <v/>
      </c>
    </row>
    <row r="3012" spans="1:18" x14ac:dyDescent="0.25">
      <c r="A3012" s="254" t="str">
        <f>IF(ISBLANK(INDEX('Policy Characteristics'!A:A,MATCH($C3012,'Policy Characteristics'!$C:$C,0))),"",INDEX('Policy Characteristics'!A:A,MATCH($C3012,'Policy Characteristics'!$C:$C,0)))</f>
        <v>Government Revenue Accounting</v>
      </c>
      <c r="B3012" s="262" t="str">
        <f>IF(ISBLANK(INDEX('Policy Characteristics'!B:B,MATCH($C3012,'Policy Characteristics'!$C:$C,0))),"",INDEX('Policy Characteristics'!B:B,MATCH($C3012,'Policy Characteristics'!$C:$C,0)))</f>
        <v>CCS Subsidy</v>
      </c>
      <c r="C3012" t="s">
        <v>3533</v>
      </c>
      <c r="D3012" s="1" t="s">
        <v>2919</v>
      </c>
      <c r="F3012" s="1" t="s">
        <v>2924</v>
      </c>
      <c r="H3012" s="47">
        <f t="shared" si="142"/>
        <v>3011</v>
      </c>
      <c r="I3012" s="322" t="s">
        <v>40</v>
      </c>
      <c r="J3012" s="255" t="str">
        <f>IF(ISBLANK(INDEX('Policy Characteristics'!D:D,MATCH($C3012,'Policy Characteristics'!$C:$C,0))),"",INDEX('Policy Characteristics'!D:D,MATCH($C3012,'Policy Characteristics'!$C:$C,0)))</f>
        <v/>
      </c>
      <c r="K3012" s="254" t="str">
        <f>IF(ISBLANK(INDEX('Policy Characteristics'!E:E,MATCH($C3012,'Policy Characteristics'!$C:$C,0))),"",INDEX('Policy Characteristics'!E:E,MATCH($C3012,'Policy Characteristics'!$C:$C,0)))</f>
        <v>GRA CCS subsidy</v>
      </c>
      <c r="L3012" s="254">
        <f>IF(ISBLANK(INDEX('Policy Characteristics'!F:F,MATCH($C3012,'Policy Characteristics'!$C:$C,0))),"",INDEX('Policy Characteristics'!F:F,MATCH($C3012,'Policy Characteristics'!$C:$C,0)))</f>
        <v>0</v>
      </c>
      <c r="M3012" s="254">
        <f>IF(ISBLANK(INDEX('Policy Characteristics'!G:G,MATCH($C3012,'Policy Characteristics'!$C:$C,0))),"",INDEX('Policy Characteristics'!G:G,MATCH($C3012,'Policy Characteristics'!$C:$C,0)))</f>
        <v>10</v>
      </c>
      <c r="N3012" s="254">
        <f>IF(ISBLANK(INDEX('Policy Characteristics'!H:H,MATCH($C3012,'Policy Characteristics'!$C:$C,0))),"",INDEX('Policy Characteristics'!H:H,MATCH($C3012,'Policy Characteristics'!$C:$C,0)))</f>
        <v>1</v>
      </c>
      <c r="O3012" s="254" t="str">
        <f>IF(ISBLANK(INDEX('Policy Characteristics'!I:I,MATCH($C3012,'Policy Characteristics'!$C:$C,0))),"",INDEX('Policy Characteristics'!I:I,MATCH($C3012,'Policy Characteristics'!$C:$C,0)))</f>
        <v>weight</v>
      </c>
      <c r="P3012" s="254" t="str">
        <f>IF(ISBLANK(INDEX('Policy Characteristics'!J:J,MATCH($C3012,'Policy Characteristics'!$C:$C,0))),"",INDEX('Policy Characteristics'!J:J,MATCH($C3012,'Policy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2" s="254" t="str">
        <f>IF(ISBLANK(INDEX('Policy Characteristics'!K:K,MATCH($C3012,'Policy Characteristics'!$C:$C,0))),"",INDEX('Policy Characteristics'!K:K,MATCH($C3012,'Policy Characteristics'!$C:$C,0)))</f>
        <v>io-model.html</v>
      </c>
      <c r="R3012" s="254" t="str">
        <f>IF(ISBLANK(INDEX('Policy Characteristics'!L:L,MATCH($C3012,'Policy Characteristics'!$C:$C,0))),"",INDEX('Policy Characteristics'!L:L,MATCH($C3012,'Policy Characteristics'!$C:$C,0)))</f>
        <v/>
      </c>
    </row>
    <row r="3013" spans="1:18" x14ac:dyDescent="0.25">
      <c r="A3013" s="254" t="str">
        <f>IF(ISBLANK(INDEX('Policy Characteristics'!A:A,MATCH($C3013,'Policy Characteristics'!$C:$C,0))),"",INDEX('Policy Characteristics'!A:A,MATCH($C3013,'Policy Characteristics'!$C:$C,0)))</f>
        <v>Government Revenue Accounting</v>
      </c>
      <c r="B3013" s="262" t="str">
        <f>IF(ISBLANK(INDEX('Policy Characteristics'!B:B,MATCH($C3013,'Policy Characteristics'!$C:$C,0))),"",INDEX('Policy Characteristics'!B:B,MATCH($C3013,'Policy Characteristics'!$C:$C,0)))</f>
        <v>CCS Subsidy</v>
      </c>
      <c r="C3013" s="254" t="str">
        <f>C$3012</f>
        <v>GRA for CCS Subsidies</v>
      </c>
      <c r="D3013" s="1" t="s">
        <v>2920</v>
      </c>
      <c r="F3013" s="1" t="s">
        <v>2935</v>
      </c>
      <c r="H3013" s="47">
        <f t="shared" si="142"/>
        <v>3012</v>
      </c>
      <c r="I3013" s="326" t="str">
        <f t="shared" si="159"/>
        <v>Yes</v>
      </c>
      <c r="J3013" s="255" t="str">
        <f>IF(ISBLANK(INDEX('Policy Characteristics'!D:D,MATCH($C3013,'Policy Characteristics'!$C:$C,0))),"",INDEX('Policy Characteristics'!D:D,MATCH($C3013,'Policy Characteristics'!$C:$C,0)))</f>
        <v/>
      </c>
      <c r="K3013" s="254" t="str">
        <f>IF(ISBLANK(INDEX('Policy Characteristics'!E:E,MATCH($C3013,'Policy Characteristics'!$C:$C,0))),"",INDEX('Policy Characteristics'!E:E,MATCH($C3013,'Policy Characteristics'!$C:$C,0)))</f>
        <v>GRA CCS subsidy</v>
      </c>
      <c r="L3013" s="254">
        <f>IF(ISBLANK(INDEX('Policy Characteristics'!F:F,MATCH($C3013,'Policy Characteristics'!$C:$C,0))),"",INDEX('Policy Characteristics'!F:F,MATCH($C3013,'Policy Characteristics'!$C:$C,0)))</f>
        <v>0</v>
      </c>
      <c r="M3013" s="254">
        <f>IF(ISBLANK(INDEX('Policy Characteristics'!G:G,MATCH($C3013,'Policy Characteristics'!$C:$C,0))),"",INDEX('Policy Characteristics'!G:G,MATCH($C3013,'Policy Characteristics'!$C:$C,0)))</f>
        <v>10</v>
      </c>
      <c r="N3013" s="254">
        <f>IF(ISBLANK(INDEX('Policy Characteristics'!H:H,MATCH($C3013,'Policy Characteristics'!$C:$C,0))),"",INDEX('Policy Characteristics'!H:H,MATCH($C3013,'Policy Characteristics'!$C:$C,0)))</f>
        <v>1</v>
      </c>
      <c r="O3013" s="254" t="str">
        <f>IF(ISBLANK(INDEX('Policy Characteristics'!I:I,MATCH($C3013,'Policy Characteristics'!$C:$C,0))),"",INDEX('Policy Characteristics'!I:I,MATCH($C3013,'Policy Characteristics'!$C:$C,0)))</f>
        <v>weight</v>
      </c>
      <c r="P3013" s="254" t="str">
        <f>IF(ISBLANK(INDEX('Policy Characteristics'!J:J,MATCH($C3013,'Policy Characteristics'!$C:$C,0))),"",INDEX('Policy Characteristics'!J:J,MATCH($C3013,'Policy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3" s="254" t="str">
        <f>IF(ISBLANK(INDEX('Policy Characteristics'!K:K,MATCH($C3013,'Policy Characteristics'!$C:$C,0))),"",INDEX('Policy Characteristics'!K:K,MATCH($C3013,'Policy Characteristics'!$C:$C,0)))</f>
        <v>io-model.html</v>
      </c>
      <c r="R3013" s="254" t="str">
        <f>IF(ISBLANK(INDEX('Policy Characteristics'!L:L,MATCH($C3013,'Policy Characteristics'!$C:$C,0))),"",INDEX('Policy Characteristics'!L:L,MATCH($C3013,'Policy Characteristics'!$C:$C,0)))</f>
        <v/>
      </c>
    </row>
    <row r="3014" spans="1:18" x14ac:dyDescent="0.25">
      <c r="A3014" s="254" t="str">
        <f>IF(ISBLANK(INDEX('Policy Characteristics'!A:A,MATCH($C3014,'Policy Characteristics'!$C:$C,0))),"",INDEX('Policy Characteristics'!A:A,MATCH($C3014,'Policy Characteristics'!$C:$C,0)))</f>
        <v>Government Revenue Accounting</v>
      </c>
      <c r="B3014" s="262" t="str">
        <f>IF(ISBLANK(INDEX('Policy Characteristics'!B:B,MATCH($C3014,'Policy Characteristics'!$C:$C,0))),"",INDEX('Policy Characteristics'!B:B,MATCH($C3014,'Policy Characteristics'!$C:$C,0)))</f>
        <v>CCS Subsidy</v>
      </c>
      <c r="C3014" s="254" t="str">
        <f t="shared" ref="C3014:C3016" si="160">C$3012</f>
        <v>GRA for CCS Subsidies</v>
      </c>
      <c r="D3014" s="1" t="s">
        <v>2921</v>
      </c>
      <c r="F3014" s="1" t="s">
        <v>2925</v>
      </c>
      <c r="H3014" s="47">
        <f t="shared" si="142"/>
        <v>3013</v>
      </c>
      <c r="I3014" s="326" t="str">
        <f t="shared" si="159"/>
        <v>Yes</v>
      </c>
      <c r="J3014" s="255" t="str">
        <f>IF(ISBLANK(INDEX('Policy Characteristics'!D:D,MATCH($C3014,'Policy Characteristics'!$C:$C,0))),"",INDEX('Policy Characteristics'!D:D,MATCH($C3014,'Policy Characteristics'!$C:$C,0)))</f>
        <v/>
      </c>
      <c r="K3014" s="254" t="str">
        <f>IF(ISBLANK(INDEX('Policy Characteristics'!E:E,MATCH($C3014,'Policy Characteristics'!$C:$C,0))),"",INDEX('Policy Characteristics'!E:E,MATCH($C3014,'Policy Characteristics'!$C:$C,0)))</f>
        <v>GRA CCS subsidy</v>
      </c>
      <c r="L3014" s="254">
        <f>IF(ISBLANK(INDEX('Policy Characteristics'!F:F,MATCH($C3014,'Policy Characteristics'!$C:$C,0))),"",INDEX('Policy Characteristics'!F:F,MATCH($C3014,'Policy Characteristics'!$C:$C,0)))</f>
        <v>0</v>
      </c>
      <c r="M3014" s="254">
        <f>IF(ISBLANK(INDEX('Policy Characteristics'!G:G,MATCH($C3014,'Policy Characteristics'!$C:$C,0))),"",INDEX('Policy Characteristics'!G:G,MATCH($C3014,'Policy Characteristics'!$C:$C,0)))</f>
        <v>10</v>
      </c>
      <c r="N3014" s="254">
        <f>IF(ISBLANK(INDEX('Policy Characteristics'!H:H,MATCH($C3014,'Policy Characteristics'!$C:$C,0))),"",INDEX('Policy Characteristics'!H:H,MATCH($C3014,'Policy Characteristics'!$C:$C,0)))</f>
        <v>1</v>
      </c>
      <c r="O3014" s="254" t="str">
        <f>IF(ISBLANK(INDEX('Policy Characteristics'!I:I,MATCH($C3014,'Policy Characteristics'!$C:$C,0))),"",INDEX('Policy Characteristics'!I:I,MATCH($C3014,'Policy Characteristics'!$C:$C,0)))</f>
        <v>weight</v>
      </c>
      <c r="P3014" s="254" t="str">
        <f>IF(ISBLANK(INDEX('Policy Characteristics'!J:J,MATCH($C3014,'Policy Characteristics'!$C:$C,0))),"",INDEX('Policy Characteristics'!J:J,MATCH($C3014,'Policy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4" s="254" t="str">
        <f>IF(ISBLANK(INDEX('Policy Characteristics'!K:K,MATCH($C3014,'Policy Characteristics'!$C:$C,0))),"",INDEX('Policy Characteristics'!K:K,MATCH($C3014,'Policy Characteristics'!$C:$C,0)))</f>
        <v>io-model.html</v>
      </c>
      <c r="R3014" s="254" t="str">
        <f>IF(ISBLANK(INDEX('Policy Characteristics'!L:L,MATCH($C3014,'Policy Characteristics'!$C:$C,0))),"",INDEX('Policy Characteristics'!L:L,MATCH($C3014,'Policy Characteristics'!$C:$C,0)))</f>
        <v/>
      </c>
    </row>
    <row r="3015" spans="1:18" x14ac:dyDescent="0.25">
      <c r="A3015" s="254" t="str">
        <f>IF(ISBLANK(INDEX('Policy Characteristics'!A:A,MATCH($C3015,'Policy Characteristics'!$C:$C,0))),"",INDEX('Policy Characteristics'!A:A,MATCH($C3015,'Policy Characteristics'!$C:$C,0)))</f>
        <v>Government Revenue Accounting</v>
      </c>
      <c r="B3015" s="262" t="str">
        <f>IF(ISBLANK(INDEX('Policy Characteristics'!B:B,MATCH($C3015,'Policy Characteristics'!$C:$C,0))),"",INDEX('Policy Characteristics'!B:B,MATCH($C3015,'Policy Characteristics'!$C:$C,0)))</f>
        <v>CCS Subsidy</v>
      </c>
      <c r="C3015" s="254" t="str">
        <f t="shared" si="160"/>
        <v>GRA for CCS Subsidies</v>
      </c>
      <c r="D3015" s="1" t="s">
        <v>2922</v>
      </c>
      <c r="F3015" s="1" t="s">
        <v>2926</v>
      </c>
      <c r="H3015" s="47">
        <f t="shared" si="142"/>
        <v>3014</v>
      </c>
      <c r="I3015" s="326" t="str">
        <f t="shared" si="159"/>
        <v>Yes</v>
      </c>
      <c r="J3015" s="255" t="str">
        <f>IF(ISBLANK(INDEX('Policy Characteristics'!D:D,MATCH($C3015,'Policy Characteristics'!$C:$C,0))),"",INDEX('Policy Characteristics'!D:D,MATCH($C3015,'Policy Characteristics'!$C:$C,0)))</f>
        <v/>
      </c>
      <c r="K3015" s="254" t="str">
        <f>IF(ISBLANK(INDEX('Policy Characteristics'!E:E,MATCH($C3015,'Policy Characteristics'!$C:$C,0))),"",INDEX('Policy Characteristics'!E:E,MATCH($C3015,'Policy Characteristics'!$C:$C,0)))</f>
        <v>GRA CCS subsidy</v>
      </c>
      <c r="L3015" s="254">
        <f>IF(ISBLANK(INDEX('Policy Characteristics'!F:F,MATCH($C3015,'Policy Characteristics'!$C:$C,0))),"",INDEX('Policy Characteristics'!F:F,MATCH($C3015,'Policy Characteristics'!$C:$C,0)))</f>
        <v>0</v>
      </c>
      <c r="M3015" s="254">
        <f>IF(ISBLANK(INDEX('Policy Characteristics'!G:G,MATCH($C3015,'Policy Characteristics'!$C:$C,0))),"",INDEX('Policy Characteristics'!G:G,MATCH($C3015,'Policy Characteristics'!$C:$C,0)))</f>
        <v>10</v>
      </c>
      <c r="N3015" s="254">
        <f>IF(ISBLANK(INDEX('Policy Characteristics'!H:H,MATCH($C3015,'Policy Characteristics'!$C:$C,0))),"",INDEX('Policy Characteristics'!H:H,MATCH($C3015,'Policy Characteristics'!$C:$C,0)))</f>
        <v>1</v>
      </c>
      <c r="O3015" s="254" t="str">
        <f>IF(ISBLANK(INDEX('Policy Characteristics'!I:I,MATCH($C3015,'Policy Characteristics'!$C:$C,0))),"",INDEX('Policy Characteristics'!I:I,MATCH($C3015,'Policy Characteristics'!$C:$C,0)))</f>
        <v>weight</v>
      </c>
      <c r="P3015" s="254" t="str">
        <f>IF(ISBLANK(INDEX('Policy Characteristics'!J:J,MATCH($C3015,'Policy Characteristics'!$C:$C,0))),"",INDEX('Policy Characteristics'!J:J,MATCH($C3015,'Policy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5" s="254" t="str">
        <f>IF(ISBLANK(INDEX('Policy Characteristics'!K:K,MATCH($C3015,'Policy Characteristics'!$C:$C,0))),"",INDEX('Policy Characteristics'!K:K,MATCH($C3015,'Policy Characteristics'!$C:$C,0)))</f>
        <v>io-model.html</v>
      </c>
      <c r="R3015" s="254" t="str">
        <f>IF(ISBLANK(INDEX('Policy Characteristics'!L:L,MATCH($C3015,'Policy Characteristics'!$C:$C,0))),"",INDEX('Policy Characteristics'!L:L,MATCH($C3015,'Policy Characteristics'!$C:$C,0)))</f>
        <v/>
      </c>
    </row>
    <row r="3016" spans="1:18" x14ac:dyDescent="0.25">
      <c r="A3016" s="254" t="str">
        <f>IF(ISBLANK(INDEX('Policy Characteristics'!A:A,MATCH($C3016,'Policy Characteristics'!$C:$C,0))),"",INDEX('Policy Characteristics'!A:A,MATCH($C3016,'Policy Characteristics'!$C:$C,0)))</f>
        <v>Government Revenue Accounting</v>
      </c>
      <c r="B3016" s="262" t="str">
        <f>IF(ISBLANK(INDEX('Policy Characteristics'!B:B,MATCH($C3016,'Policy Characteristics'!$C:$C,0))),"",INDEX('Policy Characteristics'!B:B,MATCH($C3016,'Policy Characteristics'!$C:$C,0)))</f>
        <v>CCS Subsidy</v>
      </c>
      <c r="C3016" s="254" t="str">
        <f t="shared" si="160"/>
        <v>GRA for CCS Subsidies</v>
      </c>
      <c r="D3016" s="1" t="s">
        <v>2923</v>
      </c>
      <c r="F3016" s="1" t="s">
        <v>2927</v>
      </c>
      <c r="H3016" s="47">
        <f t="shared" si="142"/>
        <v>3015</v>
      </c>
      <c r="I3016" s="326" t="str">
        <f t="shared" si="159"/>
        <v>Yes</v>
      </c>
      <c r="J3016" s="255" t="str">
        <f>IF(ISBLANK(INDEX('Policy Characteristics'!D:D,MATCH($C3016,'Policy Characteristics'!$C:$C,0))),"",INDEX('Policy Characteristics'!D:D,MATCH($C3016,'Policy Characteristics'!$C:$C,0)))</f>
        <v/>
      </c>
      <c r="K3016" s="254" t="str">
        <f>IF(ISBLANK(INDEX('Policy Characteristics'!E:E,MATCH($C3016,'Policy Characteristics'!$C:$C,0))),"",INDEX('Policy Characteristics'!E:E,MATCH($C3016,'Policy Characteristics'!$C:$C,0)))</f>
        <v>GRA CCS subsidy</v>
      </c>
      <c r="L3016" s="254">
        <f>IF(ISBLANK(INDEX('Policy Characteristics'!F:F,MATCH($C3016,'Policy Characteristics'!$C:$C,0))),"",INDEX('Policy Characteristics'!F:F,MATCH($C3016,'Policy Characteristics'!$C:$C,0)))</f>
        <v>0</v>
      </c>
      <c r="M3016" s="254">
        <f>IF(ISBLANK(INDEX('Policy Characteristics'!G:G,MATCH($C3016,'Policy Characteristics'!$C:$C,0))),"",INDEX('Policy Characteristics'!G:G,MATCH($C3016,'Policy Characteristics'!$C:$C,0)))</f>
        <v>10</v>
      </c>
      <c r="N3016" s="254">
        <f>IF(ISBLANK(INDEX('Policy Characteristics'!H:H,MATCH($C3016,'Policy Characteristics'!$C:$C,0))),"",INDEX('Policy Characteristics'!H:H,MATCH($C3016,'Policy Characteristics'!$C:$C,0)))</f>
        <v>1</v>
      </c>
      <c r="O3016" s="254" t="str">
        <f>IF(ISBLANK(INDEX('Policy Characteristics'!I:I,MATCH($C3016,'Policy Characteristics'!$C:$C,0))),"",INDEX('Policy Characteristics'!I:I,MATCH($C3016,'Policy Characteristics'!$C:$C,0)))</f>
        <v>weight</v>
      </c>
      <c r="P3016" s="254" t="str">
        <f>IF(ISBLANK(INDEX('Policy Characteristics'!J:J,MATCH($C3016,'Policy Characteristics'!$C:$C,0))),"",INDEX('Policy Characteristics'!J:J,MATCH($C3016,'Policy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6" s="254" t="str">
        <f>IF(ISBLANK(INDEX('Policy Characteristics'!K:K,MATCH($C3016,'Policy Characteristics'!$C:$C,0))),"",INDEX('Policy Characteristics'!K:K,MATCH($C3016,'Policy Characteristics'!$C:$C,0)))</f>
        <v>io-model.html</v>
      </c>
      <c r="R3016" s="254" t="str">
        <f>IF(ISBLANK(INDEX('Policy Characteristics'!L:L,MATCH($C3016,'Policy Characteristics'!$C:$C,0))),"",INDEX('Policy Characteristics'!L:L,MATCH($C3016,'Policy Characteristics'!$C:$C,0)))</f>
        <v/>
      </c>
    </row>
    <row r="3017" spans="1:18" x14ac:dyDescent="0.25">
      <c r="A3017" s="254" t="str">
        <f>IF(ISBLANK(INDEX('Policy Characteristics'!A:A,MATCH($C3017,'Policy Characteristics'!$C:$C,0))),"",INDEX('Policy Characteristics'!A:A,MATCH($C3017,'Policy Characteristics'!$C:$C,0)))</f>
        <v>Government Revenue Accounting</v>
      </c>
      <c r="B3017" s="262" t="str">
        <f>IF(ISBLANK(INDEX('Policy Characteristics'!B:B,MATCH($C3017,'Policy Characteristics'!$C:$C,0))),"",INDEX('Policy Characteristics'!B:B,MATCH($C3017,'Policy Characteristics'!$C:$C,0)))</f>
        <v>Clean Heat Subsidy</v>
      </c>
      <c r="C3017" t="s">
        <v>3829</v>
      </c>
      <c r="D3017" s="1" t="s">
        <v>2919</v>
      </c>
      <c r="F3017" s="1" t="s">
        <v>2924</v>
      </c>
      <c r="H3017" s="47">
        <f t="shared" si="142"/>
        <v>3016</v>
      </c>
      <c r="I3017" s="322" t="s">
        <v>40</v>
      </c>
      <c r="J3017" s="255" t="str">
        <f>IF(ISBLANK(INDEX('Policy Characteristics'!D:D,MATCH($C3017,'Policy Characteristics'!$C:$C,0))),"",INDEX('Policy Characteristics'!D:D,MATCH($C3017,'Policy Characteristics'!$C:$C,0)))</f>
        <v/>
      </c>
      <c r="K3017" s="254" t="str">
        <f>IF(ISBLANK(INDEX('Policy Characteristics'!E:E,MATCH($C3017,'Policy Characteristics'!$C:$C,0))),"",INDEX('Policy Characteristics'!E:E,MATCH($C3017,'Policy Characteristics'!$C:$C,0)))</f>
        <v>GRA indst clean heat subsidy</v>
      </c>
      <c r="L3017" s="254">
        <f>IF(ISBLANK(INDEX('Policy Characteristics'!F:F,MATCH($C3017,'Policy Characteristics'!$C:$C,0))),"",INDEX('Policy Characteristics'!F:F,MATCH($C3017,'Policy Characteristics'!$C:$C,0)))</f>
        <v>0</v>
      </c>
      <c r="M3017" s="254">
        <f>IF(ISBLANK(INDEX('Policy Characteristics'!G:G,MATCH($C3017,'Policy Characteristics'!$C:$C,0))),"",INDEX('Policy Characteristics'!G:G,MATCH($C3017,'Policy Characteristics'!$C:$C,0)))</f>
        <v>10</v>
      </c>
      <c r="N3017" s="254">
        <f>IF(ISBLANK(INDEX('Policy Characteristics'!H:H,MATCH($C3017,'Policy Characteristics'!$C:$C,0))),"",INDEX('Policy Characteristics'!H:H,MATCH($C3017,'Policy Characteristics'!$C:$C,0)))</f>
        <v>1</v>
      </c>
      <c r="O3017" s="254" t="str">
        <f>IF(ISBLANK(INDEX('Policy Characteristics'!I:I,MATCH($C3017,'Policy Characteristics'!$C:$C,0))),"",INDEX('Policy Characteristics'!I:I,MATCH($C3017,'Policy Characteristics'!$C:$C,0)))</f>
        <v>weight</v>
      </c>
      <c r="P3017" s="254" t="str">
        <f>IF(ISBLANK(INDEX('Policy Characteristics'!J:J,MATCH($C3017,'Policy Characteristics'!$C:$C,0))),"",INDEX('Policy Characteristics'!J:J,MATCH($C3017,'Policy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7" s="254" t="str">
        <f>IF(ISBLANK(INDEX('Policy Characteristics'!K:K,MATCH($C3017,'Policy Characteristics'!$C:$C,0))),"",INDEX('Policy Characteristics'!K:K,MATCH($C3017,'Policy Characteristics'!$C:$C,0)))</f>
        <v>io-model.html</v>
      </c>
      <c r="R3017" s="254" t="str">
        <f>IF(ISBLANK(INDEX('Policy Characteristics'!L:L,MATCH($C3017,'Policy Characteristics'!$C:$C,0))),"",INDEX('Policy Characteristics'!L:L,MATCH($C3017,'Policy Characteristics'!$C:$C,0)))</f>
        <v/>
      </c>
    </row>
    <row r="3018" spans="1:18" x14ac:dyDescent="0.25">
      <c r="A3018" s="254" t="str">
        <f>IF(ISBLANK(INDEX('Policy Characteristics'!A:A,MATCH($C3018,'Policy Characteristics'!$C:$C,0))),"",INDEX('Policy Characteristics'!A:A,MATCH($C3018,'Policy Characteristics'!$C:$C,0)))</f>
        <v>Government Revenue Accounting</v>
      </c>
      <c r="B3018" s="262" t="str">
        <f>IF(ISBLANK(INDEX('Policy Characteristics'!B:B,MATCH($C3018,'Policy Characteristics'!$C:$C,0))),"",INDEX('Policy Characteristics'!B:B,MATCH($C3018,'Policy Characteristics'!$C:$C,0)))</f>
        <v>Clean Heat Subsidy</v>
      </c>
      <c r="C3018" s="254" t="str">
        <f>C$3017</f>
        <v>GRA for Industry Clean Heat Subsidies</v>
      </c>
      <c r="D3018" s="1" t="s">
        <v>2920</v>
      </c>
      <c r="F3018" s="1" t="s">
        <v>2935</v>
      </c>
      <c r="H3018" s="47">
        <f t="shared" si="142"/>
        <v>3017</v>
      </c>
      <c r="I3018" s="326" t="str">
        <f>I$3017</f>
        <v>Yes</v>
      </c>
      <c r="J3018" s="255" t="str">
        <f>IF(ISBLANK(INDEX('Policy Characteristics'!D:D,MATCH($C3018,'Policy Characteristics'!$C:$C,0))),"",INDEX('Policy Characteristics'!D:D,MATCH($C3018,'Policy Characteristics'!$C:$C,0)))</f>
        <v/>
      </c>
      <c r="K3018" s="254" t="str">
        <f>IF(ISBLANK(INDEX('Policy Characteristics'!E:E,MATCH($C3018,'Policy Characteristics'!$C:$C,0))),"",INDEX('Policy Characteristics'!E:E,MATCH($C3018,'Policy Characteristics'!$C:$C,0)))</f>
        <v>GRA indst clean heat subsidy</v>
      </c>
      <c r="L3018" s="254">
        <f>IF(ISBLANK(INDEX('Policy Characteristics'!F:F,MATCH($C3018,'Policy Characteristics'!$C:$C,0))),"",INDEX('Policy Characteristics'!F:F,MATCH($C3018,'Policy Characteristics'!$C:$C,0)))</f>
        <v>0</v>
      </c>
      <c r="M3018" s="254">
        <f>IF(ISBLANK(INDEX('Policy Characteristics'!G:G,MATCH($C3018,'Policy Characteristics'!$C:$C,0))),"",INDEX('Policy Characteristics'!G:G,MATCH($C3018,'Policy Characteristics'!$C:$C,0)))</f>
        <v>10</v>
      </c>
      <c r="N3018" s="254">
        <f>IF(ISBLANK(INDEX('Policy Characteristics'!H:H,MATCH($C3018,'Policy Characteristics'!$C:$C,0))),"",INDEX('Policy Characteristics'!H:H,MATCH($C3018,'Policy Characteristics'!$C:$C,0)))</f>
        <v>1</v>
      </c>
      <c r="O3018" s="254" t="str">
        <f>IF(ISBLANK(INDEX('Policy Characteristics'!I:I,MATCH($C3018,'Policy Characteristics'!$C:$C,0))),"",INDEX('Policy Characteristics'!I:I,MATCH($C3018,'Policy Characteristics'!$C:$C,0)))</f>
        <v>weight</v>
      </c>
      <c r="P3018" s="254" t="str">
        <f>IF(ISBLANK(INDEX('Policy Characteristics'!J:J,MATCH($C3018,'Policy Characteristics'!$C:$C,0))),"",INDEX('Policy Characteristics'!J:J,MATCH($C3018,'Policy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8" s="254" t="str">
        <f>IF(ISBLANK(INDEX('Policy Characteristics'!K:K,MATCH($C3018,'Policy Characteristics'!$C:$C,0))),"",INDEX('Policy Characteristics'!K:K,MATCH($C3018,'Policy Characteristics'!$C:$C,0)))</f>
        <v>io-model.html</v>
      </c>
      <c r="R3018" s="254" t="str">
        <f>IF(ISBLANK(INDEX('Policy Characteristics'!L:L,MATCH($C3018,'Policy Characteristics'!$C:$C,0))),"",INDEX('Policy Characteristics'!L:L,MATCH($C3018,'Policy Characteristics'!$C:$C,0)))</f>
        <v/>
      </c>
    </row>
    <row r="3019" spans="1:18" x14ac:dyDescent="0.25">
      <c r="A3019" s="254" t="str">
        <f>IF(ISBLANK(INDEX('Policy Characteristics'!A:A,MATCH($C3019,'Policy Characteristics'!$C:$C,0))),"",INDEX('Policy Characteristics'!A:A,MATCH($C3019,'Policy Characteristics'!$C:$C,0)))</f>
        <v>Government Revenue Accounting</v>
      </c>
      <c r="B3019" s="262" t="str">
        <f>IF(ISBLANK(INDEX('Policy Characteristics'!B:B,MATCH($C3019,'Policy Characteristics'!$C:$C,0))),"",INDEX('Policy Characteristics'!B:B,MATCH($C3019,'Policy Characteristics'!$C:$C,0)))</f>
        <v>Clean Heat Subsidy</v>
      </c>
      <c r="C3019" s="254" t="str">
        <f t="shared" ref="C3019:C3021" si="161">C$3017</f>
        <v>GRA for Industry Clean Heat Subsidies</v>
      </c>
      <c r="D3019" s="1" t="s">
        <v>2921</v>
      </c>
      <c r="F3019" s="1" t="s">
        <v>2925</v>
      </c>
      <c r="H3019" s="47">
        <f t="shared" ref="H3019:H3058" si="162">H3018+1</f>
        <v>3018</v>
      </c>
      <c r="I3019" s="326" t="str">
        <f t="shared" ref="I3019:I3021" si="163">I$3017</f>
        <v>Yes</v>
      </c>
      <c r="J3019" s="255" t="str">
        <f>IF(ISBLANK(INDEX('Policy Characteristics'!D:D,MATCH($C3019,'Policy Characteristics'!$C:$C,0))),"",INDEX('Policy Characteristics'!D:D,MATCH($C3019,'Policy Characteristics'!$C:$C,0)))</f>
        <v/>
      </c>
      <c r="K3019" s="254" t="str">
        <f>IF(ISBLANK(INDEX('Policy Characteristics'!E:E,MATCH($C3019,'Policy Characteristics'!$C:$C,0))),"",INDEX('Policy Characteristics'!E:E,MATCH($C3019,'Policy Characteristics'!$C:$C,0)))</f>
        <v>GRA indst clean heat subsidy</v>
      </c>
      <c r="L3019" s="254">
        <f>IF(ISBLANK(INDEX('Policy Characteristics'!F:F,MATCH($C3019,'Policy Characteristics'!$C:$C,0))),"",INDEX('Policy Characteristics'!F:F,MATCH($C3019,'Policy Characteristics'!$C:$C,0)))</f>
        <v>0</v>
      </c>
      <c r="M3019" s="254">
        <f>IF(ISBLANK(INDEX('Policy Characteristics'!G:G,MATCH($C3019,'Policy Characteristics'!$C:$C,0))),"",INDEX('Policy Characteristics'!G:G,MATCH($C3019,'Policy Characteristics'!$C:$C,0)))</f>
        <v>10</v>
      </c>
      <c r="N3019" s="254">
        <f>IF(ISBLANK(INDEX('Policy Characteristics'!H:H,MATCH($C3019,'Policy Characteristics'!$C:$C,0))),"",INDEX('Policy Characteristics'!H:H,MATCH($C3019,'Policy Characteristics'!$C:$C,0)))</f>
        <v>1</v>
      </c>
      <c r="O3019" s="254" t="str">
        <f>IF(ISBLANK(INDEX('Policy Characteristics'!I:I,MATCH($C3019,'Policy Characteristics'!$C:$C,0))),"",INDEX('Policy Characteristics'!I:I,MATCH($C3019,'Policy Characteristics'!$C:$C,0)))</f>
        <v>weight</v>
      </c>
      <c r="P3019" s="254" t="str">
        <f>IF(ISBLANK(INDEX('Policy Characteristics'!J:J,MATCH($C3019,'Policy Characteristics'!$C:$C,0))),"",INDEX('Policy Characteristics'!J:J,MATCH($C3019,'Policy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19" s="254" t="str">
        <f>IF(ISBLANK(INDEX('Policy Characteristics'!K:K,MATCH($C3019,'Policy Characteristics'!$C:$C,0))),"",INDEX('Policy Characteristics'!K:K,MATCH($C3019,'Policy Characteristics'!$C:$C,0)))</f>
        <v>io-model.html</v>
      </c>
      <c r="R3019" s="254" t="str">
        <f>IF(ISBLANK(INDEX('Policy Characteristics'!L:L,MATCH($C3019,'Policy Characteristics'!$C:$C,0))),"",INDEX('Policy Characteristics'!L:L,MATCH($C3019,'Policy Characteristics'!$C:$C,0)))</f>
        <v/>
      </c>
    </row>
    <row r="3020" spans="1:18" x14ac:dyDescent="0.25">
      <c r="A3020" s="254" t="str">
        <f>IF(ISBLANK(INDEX('Policy Characteristics'!A:A,MATCH($C3020,'Policy Characteristics'!$C:$C,0))),"",INDEX('Policy Characteristics'!A:A,MATCH($C3020,'Policy Characteristics'!$C:$C,0)))</f>
        <v>Government Revenue Accounting</v>
      </c>
      <c r="B3020" s="262" t="str">
        <f>IF(ISBLANK(INDEX('Policy Characteristics'!B:B,MATCH($C3020,'Policy Characteristics'!$C:$C,0))),"",INDEX('Policy Characteristics'!B:B,MATCH($C3020,'Policy Characteristics'!$C:$C,0)))</f>
        <v>Clean Heat Subsidy</v>
      </c>
      <c r="C3020" s="254" t="str">
        <f t="shared" si="161"/>
        <v>GRA for Industry Clean Heat Subsidies</v>
      </c>
      <c r="D3020" s="1" t="s">
        <v>2922</v>
      </c>
      <c r="F3020" s="1" t="s">
        <v>2926</v>
      </c>
      <c r="H3020" s="47">
        <f t="shared" si="162"/>
        <v>3019</v>
      </c>
      <c r="I3020" s="326" t="str">
        <f t="shared" si="163"/>
        <v>Yes</v>
      </c>
      <c r="J3020" s="255" t="str">
        <f>IF(ISBLANK(INDEX('Policy Characteristics'!D:D,MATCH($C3020,'Policy Characteristics'!$C:$C,0))),"",INDEX('Policy Characteristics'!D:D,MATCH($C3020,'Policy Characteristics'!$C:$C,0)))</f>
        <v/>
      </c>
      <c r="K3020" s="254" t="str">
        <f>IF(ISBLANK(INDEX('Policy Characteristics'!E:E,MATCH($C3020,'Policy Characteristics'!$C:$C,0))),"",INDEX('Policy Characteristics'!E:E,MATCH($C3020,'Policy Characteristics'!$C:$C,0)))</f>
        <v>GRA indst clean heat subsidy</v>
      </c>
      <c r="L3020" s="254">
        <f>IF(ISBLANK(INDEX('Policy Characteristics'!F:F,MATCH($C3020,'Policy Characteristics'!$C:$C,0))),"",INDEX('Policy Characteristics'!F:F,MATCH($C3020,'Policy Characteristics'!$C:$C,0)))</f>
        <v>0</v>
      </c>
      <c r="M3020" s="254">
        <f>IF(ISBLANK(INDEX('Policy Characteristics'!G:G,MATCH($C3020,'Policy Characteristics'!$C:$C,0))),"",INDEX('Policy Characteristics'!G:G,MATCH($C3020,'Policy Characteristics'!$C:$C,0)))</f>
        <v>10</v>
      </c>
      <c r="N3020" s="254">
        <f>IF(ISBLANK(INDEX('Policy Characteristics'!H:H,MATCH($C3020,'Policy Characteristics'!$C:$C,0))),"",INDEX('Policy Characteristics'!H:H,MATCH($C3020,'Policy Characteristics'!$C:$C,0)))</f>
        <v>1</v>
      </c>
      <c r="O3020" s="254" t="str">
        <f>IF(ISBLANK(INDEX('Policy Characteristics'!I:I,MATCH($C3020,'Policy Characteristics'!$C:$C,0))),"",INDEX('Policy Characteristics'!I:I,MATCH($C3020,'Policy Characteristics'!$C:$C,0)))</f>
        <v>weight</v>
      </c>
      <c r="P3020" s="254" t="str">
        <f>IF(ISBLANK(INDEX('Policy Characteristics'!J:J,MATCH($C3020,'Policy Characteristics'!$C:$C,0))),"",INDEX('Policy Characteristics'!J:J,MATCH($C3020,'Policy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0" s="254" t="str">
        <f>IF(ISBLANK(INDEX('Policy Characteristics'!K:K,MATCH($C3020,'Policy Characteristics'!$C:$C,0))),"",INDEX('Policy Characteristics'!K:K,MATCH($C3020,'Policy Characteristics'!$C:$C,0)))</f>
        <v>io-model.html</v>
      </c>
      <c r="R3020" s="254" t="str">
        <f>IF(ISBLANK(INDEX('Policy Characteristics'!L:L,MATCH($C3020,'Policy Characteristics'!$C:$C,0))),"",INDEX('Policy Characteristics'!L:L,MATCH($C3020,'Policy Characteristics'!$C:$C,0)))</f>
        <v/>
      </c>
    </row>
    <row r="3021" spans="1:18" x14ac:dyDescent="0.25">
      <c r="A3021" s="254" t="str">
        <f>IF(ISBLANK(INDEX('Policy Characteristics'!A:A,MATCH($C3021,'Policy Characteristics'!$C:$C,0))),"",INDEX('Policy Characteristics'!A:A,MATCH($C3021,'Policy Characteristics'!$C:$C,0)))</f>
        <v>Government Revenue Accounting</v>
      </c>
      <c r="B3021" s="262" t="str">
        <f>IF(ISBLANK(INDEX('Policy Characteristics'!B:B,MATCH($C3021,'Policy Characteristics'!$C:$C,0))),"",INDEX('Policy Characteristics'!B:B,MATCH($C3021,'Policy Characteristics'!$C:$C,0)))</f>
        <v>Clean Heat Subsidy</v>
      </c>
      <c r="C3021" s="254" t="str">
        <f t="shared" si="161"/>
        <v>GRA for Industry Clean Heat Subsidies</v>
      </c>
      <c r="D3021" s="1" t="s">
        <v>2923</v>
      </c>
      <c r="F3021" s="1" t="s">
        <v>2927</v>
      </c>
      <c r="H3021" s="47">
        <f t="shared" si="162"/>
        <v>3020</v>
      </c>
      <c r="I3021" s="326" t="str">
        <f t="shared" si="163"/>
        <v>Yes</v>
      </c>
      <c r="J3021" s="255" t="str">
        <f>IF(ISBLANK(INDEX('Policy Characteristics'!D:D,MATCH($C3021,'Policy Characteristics'!$C:$C,0))),"",INDEX('Policy Characteristics'!D:D,MATCH($C3021,'Policy Characteristics'!$C:$C,0)))</f>
        <v/>
      </c>
      <c r="K3021" s="254" t="str">
        <f>IF(ISBLANK(INDEX('Policy Characteristics'!E:E,MATCH($C3021,'Policy Characteristics'!$C:$C,0))),"",INDEX('Policy Characteristics'!E:E,MATCH($C3021,'Policy Characteristics'!$C:$C,0)))</f>
        <v>GRA indst clean heat subsidy</v>
      </c>
      <c r="L3021" s="254">
        <f>IF(ISBLANK(INDEX('Policy Characteristics'!F:F,MATCH($C3021,'Policy Characteristics'!$C:$C,0))),"",INDEX('Policy Characteristics'!F:F,MATCH($C3021,'Policy Characteristics'!$C:$C,0)))</f>
        <v>0</v>
      </c>
      <c r="M3021" s="254">
        <f>IF(ISBLANK(INDEX('Policy Characteristics'!G:G,MATCH($C3021,'Policy Characteristics'!$C:$C,0))),"",INDEX('Policy Characteristics'!G:G,MATCH($C3021,'Policy Characteristics'!$C:$C,0)))</f>
        <v>10</v>
      </c>
      <c r="N3021" s="254">
        <f>IF(ISBLANK(INDEX('Policy Characteristics'!H:H,MATCH($C3021,'Policy Characteristics'!$C:$C,0))),"",INDEX('Policy Characteristics'!H:H,MATCH($C3021,'Policy Characteristics'!$C:$C,0)))</f>
        <v>1</v>
      </c>
      <c r="O3021" s="254" t="str">
        <f>IF(ISBLANK(INDEX('Policy Characteristics'!I:I,MATCH($C3021,'Policy Characteristics'!$C:$C,0))),"",INDEX('Policy Characteristics'!I:I,MATCH($C3021,'Policy Characteristics'!$C:$C,0)))</f>
        <v>weight</v>
      </c>
      <c r="P3021" s="254" t="str">
        <f>IF(ISBLANK(INDEX('Policy Characteristics'!J:J,MATCH($C3021,'Policy Characteristics'!$C:$C,0))),"",INDEX('Policy Characteristics'!J:J,MATCH($C3021,'Policy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1" s="254" t="str">
        <f>IF(ISBLANK(INDEX('Policy Characteristics'!K:K,MATCH($C3021,'Policy Characteristics'!$C:$C,0))),"",INDEX('Policy Characteristics'!K:K,MATCH($C3021,'Policy Characteristics'!$C:$C,0)))</f>
        <v>io-model.html</v>
      </c>
      <c r="R3021" s="254" t="str">
        <f>IF(ISBLANK(INDEX('Policy Characteristics'!L:L,MATCH($C3021,'Policy Characteristics'!$C:$C,0))),"",INDEX('Policy Characteristics'!L:L,MATCH($C3021,'Policy Characteristics'!$C:$C,0)))</f>
        <v/>
      </c>
    </row>
    <row r="3022" spans="1:18" x14ac:dyDescent="0.25">
      <c r="A3022" s="254" t="str">
        <f>IF(ISBLANK(INDEX('Policy Characteristics'!A:A,MATCH($C3022,'Policy Characteristics'!$C:$C,0))),"",INDEX('Policy Characteristics'!A:A,MATCH($C3022,'Policy Characteristics'!$C:$C,0)))</f>
        <v>Government Revenue Accounting</v>
      </c>
      <c r="B3022" s="262" t="str">
        <f>IF(ISBLANK(INDEX('Policy Characteristics'!B:B,MATCH($C3022,'Policy Characteristics'!$C:$C,0))),"",INDEX('Policy Characteristics'!B:B,MATCH($C3022,'Policy Characteristics'!$C:$C,0)))</f>
        <v>Process Emissions Subsidy</v>
      </c>
      <c r="C3022" t="s">
        <v>3830</v>
      </c>
      <c r="D3022" s="1" t="s">
        <v>2919</v>
      </c>
      <c r="F3022" s="1" t="s">
        <v>2924</v>
      </c>
      <c r="H3022" s="47">
        <f t="shared" si="162"/>
        <v>3021</v>
      </c>
      <c r="I3022" s="322" t="s">
        <v>40</v>
      </c>
      <c r="J3022" s="255" t="str">
        <f>IF(ISBLANK(INDEX('Policy Characteristics'!D:D,MATCH($C3022,'Policy Characteristics'!$C:$C,0))),"",INDEX('Policy Characteristics'!D:D,MATCH($C3022,'Policy Characteristics'!$C:$C,0)))</f>
        <v/>
      </c>
      <c r="K3022" s="254" t="str">
        <f>IF(ISBLANK(INDEX('Policy Characteristics'!E:E,MATCH($C3022,'Policy Characteristics'!$C:$C,0))),"",INDEX('Policy Characteristics'!E:E,MATCH($C3022,'Policy Characteristics'!$C:$C,0)))</f>
        <v>GRA indst proc emiss policy subsidy</v>
      </c>
      <c r="L3022" s="254">
        <f>IF(ISBLANK(INDEX('Policy Characteristics'!F:F,MATCH($C3022,'Policy Characteristics'!$C:$C,0))),"",INDEX('Policy Characteristics'!F:F,MATCH($C3022,'Policy Characteristics'!$C:$C,0)))</f>
        <v>0</v>
      </c>
      <c r="M3022" s="254">
        <f>IF(ISBLANK(INDEX('Policy Characteristics'!G:G,MATCH($C3022,'Policy Characteristics'!$C:$C,0))),"",INDEX('Policy Characteristics'!G:G,MATCH($C3022,'Policy Characteristics'!$C:$C,0)))</f>
        <v>10</v>
      </c>
      <c r="N3022" s="254">
        <f>IF(ISBLANK(INDEX('Policy Characteristics'!H:H,MATCH($C3022,'Policy Characteristics'!$C:$C,0))),"",INDEX('Policy Characteristics'!H:H,MATCH($C3022,'Policy Characteristics'!$C:$C,0)))</f>
        <v>1</v>
      </c>
      <c r="O3022" s="254" t="str">
        <f>IF(ISBLANK(INDEX('Policy Characteristics'!I:I,MATCH($C3022,'Policy Characteristics'!$C:$C,0))),"",INDEX('Policy Characteristics'!I:I,MATCH($C3022,'Policy Characteristics'!$C:$C,0)))</f>
        <v>weight</v>
      </c>
      <c r="P3022" s="254" t="str">
        <f>IF(ISBLANK(INDEX('Policy Characteristics'!J:J,MATCH($C3022,'Policy Characteristics'!$C:$C,0))),"",INDEX('Policy Characteristics'!J:J,MATCH($C3022,'Policy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2" s="254" t="str">
        <f>IF(ISBLANK(INDEX('Policy Characteristics'!K:K,MATCH($C3022,'Policy Characteristics'!$C:$C,0))),"",INDEX('Policy Characteristics'!K:K,MATCH($C3022,'Policy Characteristics'!$C:$C,0)))</f>
        <v>io-model.html</v>
      </c>
      <c r="R3022" s="254" t="str">
        <f>IF(ISBLANK(INDEX('Policy Characteristics'!L:L,MATCH($C3022,'Policy Characteristics'!$C:$C,0))),"",INDEX('Policy Characteristics'!L:L,MATCH($C3022,'Policy Characteristics'!$C:$C,0)))</f>
        <v/>
      </c>
    </row>
    <row r="3023" spans="1:18" x14ac:dyDescent="0.25">
      <c r="A3023" s="254" t="str">
        <f>IF(ISBLANK(INDEX('Policy Characteristics'!A:A,MATCH($C3023,'Policy Characteristics'!$C:$C,0))),"",INDEX('Policy Characteristics'!A:A,MATCH($C3023,'Policy Characteristics'!$C:$C,0)))</f>
        <v>Government Revenue Accounting</v>
      </c>
      <c r="B3023" s="262" t="str">
        <f>IF(ISBLANK(INDEX('Policy Characteristics'!B:B,MATCH($C3023,'Policy Characteristics'!$C:$C,0))),"",INDEX('Policy Characteristics'!B:B,MATCH($C3023,'Policy Characteristics'!$C:$C,0)))</f>
        <v>Process Emissions Subsidy</v>
      </c>
      <c r="C3023" s="254" t="str">
        <f>C$3022</f>
        <v>GRA for Industry Process Emissions Policy Subsidies</v>
      </c>
      <c r="D3023" s="1" t="s">
        <v>2920</v>
      </c>
      <c r="F3023" s="1" t="s">
        <v>2935</v>
      </c>
      <c r="H3023" s="47">
        <f t="shared" si="162"/>
        <v>3022</v>
      </c>
      <c r="I3023" s="326" t="str">
        <f>I$3022</f>
        <v>Yes</v>
      </c>
      <c r="J3023" s="255" t="str">
        <f>IF(ISBLANK(INDEX('Policy Characteristics'!D:D,MATCH($C3023,'Policy Characteristics'!$C:$C,0))),"",INDEX('Policy Characteristics'!D:D,MATCH($C3023,'Policy Characteristics'!$C:$C,0)))</f>
        <v/>
      </c>
      <c r="K3023" s="254" t="str">
        <f>IF(ISBLANK(INDEX('Policy Characteristics'!E:E,MATCH($C3023,'Policy Characteristics'!$C:$C,0))),"",INDEX('Policy Characteristics'!E:E,MATCH($C3023,'Policy Characteristics'!$C:$C,0)))</f>
        <v>GRA indst proc emiss policy subsidy</v>
      </c>
      <c r="L3023" s="254">
        <f>IF(ISBLANK(INDEX('Policy Characteristics'!F:F,MATCH($C3023,'Policy Characteristics'!$C:$C,0))),"",INDEX('Policy Characteristics'!F:F,MATCH($C3023,'Policy Characteristics'!$C:$C,0)))</f>
        <v>0</v>
      </c>
      <c r="M3023" s="254">
        <f>IF(ISBLANK(INDEX('Policy Characteristics'!G:G,MATCH($C3023,'Policy Characteristics'!$C:$C,0))),"",INDEX('Policy Characteristics'!G:G,MATCH($C3023,'Policy Characteristics'!$C:$C,0)))</f>
        <v>10</v>
      </c>
      <c r="N3023" s="254">
        <f>IF(ISBLANK(INDEX('Policy Characteristics'!H:H,MATCH($C3023,'Policy Characteristics'!$C:$C,0))),"",INDEX('Policy Characteristics'!H:H,MATCH($C3023,'Policy Characteristics'!$C:$C,0)))</f>
        <v>1</v>
      </c>
      <c r="O3023" s="254" t="str">
        <f>IF(ISBLANK(INDEX('Policy Characteristics'!I:I,MATCH($C3023,'Policy Characteristics'!$C:$C,0))),"",INDEX('Policy Characteristics'!I:I,MATCH($C3023,'Policy Characteristics'!$C:$C,0)))</f>
        <v>weight</v>
      </c>
      <c r="P3023" s="254" t="str">
        <f>IF(ISBLANK(INDEX('Policy Characteristics'!J:J,MATCH($C3023,'Policy Characteristics'!$C:$C,0))),"",INDEX('Policy Characteristics'!J:J,MATCH($C3023,'Policy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3" s="254" t="str">
        <f>IF(ISBLANK(INDEX('Policy Characteristics'!K:K,MATCH($C3023,'Policy Characteristics'!$C:$C,0))),"",INDEX('Policy Characteristics'!K:K,MATCH($C3023,'Policy Characteristics'!$C:$C,0)))</f>
        <v>io-model.html</v>
      </c>
      <c r="R3023" s="254" t="str">
        <f>IF(ISBLANK(INDEX('Policy Characteristics'!L:L,MATCH($C3023,'Policy Characteristics'!$C:$C,0))),"",INDEX('Policy Characteristics'!L:L,MATCH($C3023,'Policy Characteristics'!$C:$C,0)))</f>
        <v/>
      </c>
    </row>
    <row r="3024" spans="1:18" x14ac:dyDescent="0.25">
      <c r="A3024" s="254" t="str">
        <f>IF(ISBLANK(INDEX('Policy Characteristics'!A:A,MATCH($C3024,'Policy Characteristics'!$C:$C,0))),"",INDEX('Policy Characteristics'!A:A,MATCH($C3024,'Policy Characteristics'!$C:$C,0)))</f>
        <v>Government Revenue Accounting</v>
      </c>
      <c r="B3024" s="262" t="str">
        <f>IF(ISBLANK(INDEX('Policy Characteristics'!B:B,MATCH($C3024,'Policy Characteristics'!$C:$C,0))),"",INDEX('Policy Characteristics'!B:B,MATCH($C3024,'Policy Characteristics'!$C:$C,0)))</f>
        <v>Process Emissions Subsidy</v>
      </c>
      <c r="C3024" s="254" t="str">
        <f t="shared" ref="C3024:C3026" si="164">C$3022</f>
        <v>GRA for Industry Process Emissions Policy Subsidies</v>
      </c>
      <c r="D3024" s="1" t="s">
        <v>2921</v>
      </c>
      <c r="F3024" s="1" t="s">
        <v>2925</v>
      </c>
      <c r="H3024" s="47">
        <f t="shared" si="162"/>
        <v>3023</v>
      </c>
      <c r="I3024" s="326" t="str">
        <f t="shared" ref="I3024:I3026" si="165">I$3022</f>
        <v>Yes</v>
      </c>
      <c r="J3024" s="255" t="str">
        <f>IF(ISBLANK(INDEX('Policy Characteristics'!D:D,MATCH($C3024,'Policy Characteristics'!$C:$C,0))),"",INDEX('Policy Characteristics'!D:D,MATCH($C3024,'Policy Characteristics'!$C:$C,0)))</f>
        <v/>
      </c>
      <c r="K3024" s="254" t="str">
        <f>IF(ISBLANK(INDEX('Policy Characteristics'!E:E,MATCH($C3024,'Policy Characteristics'!$C:$C,0))),"",INDEX('Policy Characteristics'!E:E,MATCH($C3024,'Policy Characteristics'!$C:$C,0)))</f>
        <v>GRA indst proc emiss policy subsidy</v>
      </c>
      <c r="L3024" s="254">
        <f>IF(ISBLANK(INDEX('Policy Characteristics'!F:F,MATCH($C3024,'Policy Characteristics'!$C:$C,0))),"",INDEX('Policy Characteristics'!F:F,MATCH($C3024,'Policy Characteristics'!$C:$C,0)))</f>
        <v>0</v>
      </c>
      <c r="M3024" s="254">
        <f>IF(ISBLANK(INDEX('Policy Characteristics'!G:G,MATCH($C3024,'Policy Characteristics'!$C:$C,0))),"",INDEX('Policy Characteristics'!G:G,MATCH($C3024,'Policy Characteristics'!$C:$C,0)))</f>
        <v>10</v>
      </c>
      <c r="N3024" s="254">
        <f>IF(ISBLANK(INDEX('Policy Characteristics'!H:H,MATCH($C3024,'Policy Characteristics'!$C:$C,0))),"",INDEX('Policy Characteristics'!H:H,MATCH($C3024,'Policy Characteristics'!$C:$C,0)))</f>
        <v>1</v>
      </c>
      <c r="O3024" s="254" t="str">
        <f>IF(ISBLANK(INDEX('Policy Characteristics'!I:I,MATCH($C3024,'Policy Characteristics'!$C:$C,0))),"",INDEX('Policy Characteristics'!I:I,MATCH($C3024,'Policy Characteristics'!$C:$C,0)))</f>
        <v>weight</v>
      </c>
      <c r="P3024" s="254" t="str">
        <f>IF(ISBLANK(INDEX('Policy Characteristics'!J:J,MATCH($C3024,'Policy Characteristics'!$C:$C,0))),"",INDEX('Policy Characteristics'!J:J,MATCH($C3024,'Policy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4" s="254" t="str">
        <f>IF(ISBLANK(INDEX('Policy Characteristics'!K:K,MATCH($C3024,'Policy Characteristics'!$C:$C,0))),"",INDEX('Policy Characteristics'!K:K,MATCH($C3024,'Policy Characteristics'!$C:$C,0)))</f>
        <v>io-model.html</v>
      </c>
      <c r="R3024" s="254" t="str">
        <f>IF(ISBLANK(INDEX('Policy Characteristics'!L:L,MATCH($C3024,'Policy Characteristics'!$C:$C,0))),"",INDEX('Policy Characteristics'!L:L,MATCH($C3024,'Policy Characteristics'!$C:$C,0)))</f>
        <v/>
      </c>
    </row>
    <row r="3025" spans="1:18" x14ac:dyDescent="0.25">
      <c r="A3025" s="254" t="str">
        <f>IF(ISBLANK(INDEX('Policy Characteristics'!A:A,MATCH($C3025,'Policy Characteristics'!$C:$C,0))),"",INDEX('Policy Characteristics'!A:A,MATCH($C3025,'Policy Characteristics'!$C:$C,0)))</f>
        <v>Government Revenue Accounting</v>
      </c>
      <c r="B3025" s="262" t="str">
        <f>IF(ISBLANK(INDEX('Policy Characteristics'!B:B,MATCH($C3025,'Policy Characteristics'!$C:$C,0))),"",INDEX('Policy Characteristics'!B:B,MATCH($C3025,'Policy Characteristics'!$C:$C,0)))</f>
        <v>Process Emissions Subsidy</v>
      </c>
      <c r="C3025" s="254" t="str">
        <f t="shared" si="164"/>
        <v>GRA for Industry Process Emissions Policy Subsidies</v>
      </c>
      <c r="D3025" s="1" t="s">
        <v>2922</v>
      </c>
      <c r="F3025" s="1" t="s">
        <v>2926</v>
      </c>
      <c r="H3025" s="47">
        <f t="shared" si="162"/>
        <v>3024</v>
      </c>
      <c r="I3025" s="326" t="str">
        <f t="shared" si="165"/>
        <v>Yes</v>
      </c>
      <c r="J3025" s="255" t="str">
        <f>IF(ISBLANK(INDEX('Policy Characteristics'!D:D,MATCH($C3025,'Policy Characteristics'!$C:$C,0))),"",INDEX('Policy Characteristics'!D:D,MATCH($C3025,'Policy Characteristics'!$C:$C,0)))</f>
        <v/>
      </c>
      <c r="K3025" s="254" t="str">
        <f>IF(ISBLANK(INDEX('Policy Characteristics'!E:E,MATCH($C3025,'Policy Characteristics'!$C:$C,0))),"",INDEX('Policy Characteristics'!E:E,MATCH($C3025,'Policy Characteristics'!$C:$C,0)))</f>
        <v>GRA indst proc emiss policy subsidy</v>
      </c>
      <c r="L3025" s="254">
        <f>IF(ISBLANK(INDEX('Policy Characteristics'!F:F,MATCH($C3025,'Policy Characteristics'!$C:$C,0))),"",INDEX('Policy Characteristics'!F:F,MATCH($C3025,'Policy Characteristics'!$C:$C,0)))</f>
        <v>0</v>
      </c>
      <c r="M3025" s="254">
        <f>IF(ISBLANK(INDEX('Policy Characteristics'!G:G,MATCH($C3025,'Policy Characteristics'!$C:$C,0))),"",INDEX('Policy Characteristics'!G:G,MATCH($C3025,'Policy Characteristics'!$C:$C,0)))</f>
        <v>10</v>
      </c>
      <c r="N3025" s="254">
        <f>IF(ISBLANK(INDEX('Policy Characteristics'!H:H,MATCH($C3025,'Policy Characteristics'!$C:$C,0))),"",INDEX('Policy Characteristics'!H:H,MATCH($C3025,'Policy Characteristics'!$C:$C,0)))</f>
        <v>1</v>
      </c>
      <c r="O3025" s="254" t="str">
        <f>IF(ISBLANK(INDEX('Policy Characteristics'!I:I,MATCH($C3025,'Policy Characteristics'!$C:$C,0))),"",INDEX('Policy Characteristics'!I:I,MATCH($C3025,'Policy Characteristics'!$C:$C,0)))</f>
        <v>weight</v>
      </c>
      <c r="P3025" s="254" t="str">
        <f>IF(ISBLANK(INDEX('Policy Characteristics'!J:J,MATCH($C3025,'Policy Characteristics'!$C:$C,0))),"",INDEX('Policy Characteristics'!J:J,MATCH($C3025,'Policy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5" s="254" t="str">
        <f>IF(ISBLANK(INDEX('Policy Characteristics'!K:K,MATCH($C3025,'Policy Characteristics'!$C:$C,0))),"",INDEX('Policy Characteristics'!K:K,MATCH($C3025,'Policy Characteristics'!$C:$C,0)))</f>
        <v>io-model.html</v>
      </c>
      <c r="R3025" s="254" t="str">
        <f>IF(ISBLANK(INDEX('Policy Characteristics'!L:L,MATCH($C3025,'Policy Characteristics'!$C:$C,0))),"",INDEX('Policy Characteristics'!L:L,MATCH($C3025,'Policy Characteristics'!$C:$C,0)))</f>
        <v/>
      </c>
    </row>
    <row r="3026" spans="1:18" x14ac:dyDescent="0.25">
      <c r="A3026" s="254" t="str">
        <f>IF(ISBLANK(INDEX('Policy Characteristics'!A:A,MATCH($C3026,'Policy Characteristics'!$C:$C,0))),"",INDEX('Policy Characteristics'!A:A,MATCH($C3026,'Policy Characteristics'!$C:$C,0)))</f>
        <v>Government Revenue Accounting</v>
      </c>
      <c r="B3026" s="262" t="str">
        <f>IF(ISBLANK(INDEX('Policy Characteristics'!B:B,MATCH($C3026,'Policy Characteristics'!$C:$C,0))),"",INDEX('Policy Characteristics'!B:B,MATCH($C3026,'Policy Characteristics'!$C:$C,0)))</f>
        <v>Process Emissions Subsidy</v>
      </c>
      <c r="C3026" s="254" t="str">
        <f t="shared" si="164"/>
        <v>GRA for Industry Process Emissions Policy Subsidies</v>
      </c>
      <c r="D3026" s="1" t="s">
        <v>2923</v>
      </c>
      <c r="F3026" s="1" t="s">
        <v>2927</v>
      </c>
      <c r="H3026" s="47">
        <f t="shared" si="162"/>
        <v>3025</v>
      </c>
      <c r="I3026" s="326" t="str">
        <f t="shared" si="165"/>
        <v>Yes</v>
      </c>
      <c r="J3026" s="255" t="str">
        <f>IF(ISBLANK(INDEX('Policy Characteristics'!D:D,MATCH($C3026,'Policy Characteristics'!$C:$C,0))),"",INDEX('Policy Characteristics'!D:D,MATCH($C3026,'Policy Characteristics'!$C:$C,0)))</f>
        <v/>
      </c>
      <c r="K3026" s="254" t="str">
        <f>IF(ISBLANK(INDEX('Policy Characteristics'!E:E,MATCH($C3026,'Policy Characteristics'!$C:$C,0))),"",INDEX('Policy Characteristics'!E:E,MATCH($C3026,'Policy Characteristics'!$C:$C,0)))</f>
        <v>GRA indst proc emiss policy subsidy</v>
      </c>
      <c r="L3026" s="254">
        <f>IF(ISBLANK(INDEX('Policy Characteristics'!F:F,MATCH($C3026,'Policy Characteristics'!$C:$C,0))),"",INDEX('Policy Characteristics'!F:F,MATCH($C3026,'Policy Characteristics'!$C:$C,0)))</f>
        <v>0</v>
      </c>
      <c r="M3026" s="254">
        <f>IF(ISBLANK(INDEX('Policy Characteristics'!G:G,MATCH($C3026,'Policy Characteristics'!$C:$C,0))),"",INDEX('Policy Characteristics'!G:G,MATCH($C3026,'Policy Characteristics'!$C:$C,0)))</f>
        <v>10</v>
      </c>
      <c r="N3026" s="254">
        <f>IF(ISBLANK(INDEX('Policy Characteristics'!H:H,MATCH($C3026,'Policy Characteristics'!$C:$C,0))),"",INDEX('Policy Characteristics'!H:H,MATCH($C3026,'Policy Characteristics'!$C:$C,0)))</f>
        <v>1</v>
      </c>
      <c r="O3026" s="254" t="str">
        <f>IF(ISBLANK(INDEX('Policy Characteristics'!I:I,MATCH($C3026,'Policy Characteristics'!$C:$C,0))),"",INDEX('Policy Characteristics'!I:I,MATCH($C3026,'Policy Characteristics'!$C:$C,0)))</f>
        <v>weight</v>
      </c>
      <c r="P3026" s="254" t="str">
        <f>IF(ISBLANK(INDEX('Policy Characteristics'!J:J,MATCH($C3026,'Policy Characteristics'!$C:$C,0))),"",INDEX('Policy Characteristics'!J:J,MATCH($C3026,'Policy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6" s="254" t="str">
        <f>IF(ISBLANK(INDEX('Policy Characteristics'!K:K,MATCH($C3026,'Policy Characteristics'!$C:$C,0))),"",INDEX('Policy Characteristics'!K:K,MATCH($C3026,'Policy Characteristics'!$C:$C,0)))</f>
        <v>io-model.html</v>
      </c>
      <c r="R3026" s="254" t="str">
        <f>IF(ISBLANK(INDEX('Policy Characteristics'!L:L,MATCH($C3026,'Policy Characteristics'!$C:$C,0))),"",INDEX('Policy Characteristics'!L:L,MATCH($C3026,'Policy Characteristics'!$C:$C,0)))</f>
        <v/>
      </c>
    </row>
    <row r="3027" spans="1:18" x14ac:dyDescent="0.25">
      <c r="A3027" s="254" t="str">
        <f>IF(ISBLANK(INDEX('Policy Characteristics'!A:A,MATCH($C3027,'Policy Characteristics'!$C:$C,0))),"",INDEX('Policy Characteristics'!A:A,MATCH($C3027,'Policy Characteristics'!$C:$C,0)))</f>
        <v>Government Revenue Accounting</v>
      </c>
      <c r="B3027" s="262" t="str">
        <f>IF(ISBLANK(INDEX('Policy Characteristics'!B:B,MATCH($C3027,'Policy Characteristics'!$C:$C,0))),"",INDEX('Policy Characteristics'!B:B,MATCH($C3027,'Policy Characteristics'!$C:$C,0)))</f>
        <v>Clean Materials Support</v>
      </c>
      <c r="C3027" s="254" t="s">
        <v>4081</v>
      </c>
      <c r="D3027" s="1" t="s">
        <v>2919</v>
      </c>
      <c r="F3027" s="1" t="s">
        <v>2924</v>
      </c>
      <c r="H3027" s="47">
        <f t="shared" si="162"/>
        <v>3026</v>
      </c>
      <c r="I3027" s="326" t="s">
        <v>40</v>
      </c>
      <c r="J3027" s="255" t="str">
        <f>IF(ISBLANK(INDEX('Policy Characteristics'!D:D,MATCH($C3027,'Policy Characteristics'!$C:$C,0))),"",INDEX('Policy Characteristics'!D:D,MATCH($C3027,'Policy Characteristics'!$C:$C,0)))</f>
        <v/>
      </c>
      <c r="K3027" s="254" t="str">
        <f>IF(ISBLANK(INDEX('Policy Characteristics'!E:E,MATCH($C3027,'Policy Characteristics'!$C:$C,0))),"",INDEX('Policy Characteristics'!E:E,MATCH($C3027,'Policy Characteristics'!$C:$C,0)))</f>
        <v>GRA indst clean materials support</v>
      </c>
      <c r="L3027" s="254">
        <f>IF(ISBLANK(INDEX('Policy Characteristics'!F:F,MATCH($C3027,'Policy Characteristics'!$C:$C,0))),"",INDEX('Policy Characteristics'!F:F,MATCH($C3027,'Policy Characteristics'!$C:$C,0)))</f>
        <v>0</v>
      </c>
      <c r="M3027" s="254">
        <f>IF(ISBLANK(INDEX('Policy Characteristics'!G:G,MATCH($C3027,'Policy Characteristics'!$C:$C,0))),"",INDEX('Policy Characteristics'!G:G,MATCH($C3027,'Policy Characteristics'!$C:$C,0)))</f>
        <v>10</v>
      </c>
      <c r="N3027" s="254">
        <f>IF(ISBLANK(INDEX('Policy Characteristics'!H:H,MATCH($C3027,'Policy Characteristics'!$C:$C,0))),"",INDEX('Policy Characteristics'!H:H,MATCH($C3027,'Policy Characteristics'!$C:$C,0)))</f>
        <v>1</v>
      </c>
      <c r="O3027" s="254" t="str">
        <f>IF(ISBLANK(INDEX('Policy Characteristics'!I:I,MATCH($C3027,'Policy Characteristics'!$C:$C,0))),"",INDEX('Policy Characteristics'!I:I,MATCH($C3027,'Policy Characteristics'!$C:$C,0)))</f>
        <v>weight</v>
      </c>
      <c r="P3027" s="254" t="str">
        <f>IF(ISBLANK(INDEX('Policy Characteristics'!J:J,MATCH($C3027,'Policy Characteristics'!$C:$C,0))),"",INDEX('Policy Characteristics'!J:J,MATCH($C3027,'Policy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7" s="254" t="str">
        <f>IF(ISBLANK(INDEX('Policy Characteristics'!K:K,MATCH($C3027,'Policy Characteristics'!$C:$C,0))),"",INDEX('Policy Characteristics'!K:K,MATCH($C3027,'Policy Characteristics'!$C:$C,0)))</f>
        <v>io-model.html</v>
      </c>
      <c r="R3027" s="254" t="str">
        <f>IF(ISBLANK(INDEX('Policy Characteristics'!L:L,MATCH($C3027,'Policy Characteristics'!$C:$C,0))),"",INDEX('Policy Characteristics'!L:L,MATCH($C3027,'Policy Characteristics'!$C:$C,0)))</f>
        <v/>
      </c>
    </row>
    <row r="3028" spans="1:18" x14ac:dyDescent="0.25">
      <c r="A3028" s="254" t="str">
        <f>IF(ISBLANK(INDEX('Policy Characteristics'!A:A,MATCH($C3028,'Policy Characteristics'!$C:$C,0))),"",INDEX('Policy Characteristics'!A:A,MATCH($C3028,'Policy Characteristics'!$C:$C,0)))</f>
        <v>Government Revenue Accounting</v>
      </c>
      <c r="B3028" s="262" t="str">
        <f>IF(ISBLANK(INDEX('Policy Characteristics'!B:B,MATCH($C3028,'Policy Characteristics'!$C:$C,0))),"",INDEX('Policy Characteristics'!B:B,MATCH($C3028,'Policy Characteristics'!$C:$C,0)))</f>
        <v>Clean Materials Support</v>
      </c>
      <c r="C3028" s="254" t="str">
        <f>C$3027</f>
        <v>GRA for Industry Clean Materials Support</v>
      </c>
      <c r="D3028" s="1" t="s">
        <v>2920</v>
      </c>
      <c r="F3028" s="1" t="s">
        <v>4083</v>
      </c>
      <c r="H3028" s="47">
        <f t="shared" si="162"/>
        <v>3027</v>
      </c>
      <c r="I3028" s="326" t="s">
        <v>40</v>
      </c>
      <c r="J3028" s="255" t="str">
        <f>IF(ISBLANK(INDEX('Policy Characteristics'!D:D,MATCH($C3028,'Policy Characteristics'!$C:$C,0))),"",INDEX('Policy Characteristics'!D:D,MATCH($C3028,'Policy Characteristics'!$C:$C,0)))</f>
        <v/>
      </c>
      <c r="K3028" s="254" t="str">
        <f>IF(ISBLANK(INDEX('Policy Characteristics'!E:E,MATCH($C3028,'Policy Characteristics'!$C:$C,0))),"",INDEX('Policy Characteristics'!E:E,MATCH($C3028,'Policy Characteristics'!$C:$C,0)))</f>
        <v>GRA indst clean materials support</v>
      </c>
      <c r="L3028" s="254">
        <f>IF(ISBLANK(INDEX('Policy Characteristics'!F:F,MATCH($C3028,'Policy Characteristics'!$C:$C,0))),"",INDEX('Policy Characteristics'!F:F,MATCH($C3028,'Policy Characteristics'!$C:$C,0)))</f>
        <v>0</v>
      </c>
      <c r="M3028" s="254">
        <f>IF(ISBLANK(INDEX('Policy Characteristics'!G:G,MATCH($C3028,'Policy Characteristics'!$C:$C,0))),"",INDEX('Policy Characteristics'!G:G,MATCH($C3028,'Policy Characteristics'!$C:$C,0)))</f>
        <v>10</v>
      </c>
      <c r="N3028" s="254">
        <f>IF(ISBLANK(INDEX('Policy Characteristics'!H:H,MATCH($C3028,'Policy Characteristics'!$C:$C,0))),"",INDEX('Policy Characteristics'!H:H,MATCH($C3028,'Policy Characteristics'!$C:$C,0)))</f>
        <v>1</v>
      </c>
      <c r="O3028" s="254" t="str">
        <f>IF(ISBLANK(INDEX('Policy Characteristics'!I:I,MATCH($C3028,'Policy Characteristics'!$C:$C,0))),"",INDEX('Policy Characteristics'!I:I,MATCH($C3028,'Policy Characteristics'!$C:$C,0)))</f>
        <v>weight</v>
      </c>
      <c r="P3028" s="254" t="str">
        <f>IF(ISBLANK(INDEX('Policy Characteristics'!J:J,MATCH($C3028,'Policy Characteristics'!$C:$C,0))),"",INDEX('Policy Characteristics'!J:J,MATCH($C3028,'Policy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8" s="254" t="str">
        <f>IF(ISBLANK(INDEX('Policy Characteristics'!K:K,MATCH($C3028,'Policy Characteristics'!$C:$C,0))),"",INDEX('Policy Characteristics'!K:K,MATCH($C3028,'Policy Characteristics'!$C:$C,0)))</f>
        <v>io-model.html</v>
      </c>
      <c r="R3028" s="254" t="str">
        <f>IF(ISBLANK(INDEX('Policy Characteristics'!L:L,MATCH($C3028,'Policy Characteristics'!$C:$C,0))),"",INDEX('Policy Characteristics'!L:L,MATCH($C3028,'Policy Characteristics'!$C:$C,0)))</f>
        <v/>
      </c>
    </row>
    <row r="3029" spans="1:18" x14ac:dyDescent="0.25">
      <c r="A3029" s="254" t="str">
        <f>IF(ISBLANK(INDEX('Policy Characteristics'!A:A,MATCH($C3029,'Policy Characteristics'!$C:$C,0))),"",INDEX('Policy Characteristics'!A:A,MATCH($C3029,'Policy Characteristics'!$C:$C,0)))</f>
        <v>Government Revenue Accounting</v>
      </c>
      <c r="B3029" s="262" t="str">
        <f>IF(ISBLANK(INDEX('Policy Characteristics'!B:B,MATCH($C3029,'Policy Characteristics'!$C:$C,0))),"",INDEX('Policy Characteristics'!B:B,MATCH($C3029,'Policy Characteristics'!$C:$C,0)))</f>
        <v>Clean Materials Support</v>
      </c>
      <c r="C3029" s="254" t="str">
        <f>C$3027</f>
        <v>GRA for Industry Clean Materials Support</v>
      </c>
      <c r="D3029" s="1" t="s">
        <v>2921</v>
      </c>
      <c r="F3029" s="1" t="s">
        <v>2925</v>
      </c>
      <c r="H3029" s="47">
        <f t="shared" si="162"/>
        <v>3028</v>
      </c>
      <c r="I3029" s="326" t="s">
        <v>40</v>
      </c>
      <c r="J3029" s="255" t="str">
        <f>IF(ISBLANK(INDEX('Policy Characteristics'!D:D,MATCH($C3029,'Policy Characteristics'!$C:$C,0))),"",INDEX('Policy Characteristics'!D:D,MATCH($C3029,'Policy Characteristics'!$C:$C,0)))</f>
        <v/>
      </c>
      <c r="K3029" s="254" t="str">
        <f>IF(ISBLANK(INDEX('Policy Characteristics'!E:E,MATCH($C3029,'Policy Characteristics'!$C:$C,0))),"",INDEX('Policy Characteristics'!E:E,MATCH($C3029,'Policy Characteristics'!$C:$C,0)))</f>
        <v>GRA indst clean materials support</v>
      </c>
      <c r="L3029" s="254">
        <f>IF(ISBLANK(INDEX('Policy Characteristics'!F:F,MATCH($C3029,'Policy Characteristics'!$C:$C,0))),"",INDEX('Policy Characteristics'!F:F,MATCH($C3029,'Policy Characteristics'!$C:$C,0)))</f>
        <v>0</v>
      </c>
      <c r="M3029" s="254">
        <f>IF(ISBLANK(INDEX('Policy Characteristics'!G:G,MATCH($C3029,'Policy Characteristics'!$C:$C,0))),"",INDEX('Policy Characteristics'!G:G,MATCH($C3029,'Policy Characteristics'!$C:$C,0)))</f>
        <v>10</v>
      </c>
      <c r="N3029" s="254">
        <f>IF(ISBLANK(INDEX('Policy Characteristics'!H:H,MATCH($C3029,'Policy Characteristics'!$C:$C,0))),"",INDEX('Policy Characteristics'!H:H,MATCH($C3029,'Policy Characteristics'!$C:$C,0)))</f>
        <v>1</v>
      </c>
      <c r="O3029" s="254" t="str">
        <f>IF(ISBLANK(INDEX('Policy Characteristics'!I:I,MATCH($C3029,'Policy Characteristics'!$C:$C,0))),"",INDEX('Policy Characteristics'!I:I,MATCH($C3029,'Policy Characteristics'!$C:$C,0)))</f>
        <v>weight</v>
      </c>
      <c r="P3029" s="254" t="str">
        <f>IF(ISBLANK(INDEX('Policy Characteristics'!J:J,MATCH($C3029,'Policy Characteristics'!$C:$C,0))),"",INDEX('Policy Characteristics'!J:J,MATCH($C3029,'Policy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29" s="254" t="str">
        <f>IF(ISBLANK(INDEX('Policy Characteristics'!K:K,MATCH($C3029,'Policy Characteristics'!$C:$C,0))),"",INDEX('Policy Characteristics'!K:K,MATCH($C3029,'Policy Characteristics'!$C:$C,0)))</f>
        <v>io-model.html</v>
      </c>
      <c r="R3029" s="254" t="str">
        <f>IF(ISBLANK(INDEX('Policy Characteristics'!L:L,MATCH($C3029,'Policy Characteristics'!$C:$C,0))),"",INDEX('Policy Characteristics'!L:L,MATCH($C3029,'Policy Characteristics'!$C:$C,0)))</f>
        <v/>
      </c>
    </row>
    <row r="3030" spans="1:18" x14ac:dyDescent="0.25">
      <c r="A3030" s="254" t="str">
        <f>IF(ISBLANK(INDEX('Policy Characteristics'!A:A,MATCH($C3030,'Policy Characteristics'!$C:$C,0))),"",INDEX('Policy Characteristics'!A:A,MATCH($C3030,'Policy Characteristics'!$C:$C,0)))</f>
        <v>Government Revenue Accounting</v>
      </c>
      <c r="B3030" s="262" t="str">
        <f>IF(ISBLANK(INDEX('Policy Characteristics'!B:B,MATCH($C3030,'Policy Characteristics'!$C:$C,0))),"",INDEX('Policy Characteristics'!B:B,MATCH($C3030,'Policy Characteristics'!$C:$C,0)))</f>
        <v>Clean Materials Support</v>
      </c>
      <c r="C3030" s="254" t="str">
        <f>C$3027</f>
        <v>GRA for Industry Clean Materials Support</v>
      </c>
      <c r="D3030" s="1" t="s">
        <v>2922</v>
      </c>
      <c r="F3030" s="1" t="s">
        <v>2926</v>
      </c>
      <c r="H3030" s="47">
        <f t="shared" si="162"/>
        <v>3029</v>
      </c>
      <c r="I3030" s="326" t="s">
        <v>40</v>
      </c>
      <c r="J3030" s="255" t="str">
        <f>IF(ISBLANK(INDEX('Policy Characteristics'!D:D,MATCH($C3030,'Policy Characteristics'!$C:$C,0))),"",INDEX('Policy Characteristics'!D:D,MATCH($C3030,'Policy Characteristics'!$C:$C,0)))</f>
        <v/>
      </c>
      <c r="K3030" s="254" t="str">
        <f>IF(ISBLANK(INDEX('Policy Characteristics'!E:E,MATCH($C3030,'Policy Characteristics'!$C:$C,0))),"",INDEX('Policy Characteristics'!E:E,MATCH($C3030,'Policy Characteristics'!$C:$C,0)))</f>
        <v>GRA indst clean materials support</v>
      </c>
      <c r="L3030" s="254">
        <f>IF(ISBLANK(INDEX('Policy Characteristics'!F:F,MATCH($C3030,'Policy Characteristics'!$C:$C,0))),"",INDEX('Policy Characteristics'!F:F,MATCH($C3030,'Policy Characteristics'!$C:$C,0)))</f>
        <v>0</v>
      </c>
      <c r="M3030" s="254">
        <f>IF(ISBLANK(INDEX('Policy Characteristics'!G:G,MATCH($C3030,'Policy Characteristics'!$C:$C,0))),"",INDEX('Policy Characteristics'!G:G,MATCH($C3030,'Policy Characteristics'!$C:$C,0)))</f>
        <v>10</v>
      </c>
      <c r="N3030" s="254">
        <f>IF(ISBLANK(INDEX('Policy Characteristics'!H:H,MATCH($C3030,'Policy Characteristics'!$C:$C,0))),"",INDEX('Policy Characteristics'!H:H,MATCH($C3030,'Policy Characteristics'!$C:$C,0)))</f>
        <v>1</v>
      </c>
      <c r="O3030" s="254" t="str">
        <f>IF(ISBLANK(INDEX('Policy Characteristics'!I:I,MATCH($C3030,'Policy Characteristics'!$C:$C,0))),"",INDEX('Policy Characteristics'!I:I,MATCH($C3030,'Policy Characteristics'!$C:$C,0)))</f>
        <v>weight</v>
      </c>
      <c r="P3030" s="254" t="str">
        <f>IF(ISBLANK(INDEX('Policy Characteristics'!J:J,MATCH($C3030,'Policy Characteristics'!$C:$C,0))),"",INDEX('Policy Characteristics'!J:J,MATCH($C3030,'Policy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0" s="254" t="str">
        <f>IF(ISBLANK(INDEX('Policy Characteristics'!K:K,MATCH($C3030,'Policy Characteristics'!$C:$C,0))),"",INDEX('Policy Characteristics'!K:K,MATCH($C3030,'Policy Characteristics'!$C:$C,0)))</f>
        <v>io-model.html</v>
      </c>
      <c r="R3030" s="254" t="str">
        <f>IF(ISBLANK(INDEX('Policy Characteristics'!L:L,MATCH($C3030,'Policy Characteristics'!$C:$C,0))),"",INDEX('Policy Characteristics'!L:L,MATCH($C3030,'Policy Characteristics'!$C:$C,0)))</f>
        <v/>
      </c>
    </row>
    <row r="3031" spans="1:18" x14ac:dyDescent="0.25">
      <c r="A3031" s="254" t="str">
        <f>IF(ISBLANK(INDEX('Policy Characteristics'!A:A,MATCH($C3031,'Policy Characteristics'!$C:$C,0))),"",INDEX('Policy Characteristics'!A:A,MATCH($C3031,'Policy Characteristics'!$C:$C,0)))</f>
        <v>Government Revenue Accounting</v>
      </c>
      <c r="B3031" s="262" t="str">
        <f>IF(ISBLANK(INDEX('Policy Characteristics'!B:B,MATCH($C3031,'Policy Characteristics'!$C:$C,0))),"",INDEX('Policy Characteristics'!B:B,MATCH($C3031,'Policy Characteristics'!$C:$C,0)))</f>
        <v>Clean Materials Support</v>
      </c>
      <c r="C3031" s="254" t="str">
        <f>C$3027</f>
        <v>GRA for Industry Clean Materials Support</v>
      </c>
      <c r="D3031" s="1" t="s">
        <v>2923</v>
      </c>
      <c r="F3031" s="1" t="s">
        <v>4084</v>
      </c>
      <c r="H3031" s="47">
        <f t="shared" si="162"/>
        <v>3030</v>
      </c>
      <c r="I3031" s="326" t="s">
        <v>40</v>
      </c>
      <c r="J3031" s="255" t="str">
        <f>IF(ISBLANK(INDEX('Policy Characteristics'!D:D,MATCH($C3031,'Policy Characteristics'!$C:$C,0))),"",INDEX('Policy Characteristics'!D:D,MATCH($C3031,'Policy Characteristics'!$C:$C,0)))</f>
        <v/>
      </c>
      <c r="K3031" s="254" t="str">
        <f>IF(ISBLANK(INDEX('Policy Characteristics'!E:E,MATCH($C3031,'Policy Characteristics'!$C:$C,0))),"",INDEX('Policy Characteristics'!E:E,MATCH($C3031,'Policy Characteristics'!$C:$C,0)))</f>
        <v>GRA indst clean materials support</v>
      </c>
      <c r="L3031" s="254">
        <f>IF(ISBLANK(INDEX('Policy Characteristics'!F:F,MATCH($C3031,'Policy Characteristics'!$C:$C,0))),"",INDEX('Policy Characteristics'!F:F,MATCH($C3031,'Policy Characteristics'!$C:$C,0)))</f>
        <v>0</v>
      </c>
      <c r="M3031" s="254">
        <f>IF(ISBLANK(INDEX('Policy Characteristics'!G:G,MATCH($C3031,'Policy Characteristics'!$C:$C,0))),"",INDEX('Policy Characteristics'!G:G,MATCH($C3031,'Policy Characteristics'!$C:$C,0)))</f>
        <v>10</v>
      </c>
      <c r="N3031" s="254">
        <f>IF(ISBLANK(INDEX('Policy Characteristics'!H:H,MATCH($C3031,'Policy Characteristics'!$C:$C,0))),"",INDEX('Policy Characteristics'!H:H,MATCH($C3031,'Policy Characteristics'!$C:$C,0)))</f>
        <v>1</v>
      </c>
      <c r="O3031" s="254" t="str">
        <f>IF(ISBLANK(INDEX('Policy Characteristics'!I:I,MATCH($C3031,'Policy Characteristics'!$C:$C,0))),"",INDEX('Policy Characteristics'!I:I,MATCH($C3031,'Policy Characteristics'!$C:$C,0)))</f>
        <v>weight</v>
      </c>
      <c r="P3031" s="254" t="str">
        <f>IF(ISBLANK(INDEX('Policy Characteristics'!J:J,MATCH($C3031,'Policy Characteristics'!$C:$C,0))),"",INDEX('Policy Characteristics'!J:J,MATCH($C3031,'Policy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1" s="254" t="str">
        <f>IF(ISBLANK(INDEX('Policy Characteristics'!K:K,MATCH($C3031,'Policy Characteristics'!$C:$C,0))),"",INDEX('Policy Characteristics'!K:K,MATCH($C3031,'Policy Characteristics'!$C:$C,0)))</f>
        <v>io-model.html</v>
      </c>
      <c r="R3031" s="254" t="str">
        <f>IF(ISBLANK(INDEX('Policy Characteristics'!L:L,MATCH($C3031,'Policy Characteristics'!$C:$C,0))),"",INDEX('Policy Characteristics'!L:L,MATCH($C3031,'Policy Characteristics'!$C:$C,0)))</f>
        <v/>
      </c>
    </row>
    <row r="3032" spans="1:18" x14ac:dyDescent="0.25">
      <c r="A3032" s="254" t="str">
        <f>IF(ISBLANK(INDEX('Policy Characteristics'!A:A,MATCH($C3032,'Policy Characteristics'!$C:$C,0))),"",INDEX('Policy Characteristics'!A:A,MATCH($C3032,'Policy Characteristics'!$C:$C,0)))</f>
        <v>Government Revenue Accounting</v>
      </c>
      <c r="B3032" s="262" t="str">
        <f>IF(ISBLANK(INDEX('Policy Characteristics'!B:B,MATCH($C3032,'Policy Characteristics'!$C:$C,0))),"",INDEX('Policy Characteristics'!B:B,MATCH($C3032,'Policy Characteristics'!$C:$C,0)))</f>
        <v>National Debt Interest</v>
      </c>
      <c r="C3032" t="s">
        <v>2917</v>
      </c>
      <c r="D3032" s="1" t="s">
        <v>2919</v>
      </c>
      <c r="F3032" s="1" t="s">
        <v>2924</v>
      </c>
      <c r="H3032" s="47">
        <f t="shared" si="162"/>
        <v>3031</v>
      </c>
      <c r="I3032" s="322" t="s">
        <v>40</v>
      </c>
      <c r="J3032" s="255" t="str">
        <f>IF(ISBLANK(INDEX('Policy Characteristics'!D:D,MATCH($C3032,'Policy Characteristics'!$C:$C,0))),"",INDEX('Policy Characteristics'!D:D,MATCH($C3032,'Policy Characteristics'!$C:$C,0)))</f>
        <v/>
      </c>
      <c r="K3032" s="254" t="str">
        <f>IF(ISBLANK(INDEX('Policy Characteristics'!E:E,MATCH($C3032,'Policy Characteristics'!$C:$C,0))),"",INDEX('Policy Characteristics'!E:E,MATCH($C3032,'Policy Characteristics'!$C:$C,0)))</f>
        <v>GRA national debt interest</v>
      </c>
      <c r="L3032" s="254">
        <f>IF(ISBLANK(INDEX('Policy Characteristics'!F:F,MATCH($C3032,'Policy Characteristics'!$C:$C,0))),"",INDEX('Policy Characteristics'!F:F,MATCH($C3032,'Policy Characteristics'!$C:$C,0)))</f>
        <v>0</v>
      </c>
      <c r="M3032" s="254">
        <f>IF(ISBLANK(INDEX('Policy Characteristics'!G:G,MATCH($C3032,'Policy Characteristics'!$C:$C,0))),"",INDEX('Policy Characteristics'!G:G,MATCH($C3032,'Policy Characteristics'!$C:$C,0)))</f>
        <v>10</v>
      </c>
      <c r="N3032" s="254">
        <f>IF(ISBLANK(INDEX('Policy Characteristics'!H:H,MATCH($C3032,'Policy Characteristics'!$C:$C,0))),"",INDEX('Policy Characteristics'!H:H,MATCH($C3032,'Policy Characteristics'!$C:$C,0)))</f>
        <v>1</v>
      </c>
      <c r="O3032" s="254" t="str">
        <f>IF(ISBLANK(INDEX('Policy Characteristics'!I:I,MATCH($C3032,'Policy Characteristics'!$C:$C,0))),"",INDEX('Policy Characteristics'!I:I,MATCH($C3032,'Policy Characteristics'!$C:$C,0)))</f>
        <v>weight</v>
      </c>
      <c r="P3032" s="254" t="str">
        <f>IF(ISBLANK(INDEX('Policy Characteristics'!J:J,MATCH($C3032,'Policy Characteristics'!$C:$C,0))),"",INDEX('Policy Characteristics'!J:J,MATCH($C3032,'Policy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2" s="254" t="str">
        <f>IF(ISBLANK(INDEX('Policy Characteristics'!K:K,MATCH($C3032,'Policy Characteristics'!$C:$C,0))),"",INDEX('Policy Characteristics'!K:K,MATCH($C3032,'Policy Characteristics'!$C:$C,0)))</f>
        <v>io-model.html</v>
      </c>
      <c r="R3032" s="254" t="str">
        <f>IF(ISBLANK(INDEX('Policy Characteristics'!L:L,MATCH($C3032,'Policy Characteristics'!$C:$C,0))),"",INDEX('Policy Characteristics'!L:L,MATCH($C3032,'Policy Characteristics'!$C:$C,0)))</f>
        <v/>
      </c>
    </row>
    <row r="3033" spans="1:18" x14ac:dyDescent="0.25">
      <c r="A3033" s="254" t="str">
        <f>IF(ISBLANK(INDEX('Policy Characteristics'!A:A,MATCH($C3033,'Policy Characteristics'!$C:$C,0))),"",INDEX('Policy Characteristics'!A:A,MATCH($C3033,'Policy Characteristics'!$C:$C,0)))</f>
        <v>Government Revenue Accounting</v>
      </c>
      <c r="B3033" s="262" t="str">
        <f>IF(ISBLANK(INDEX('Policy Characteristics'!B:B,MATCH($C3033,'Policy Characteristics'!$C:$C,0))),"",INDEX('Policy Characteristics'!B:B,MATCH($C3033,'Policy Characteristics'!$C:$C,0)))</f>
        <v>National Debt Interest</v>
      </c>
      <c r="C3033" s="254" t="str">
        <f t="shared" ref="C3033:C3036" si="166">C$3032</f>
        <v>GRA for National Debt Interest</v>
      </c>
      <c r="D3033" s="1" t="s">
        <v>2920</v>
      </c>
      <c r="F3033" s="1" t="s">
        <v>2935</v>
      </c>
      <c r="H3033" s="47">
        <f t="shared" si="162"/>
        <v>3032</v>
      </c>
      <c r="I3033" s="326" t="str">
        <f t="shared" ref="I3033:I3036" si="167">I$3032</f>
        <v>Yes</v>
      </c>
      <c r="J3033" s="255" t="str">
        <f>IF(ISBLANK(INDEX('Policy Characteristics'!D:D,MATCH($C3033,'Policy Characteristics'!$C:$C,0))),"",INDEX('Policy Characteristics'!D:D,MATCH($C3033,'Policy Characteristics'!$C:$C,0)))</f>
        <v/>
      </c>
      <c r="K3033" s="254" t="str">
        <f>IF(ISBLANK(INDEX('Policy Characteristics'!E:E,MATCH($C3033,'Policy Characteristics'!$C:$C,0))),"",INDEX('Policy Characteristics'!E:E,MATCH($C3033,'Policy Characteristics'!$C:$C,0)))</f>
        <v>GRA national debt interest</v>
      </c>
      <c r="L3033" s="254">
        <f>IF(ISBLANK(INDEX('Policy Characteristics'!F:F,MATCH($C3033,'Policy Characteristics'!$C:$C,0))),"",INDEX('Policy Characteristics'!F:F,MATCH($C3033,'Policy Characteristics'!$C:$C,0)))</f>
        <v>0</v>
      </c>
      <c r="M3033" s="254">
        <f>IF(ISBLANK(INDEX('Policy Characteristics'!G:G,MATCH($C3033,'Policy Characteristics'!$C:$C,0))),"",INDEX('Policy Characteristics'!G:G,MATCH($C3033,'Policy Characteristics'!$C:$C,0)))</f>
        <v>10</v>
      </c>
      <c r="N3033" s="254">
        <f>IF(ISBLANK(INDEX('Policy Characteristics'!H:H,MATCH($C3033,'Policy Characteristics'!$C:$C,0))),"",INDEX('Policy Characteristics'!H:H,MATCH($C3033,'Policy Characteristics'!$C:$C,0)))</f>
        <v>1</v>
      </c>
      <c r="O3033" s="254" t="str">
        <f>IF(ISBLANK(INDEX('Policy Characteristics'!I:I,MATCH($C3033,'Policy Characteristics'!$C:$C,0))),"",INDEX('Policy Characteristics'!I:I,MATCH($C3033,'Policy Characteristics'!$C:$C,0)))</f>
        <v>weight</v>
      </c>
      <c r="P3033" s="254" t="str">
        <f>IF(ISBLANK(INDEX('Policy Characteristics'!J:J,MATCH($C3033,'Policy Characteristics'!$C:$C,0))),"",INDEX('Policy Characteristics'!J:J,MATCH($C3033,'Policy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3" s="254" t="str">
        <f>IF(ISBLANK(INDEX('Policy Characteristics'!K:K,MATCH($C3033,'Policy Characteristics'!$C:$C,0))),"",INDEX('Policy Characteristics'!K:K,MATCH($C3033,'Policy Characteristics'!$C:$C,0)))</f>
        <v>io-model.html</v>
      </c>
      <c r="R3033" s="254" t="str">
        <f>IF(ISBLANK(INDEX('Policy Characteristics'!L:L,MATCH($C3033,'Policy Characteristics'!$C:$C,0))),"",INDEX('Policy Characteristics'!L:L,MATCH($C3033,'Policy Characteristics'!$C:$C,0)))</f>
        <v/>
      </c>
    </row>
    <row r="3034" spans="1:18" x14ac:dyDescent="0.25">
      <c r="A3034" s="254" t="str">
        <f>IF(ISBLANK(INDEX('Policy Characteristics'!A:A,MATCH($C3034,'Policy Characteristics'!$C:$C,0))),"",INDEX('Policy Characteristics'!A:A,MATCH($C3034,'Policy Characteristics'!$C:$C,0)))</f>
        <v>Government Revenue Accounting</v>
      </c>
      <c r="B3034" s="262" t="str">
        <f>IF(ISBLANK(INDEX('Policy Characteristics'!B:B,MATCH($C3034,'Policy Characteristics'!$C:$C,0))),"",INDEX('Policy Characteristics'!B:B,MATCH($C3034,'Policy Characteristics'!$C:$C,0)))</f>
        <v>National Debt Interest</v>
      </c>
      <c r="C3034" s="254" t="str">
        <f t="shared" si="166"/>
        <v>GRA for National Debt Interest</v>
      </c>
      <c r="D3034" s="1" t="s">
        <v>2921</v>
      </c>
      <c r="F3034" s="1" t="s">
        <v>2925</v>
      </c>
      <c r="H3034" s="47">
        <f t="shared" si="162"/>
        <v>3033</v>
      </c>
      <c r="I3034" s="326" t="str">
        <f t="shared" si="167"/>
        <v>Yes</v>
      </c>
      <c r="J3034" s="255" t="str">
        <f>IF(ISBLANK(INDEX('Policy Characteristics'!D:D,MATCH($C3034,'Policy Characteristics'!$C:$C,0))),"",INDEX('Policy Characteristics'!D:D,MATCH($C3034,'Policy Characteristics'!$C:$C,0)))</f>
        <v/>
      </c>
      <c r="K3034" s="254" t="str">
        <f>IF(ISBLANK(INDEX('Policy Characteristics'!E:E,MATCH($C3034,'Policy Characteristics'!$C:$C,0))),"",INDEX('Policy Characteristics'!E:E,MATCH($C3034,'Policy Characteristics'!$C:$C,0)))</f>
        <v>GRA national debt interest</v>
      </c>
      <c r="L3034" s="254">
        <f>IF(ISBLANK(INDEX('Policy Characteristics'!F:F,MATCH($C3034,'Policy Characteristics'!$C:$C,0))),"",INDEX('Policy Characteristics'!F:F,MATCH($C3034,'Policy Characteristics'!$C:$C,0)))</f>
        <v>0</v>
      </c>
      <c r="M3034" s="254">
        <f>IF(ISBLANK(INDEX('Policy Characteristics'!G:G,MATCH($C3034,'Policy Characteristics'!$C:$C,0))),"",INDEX('Policy Characteristics'!G:G,MATCH($C3034,'Policy Characteristics'!$C:$C,0)))</f>
        <v>10</v>
      </c>
      <c r="N3034" s="254">
        <f>IF(ISBLANK(INDEX('Policy Characteristics'!H:H,MATCH($C3034,'Policy Characteristics'!$C:$C,0))),"",INDEX('Policy Characteristics'!H:H,MATCH($C3034,'Policy Characteristics'!$C:$C,0)))</f>
        <v>1</v>
      </c>
      <c r="O3034" s="254" t="str">
        <f>IF(ISBLANK(INDEX('Policy Characteristics'!I:I,MATCH($C3034,'Policy Characteristics'!$C:$C,0))),"",INDEX('Policy Characteristics'!I:I,MATCH($C3034,'Policy Characteristics'!$C:$C,0)))</f>
        <v>weight</v>
      </c>
      <c r="P3034" s="254" t="str">
        <f>IF(ISBLANK(INDEX('Policy Characteristics'!J:J,MATCH($C3034,'Policy Characteristics'!$C:$C,0))),"",INDEX('Policy Characteristics'!J:J,MATCH($C3034,'Policy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4" s="254" t="str">
        <f>IF(ISBLANK(INDEX('Policy Characteristics'!K:K,MATCH($C3034,'Policy Characteristics'!$C:$C,0))),"",INDEX('Policy Characteristics'!K:K,MATCH($C3034,'Policy Characteristics'!$C:$C,0)))</f>
        <v>io-model.html</v>
      </c>
      <c r="R3034" s="254" t="str">
        <f>IF(ISBLANK(INDEX('Policy Characteristics'!L:L,MATCH($C3034,'Policy Characteristics'!$C:$C,0))),"",INDEX('Policy Characteristics'!L:L,MATCH($C3034,'Policy Characteristics'!$C:$C,0)))</f>
        <v/>
      </c>
    </row>
    <row r="3035" spans="1:18" x14ac:dyDescent="0.25">
      <c r="A3035" s="254" t="str">
        <f>IF(ISBLANK(INDEX('Policy Characteristics'!A:A,MATCH($C3035,'Policy Characteristics'!$C:$C,0))),"",INDEX('Policy Characteristics'!A:A,MATCH($C3035,'Policy Characteristics'!$C:$C,0)))</f>
        <v>Government Revenue Accounting</v>
      </c>
      <c r="B3035" s="262" t="str">
        <f>IF(ISBLANK(INDEX('Policy Characteristics'!B:B,MATCH($C3035,'Policy Characteristics'!$C:$C,0))),"",INDEX('Policy Characteristics'!B:B,MATCH($C3035,'Policy Characteristics'!$C:$C,0)))</f>
        <v>National Debt Interest</v>
      </c>
      <c r="C3035" s="254" t="str">
        <f t="shared" si="166"/>
        <v>GRA for National Debt Interest</v>
      </c>
      <c r="D3035" s="1" t="s">
        <v>2922</v>
      </c>
      <c r="F3035" s="1" t="s">
        <v>2926</v>
      </c>
      <c r="H3035" s="47">
        <f t="shared" si="162"/>
        <v>3034</v>
      </c>
      <c r="I3035" s="326" t="str">
        <f t="shared" si="167"/>
        <v>Yes</v>
      </c>
      <c r="J3035" s="255" t="str">
        <f>IF(ISBLANK(INDEX('Policy Characteristics'!D:D,MATCH($C3035,'Policy Characteristics'!$C:$C,0))),"",INDEX('Policy Characteristics'!D:D,MATCH($C3035,'Policy Characteristics'!$C:$C,0)))</f>
        <v/>
      </c>
      <c r="K3035" s="254" t="str">
        <f>IF(ISBLANK(INDEX('Policy Characteristics'!E:E,MATCH($C3035,'Policy Characteristics'!$C:$C,0))),"",INDEX('Policy Characteristics'!E:E,MATCH($C3035,'Policy Characteristics'!$C:$C,0)))</f>
        <v>GRA national debt interest</v>
      </c>
      <c r="L3035" s="254">
        <f>IF(ISBLANK(INDEX('Policy Characteristics'!F:F,MATCH($C3035,'Policy Characteristics'!$C:$C,0))),"",INDEX('Policy Characteristics'!F:F,MATCH($C3035,'Policy Characteristics'!$C:$C,0)))</f>
        <v>0</v>
      </c>
      <c r="M3035" s="254">
        <f>IF(ISBLANK(INDEX('Policy Characteristics'!G:G,MATCH($C3035,'Policy Characteristics'!$C:$C,0))),"",INDEX('Policy Characteristics'!G:G,MATCH($C3035,'Policy Characteristics'!$C:$C,0)))</f>
        <v>10</v>
      </c>
      <c r="N3035" s="254">
        <f>IF(ISBLANK(INDEX('Policy Characteristics'!H:H,MATCH($C3035,'Policy Characteristics'!$C:$C,0))),"",INDEX('Policy Characteristics'!H:H,MATCH($C3035,'Policy Characteristics'!$C:$C,0)))</f>
        <v>1</v>
      </c>
      <c r="O3035" s="254" t="str">
        <f>IF(ISBLANK(INDEX('Policy Characteristics'!I:I,MATCH($C3035,'Policy Characteristics'!$C:$C,0))),"",INDEX('Policy Characteristics'!I:I,MATCH($C3035,'Policy Characteristics'!$C:$C,0)))</f>
        <v>weight</v>
      </c>
      <c r="P3035" s="254" t="str">
        <f>IF(ISBLANK(INDEX('Policy Characteristics'!J:J,MATCH($C3035,'Policy Characteristics'!$C:$C,0))),"",INDEX('Policy Characteristics'!J:J,MATCH($C3035,'Policy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5" s="254" t="str">
        <f>IF(ISBLANK(INDEX('Policy Characteristics'!K:K,MATCH($C3035,'Policy Characteristics'!$C:$C,0))),"",INDEX('Policy Characteristics'!K:K,MATCH($C3035,'Policy Characteristics'!$C:$C,0)))</f>
        <v>io-model.html</v>
      </c>
      <c r="R3035" s="254" t="str">
        <f>IF(ISBLANK(INDEX('Policy Characteristics'!L:L,MATCH($C3035,'Policy Characteristics'!$C:$C,0))),"",INDEX('Policy Characteristics'!L:L,MATCH($C3035,'Policy Characteristics'!$C:$C,0)))</f>
        <v/>
      </c>
    </row>
    <row r="3036" spans="1:18" x14ac:dyDescent="0.25">
      <c r="A3036" s="254" t="str">
        <f>IF(ISBLANK(INDEX('Policy Characteristics'!A:A,MATCH($C3036,'Policy Characteristics'!$C:$C,0))),"",INDEX('Policy Characteristics'!A:A,MATCH($C3036,'Policy Characteristics'!$C:$C,0)))</f>
        <v>Government Revenue Accounting</v>
      </c>
      <c r="B3036" s="262" t="str">
        <f>IF(ISBLANK(INDEX('Policy Characteristics'!B:B,MATCH($C3036,'Policy Characteristics'!$C:$C,0))),"",INDEX('Policy Characteristics'!B:B,MATCH($C3036,'Policy Characteristics'!$C:$C,0)))</f>
        <v>National Debt Interest</v>
      </c>
      <c r="C3036" s="254" t="str">
        <f t="shared" si="166"/>
        <v>GRA for National Debt Interest</v>
      </c>
      <c r="D3036" s="1" t="s">
        <v>2923</v>
      </c>
      <c r="F3036" s="1" t="s">
        <v>2927</v>
      </c>
      <c r="H3036" s="47">
        <f t="shared" si="162"/>
        <v>3035</v>
      </c>
      <c r="I3036" s="326" t="str">
        <f t="shared" si="167"/>
        <v>Yes</v>
      </c>
      <c r="J3036" s="255" t="str">
        <f>IF(ISBLANK(INDEX('Policy Characteristics'!D:D,MATCH($C3036,'Policy Characteristics'!$C:$C,0))),"",INDEX('Policy Characteristics'!D:D,MATCH($C3036,'Policy Characteristics'!$C:$C,0)))</f>
        <v/>
      </c>
      <c r="K3036" s="254" t="str">
        <f>IF(ISBLANK(INDEX('Policy Characteristics'!E:E,MATCH($C3036,'Policy Characteristics'!$C:$C,0))),"",INDEX('Policy Characteristics'!E:E,MATCH($C3036,'Policy Characteristics'!$C:$C,0)))</f>
        <v>GRA national debt interest</v>
      </c>
      <c r="L3036" s="254">
        <f>IF(ISBLANK(INDEX('Policy Characteristics'!F:F,MATCH($C3036,'Policy Characteristics'!$C:$C,0))),"",INDEX('Policy Characteristics'!F:F,MATCH($C3036,'Policy Characteristics'!$C:$C,0)))</f>
        <v>0</v>
      </c>
      <c r="M3036" s="254">
        <f>IF(ISBLANK(INDEX('Policy Characteristics'!G:G,MATCH($C3036,'Policy Characteristics'!$C:$C,0))),"",INDEX('Policy Characteristics'!G:G,MATCH($C3036,'Policy Characteristics'!$C:$C,0)))</f>
        <v>10</v>
      </c>
      <c r="N3036" s="254">
        <f>IF(ISBLANK(INDEX('Policy Characteristics'!H:H,MATCH($C3036,'Policy Characteristics'!$C:$C,0))),"",INDEX('Policy Characteristics'!H:H,MATCH($C3036,'Policy Characteristics'!$C:$C,0)))</f>
        <v>1</v>
      </c>
      <c r="O3036" s="254" t="str">
        <f>IF(ISBLANK(INDEX('Policy Characteristics'!I:I,MATCH($C3036,'Policy Characteristics'!$C:$C,0))),"",INDEX('Policy Characteristics'!I:I,MATCH($C3036,'Policy Characteristics'!$C:$C,0)))</f>
        <v>weight</v>
      </c>
      <c r="P3036" s="254" t="str">
        <f>IF(ISBLANK(INDEX('Policy Characteristics'!J:J,MATCH($C3036,'Policy Characteristics'!$C:$C,0))),"",INDEX('Policy Characteristics'!J:J,MATCH($C3036,'Policy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6" s="254" t="str">
        <f>IF(ISBLANK(INDEX('Policy Characteristics'!K:K,MATCH($C3036,'Policy Characteristics'!$C:$C,0))),"",INDEX('Policy Characteristics'!K:K,MATCH($C3036,'Policy Characteristics'!$C:$C,0)))</f>
        <v>io-model.html</v>
      </c>
      <c r="R3036" s="254" t="str">
        <f>IF(ISBLANK(INDEX('Policy Characteristics'!L:L,MATCH($C3036,'Policy Characteristics'!$C:$C,0))),"",INDEX('Policy Characteristics'!L:L,MATCH($C3036,'Policy Characteristics'!$C:$C,0)))</f>
        <v/>
      </c>
    </row>
    <row r="3037" spans="1:18" x14ac:dyDescent="0.25">
      <c r="A3037" s="254" t="str">
        <f>IF(ISBLANK(INDEX('Policy Characteristics'!A:A,MATCH($C3037,'Policy Characteristics'!$C:$C,0))),"",INDEX('Policy Characteristics'!A:A,MATCH($C3037,'Policy Characteristics'!$C:$C,0)))</f>
        <v>Government Revenue Accounting</v>
      </c>
      <c r="B3037" s="262" t="str">
        <f>IF(ISBLANK(INDEX('Policy Characteristics'!B:B,MATCH($C3037,'Policy Characteristics'!$C:$C,0))),"",INDEX('Policy Characteristics'!B:B,MATCH($C3037,'Policy Characteristics'!$C:$C,0)))</f>
        <v>Remaining Government Cash Flows</v>
      </c>
      <c r="C3037" t="s">
        <v>2918</v>
      </c>
      <c r="D3037" s="1" t="s">
        <v>2919</v>
      </c>
      <c r="F3037" s="1" t="s">
        <v>2924</v>
      </c>
      <c r="H3037" s="47">
        <f t="shared" si="162"/>
        <v>3036</v>
      </c>
      <c r="I3037" s="322" t="s">
        <v>40</v>
      </c>
      <c r="J3037" s="255" t="str">
        <f>IF(ISBLANK(INDEX('Policy Characteristics'!D:D,MATCH($C3037,'Policy Characteristics'!$C:$C,0))),"",INDEX('Policy Characteristics'!D:D,MATCH($C3037,'Policy Characteristics'!$C:$C,0)))</f>
        <v/>
      </c>
      <c r="K3037" s="254" t="str">
        <f>IF(ISBLANK(INDEX('Policy Characteristics'!E:E,MATCH($C3037,'Policy Characteristics'!$C:$C,0))),"",INDEX('Policy Characteristics'!E:E,MATCH($C3037,'Policy Characteristics'!$C:$C,0)))</f>
        <v>GRA remaining cash flow changes</v>
      </c>
      <c r="L3037" s="254">
        <f>IF(ISBLANK(INDEX('Policy Characteristics'!F:F,MATCH($C3037,'Policy Characteristics'!$C:$C,0))),"",INDEX('Policy Characteristics'!F:F,MATCH($C3037,'Policy Characteristics'!$C:$C,0)))</f>
        <v>0</v>
      </c>
      <c r="M3037" s="254">
        <f>IF(ISBLANK(INDEX('Policy Characteristics'!G:G,MATCH($C3037,'Policy Characteristics'!$C:$C,0))),"",INDEX('Policy Characteristics'!G:G,MATCH($C3037,'Policy Characteristics'!$C:$C,0)))</f>
        <v>10</v>
      </c>
      <c r="N3037" s="254">
        <f>IF(ISBLANK(INDEX('Policy Characteristics'!H:H,MATCH($C3037,'Policy Characteristics'!$C:$C,0))),"",INDEX('Policy Characteristics'!H:H,MATCH($C3037,'Policy Characteristics'!$C:$C,0)))</f>
        <v>1</v>
      </c>
      <c r="O3037" s="254" t="str">
        <f>IF(ISBLANK(INDEX('Policy Characteristics'!I:I,MATCH($C3037,'Policy Characteristics'!$C:$C,0))),"",INDEX('Policy Characteristics'!I:I,MATCH($C3037,'Policy Characteristics'!$C:$C,0)))</f>
        <v>weight</v>
      </c>
      <c r="P3037" s="254" t="str">
        <f>IF(ISBLANK(INDEX('Policy Characteristics'!J:J,MATCH($C3037,'Policy Characteristics'!$C:$C,0))),"",INDEX('Policy Characteristics'!J:J,MATCH($C3037,'Policy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7" s="254" t="str">
        <f>IF(ISBLANK(INDEX('Policy Characteristics'!K:K,MATCH($C3037,'Policy Characteristics'!$C:$C,0))),"",INDEX('Policy Characteristics'!K:K,MATCH($C3037,'Policy Characteristics'!$C:$C,0)))</f>
        <v>io-model.html</v>
      </c>
      <c r="R3037" s="254" t="str">
        <f>IF(ISBLANK(INDEX('Policy Characteristics'!L:L,MATCH($C3037,'Policy Characteristics'!$C:$C,0))),"",INDEX('Policy Characteristics'!L:L,MATCH($C3037,'Policy Characteristics'!$C:$C,0)))</f>
        <v/>
      </c>
    </row>
    <row r="3038" spans="1:18" x14ac:dyDescent="0.25">
      <c r="A3038" s="254" t="str">
        <f>IF(ISBLANK(INDEX('Policy Characteristics'!A:A,MATCH($C3038,'Policy Characteristics'!$C:$C,0))),"",INDEX('Policy Characteristics'!A:A,MATCH($C3038,'Policy Characteristics'!$C:$C,0)))</f>
        <v>Government Revenue Accounting</v>
      </c>
      <c r="B3038" s="262" t="str">
        <f>IF(ISBLANK(INDEX('Policy Characteristics'!B:B,MATCH($C3038,'Policy Characteristics'!$C:$C,0))),"",INDEX('Policy Characteristics'!B:B,MATCH($C3038,'Policy Characteristics'!$C:$C,0)))</f>
        <v>Remaining Government Cash Flows</v>
      </c>
      <c r="C3038" s="254" t="str">
        <f t="shared" ref="C3038" si="168">C$3037</f>
        <v>GRA for Remaining Government Cash Flow Changes</v>
      </c>
      <c r="D3038" s="1" t="s">
        <v>2920</v>
      </c>
      <c r="F3038" s="1" t="s">
        <v>2935</v>
      </c>
      <c r="H3038" s="47">
        <f t="shared" si="162"/>
        <v>3037</v>
      </c>
      <c r="I3038" s="326" t="str">
        <f t="shared" ref="I3038:I3041" si="169">I$3037</f>
        <v>Yes</v>
      </c>
      <c r="J3038" s="255" t="str">
        <f>IF(ISBLANK(INDEX('Policy Characteristics'!D:D,MATCH($C3038,'Policy Characteristics'!$C:$C,0))),"",INDEX('Policy Characteristics'!D:D,MATCH($C3038,'Policy Characteristics'!$C:$C,0)))</f>
        <v/>
      </c>
      <c r="K3038" s="254" t="str">
        <f>IF(ISBLANK(INDEX('Policy Characteristics'!E:E,MATCH($C3038,'Policy Characteristics'!$C:$C,0))),"",INDEX('Policy Characteristics'!E:E,MATCH($C3038,'Policy Characteristics'!$C:$C,0)))</f>
        <v>GRA remaining cash flow changes</v>
      </c>
      <c r="L3038" s="254">
        <f>IF(ISBLANK(INDEX('Policy Characteristics'!F:F,MATCH($C3038,'Policy Characteristics'!$C:$C,0))),"",INDEX('Policy Characteristics'!F:F,MATCH($C3038,'Policy Characteristics'!$C:$C,0)))</f>
        <v>0</v>
      </c>
      <c r="M3038" s="254">
        <f>IF(ISBLANK(INDEX('Policy Characteristics'!G:G,MATCH($C3038,'Policy Characteristics'!$C:$C,0))),"",INDEX('Policy Characteristics'!G:G,MATCH($C3038,'Policy Characteristics'!$C:$C,0)))</f>
        <v>10</v>
      </c>
      <c r="N3038" s="254">
        <f>IF(ISBLANK(INDEX('Policy Characteristics'!H:H,MATCH($C3038,'Policy Characteristics'!$C:$C,0))),"",INDEX('Policy Characteristics'!H:H,MATCH($C3038,'Policy Characteristics'!$C:$C,0)))</f>
        <v>1</v>
      </c>
      <c r="O3038" s="254" t="str">
        <f>IF(ISBLANK(INDEX('Policy Characteristics'!I:I,MATCH($C3038,'Policy Characteristics'!$C:$C,0))),"",INDEX('Policy Characteristics'!I:I,MATCH($C3038,'Policy Characteristics'!$C:$C,0)))</f>
        <v>weight</v>
      </c>
      <c r="P3038" s="254" t="str">
        <f>IF(ISBLANK(INDEX('Policy Characteristics'!J:J,MATCH($C3038,'Policy Characteristics'!$C:$C,0))),"",INDEX('Policy Characteristics'!J:J,MATCH($C3038,'Policy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8" s="254" t="str">
        <f>IF(ISBLANK(INDEX('Policy Characteristics'!K:K,MATCH($C3038,'Policy Characteristics'!$C:$C,0))),"",INDEX('Policy Characteristics'!K:K,MATCH($C3038,'Policy Characteristics'!$C:$C,0)))</f>
        <v>io-model.html</v>
      </c>
      <c r="R3038" s="254" t="str">
        <f>IF(ISBLANK(INDEX('Policy Characteristics'!L:L,MATCH($C3038,'Policy Characteristics'!$C:$C,0))),"",INDEX('Policy Characteristics'!L:L,MATCH($C3038,'Policy Characteristics'!$C:$C,0)))</f>
        <v/>
      </c>
    </row>
    <row r="3039" spans="1:18" x14ac:dyDescent="0.25">
      <c r="A3039" s="254" t="str">
        <f>IF(ISBLANK(INDEX('Policy Characteristics'!A:A,MATCH($C3039,'Policy Characteristics'!$C:$C,0))),"",INDEX('Policy Characteristics'!A:A,MATCH($C3039,'Policy Characteristics'!$C:$C,0)))</f>
        <v>Government Revenue Accounting</v>
      </c>
      <c r="B3039" s="262" t="str">
        <f>IF(ISBLANK(INDEX('Policy Characteristics'!B:B,MATCH($C3039,'Policy Characteristics'!$C:$C,0))),"",INDEX('Policy Characteristics'!B:B,MATCH($C3039,'Policy Characteristics'!$C:$C,0)))</f>
        <v>Remaining Government Cash Flows</v>
      </c>
      <c r="C3039" s="254" t="str">
        <f t="shared" ref="C3039:C3041" si="170">C$3037</f>
        <v>GRA for Remaining Government Cash Flow Changes</v>
      </c>
      <c r="D3039" s="1" t="s">
        <v>2921</v>
      </c>
      <c r="F3039" s="1" t="s">
        <v>2925</v>
      </c>
      <c r="H3039" s="47">
        <f t="shared" si="162"/>
        <v>3038</v>
      </c>
      <c r="I3039" s="326" t="str">
        <f t="shared" si="169"/>
        <v>Yes</v>
      </c>
      <c r="J3039" s="255" t="str">
        <f>IF(ISBLANK(INDEX('Policy Characteristics'!D:D,MATCH($C3039,'Policy Characteristics'!$C:$C,0))),"",INDEX('Policy Characteristics'!D:D,MATCH($C3039,'Policy Characteristics'!$C:$C,0)))</f>
        <v/>
      </c>
      <c r="K3039" s="254" t="str">
        <f>IF(ISBLANK(INDEX('Policy Characteristics'!E:E,MATCH($C3039,'Policy Characteristics'!$C:$C,0))),"",INDEX('Policy Characteristics'!E:E,MATCH($C3039,'Policy Characteristics'!$C:$C,0)))</f>
        <v>GRA remaining cash flow changes</v>
      </c>
      <c r="L3039" s="254">
        <f>IF(ISBLANK(INDEX('Policy Characteristics'!F:F,MATCH($C3039,'Policy Characteristics'!$C:$C,0))),"",INDEX('Policy Characteristics'!F:F,MATCH($C3039,'Policy Characteristics'!$C:$C,0)))</f>
        <v>0</v>
      </c>
      <c r="M3039" s="254">
        <f>IF(ISBLANK(INDEX('Policy Characteristics'!G:G,MATCH($C3039,'Policy Characteristics'!$C:$C,0))),"",INDEX('Policy Characteristics'!G:G,MATCH($C3039,'Policy Characteristics'!$C:$C,0)))</f>
        <v>10</v>
      </c>
      <c r="N3039" s="254">
        <f>IF(ISBLANK(INDEX('Policy Characteristics'!H:H,MATCH($C3039,'Policy Characteristics'!$C:$C,0))),"",INDEX('Policy Characteristics'!H:H,MATCH($C3039,'Policy Characteristics'!$C:$C,0)))</f>
        <v>1</v>
      </c>
      <c r="O3039" s="254" t="str">
        <f>IF(ISBLANK(INDEX('Policy Characteristics'!I:I,MATCH($C3039,'Policy Characteristics'!$C:$C,0))),"",INDEX('Policy Characteristics'!I:I,MATCH($C3039,'Policy Characteristics'!$C:$C,0)))</f>
        <v>weight</v>
      </c>
      <c r="P3039" s="254" t="str">
        <f>IF(ISBLANK(INDEX('Policy Characteristics'!J:J,MATCH($C3039,'Policy Characteristics'!$C:$C,0))),"",INDEX('Policy Characteristics'!J:J,MATCH($C3039,'Policy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39" s="254" t="str">
        <f>IF(ISBLANK(INDEX('Policy Characteristics'!K:K,MATCH($C3039,'Policy Characteristics'!$C:$C,0))),"",INDEX('Policy Characteristics'!K:K,MATCH($C3039,'Policy Characteristics'!$C:$C,0)))</f>
        <v>io-model.html</v>
      </c>
      <c r="R3039" s="254" t="str">
        <f>IF(ISBLANK(INDEX('Policy Characteristics'!L:L,MATCH($C3039,'Policy Characteristics'!$C:$C,0))),"",INDEX('Policy Characteristics'!L:L,MATCH($C3039,'Policy Characteristics'!$C:$C,0)))</f>
        <v/>
      </c>
    </row>
    <row r="3040" spans="1:18" x14ac:dyDescent="0.25">
      <c r="A3040" s="254" t="str">
        <f>IF(ISBLANK(INDEX('Policy Characteristics'!A:A,MATCH($C3040,'Policy Characteristics'!$C:$C,0))),"",INDEX('Policy Characteristics'!A:A,MATCH($C3040,'Policy Characteristics'!$C:$C,0)))</f>
        <v>Government Revenue Accounting</v>
      </c>
      <c r="B3040" s="262" t="str">
        <f>IF(ISBLANK(INDEX('Policy Characteristics'!B:B,MATCH($C3040,'Policy Characteristics'!$C:$C,0))),"",INDEX('Policy Characteristics'!B:B,MATCH($C3040,'Policy Characteristics'!$C:$C,0)))</f>
        <v>Remaining Government Cash Flows</v>
      </c>
      <c r="C3040" s="254" t="str">
        <f t="shared" si="170"/>
        <v>GRA for Remaining Government Cash Flow Changes</v>
      </c>
      <c r="D3040" s="1" t="s">
        <v>2922</v>
      </c>
      <c r="F3040" s="1" t="s">
        <v>2926</v>
      </c>
      <c r="H3040" s="47">
        <f t="shared" si="162"/>
        <v>3039</v>
      </c>
      <c r="I3040" s="326" t="str">
        <f t="shared" si="169"/>
        <v>Yes</v>
      </c>
      <c r="J3040" s="255" t="str">
        <f>IF(ISBLANK(INDEX('Policy Characteristics'!D:D,MATCH($C3040,'Policy Characteristics'!$C:$C,0))),"",INDEX('Policy Characteristics'!D:D,MATCH($C3040,'Policy Characteristics'!$C:$C,0)))</f>
        <v/>
      </c>
      <c r="K3040" s="254" t="str">
        <f>IF(ISBLANK(INDEX('Policy Characteristics'!E:E,MATCH($C3040,'Policy Characteristics'!$C:$C,0))),"",INDEX('Policy Characteristics'!E:E,MATCH($C3040,'Policy Characteristics'!$C:$C,0)))</f>
        <v>GRA remaining cash flow changes</v>
      </c>
      <c r="L3040" s="254">
        <f>IF(ISBLANK(INDEX('Policy Characteristics'!F:F,MATCH($C3040,'Policy Characteristics'!$C:$C,0))),"",INDEX('Policy Characteristics'!F:F,MATCH($C3040,'Policy Characteristics'!$C:$C,0)))</f>
        <v>0</v>
      </c>
      <c r="M3040" s="254">
        <f>IF(ISBLANK(INDEX('Policy Characteristics'!G:G,MATCH($C3040,'Policy Characteristics'!$C:$C,0))),"",INDEX('Policy Characteristics'!G:G,MATCH($C3040,'Policy Characteristics'!$C:$C,0)))</f>
        <v>10</v>
      </c>
      <c r="N3040" s="254">
        <f>IF(ISBLANK(INDEX('Policy Characteristics'!H:H,MATCH($C3040,'Policy Characteristics'!$C:$C,0))),"",INDEX('Policy Characteristics'!H:H,MATCH($C3040,'Policy Characteristics'!$C:$C,0)))</f>
        <v>1</v>
      </c>
      <c r="O3040" s="254" t="str">
        <f>IF(ISBLANK(INDEX('Policy Characteristics'!I:I,MATCH($C3040,'Policy Characteristics'!$C:$C,0))),"",INDEX('Policy Characteristics'!I:I,MATCH($C3040,'Policy Characteristics'!$C:$C,0)))</f>
        <v>weight</v>
      </c>
      <c r="P3040" s="254" t="str">
        <f>IF(ISBLANK(INDEX('Policy Characteristics'!J:J,MATCH($C3040,'Policy Characteristics'!$C:$C,0))),"",INDEX('Policy Characteristics'!J:J,MATCH($C3040,'Policy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0" s="254" t="str">
        <f>IF(ISBLANK(INDEX('Policy Characteristics'!K:K,MATCH($C3040,'Policy Characteristics'!$C:$C,0))),"",INDEX('Policy Characteristics'!K:K,MATCH($C3040,'Policy Characteristics'!$C:$C,0)))</f>
        <v>io-model.html</v>
      </c>
      <c r="R3040" s="254" t="str">
        <f>IF(ISBLANK(INDEX('Policy Characteristics'!L:L,MATCH($C3040,'Policy Characteristics'!$C:$C,0))),"",INDEX('Policy Characteristics'!L:L,MATCH($C3040,'Policy Characteristics'!$C:$C,0)))</f>
        <v/>
      </c>
    </row>
    <row r="3041" spans="1:18" x14ac:dyDescent="0.25">
      <c r="A3041" s="254" t="str">
        <f>IF(ISBLANK(INDEX('Policy Characteristics'!A:A,MATCH($C3041,'Policy Characteristics'!$C:$C,0))),"",INDEX('Policy Characteristics'!A:A,MATCH($C3041,'Policy Characteristics'!$C:$C,0)))</f>
        <v>Government Revenue Accounting</v>
      </c>
      <c r="B3041" s="262" t="str">
        <f>IF(ISBLANK(INDEX('Policy Characteristics'!B:B,MATCH($C3041,'Policy Characteristics'!$C:$C,0))),"",INDEX('Policy Characteristics'!B:B,MATCH($C3041,'Policy Characteristics'!$C:$C,0)))</f>
        <v>Remaining Government Cash Flows</v>
      </c>
      <c r="C3041" s="254" t="str">
        <f t="shared" si="170"/>
        <v>GRA for Remaining Government Cash Flow Changes</v>
      </c>
      <c r="D3041" s="1" t="s">
        <v>2923</v>
      </c>
      <c r="F3041" s="1" t="s">
        <v>2927</v>
      </c>
      <c r="H3041" s="47">
        <f t="shared" si="162"/>
        <v>3040</v>
      </c>
      <c r="I3041" s="326" t="str">
        <f t="shared" si="169"/>
        <v>Yes</v>
      </c>
      <c r="J3041" s="255" t="str">
        <f>IF(ISBLANK(INDEX('Policy Characteristics'!D:D,MATCH($C3041,'Policy Characteristics'!$C:$C,0))),"",INDEX('Policy Characteristics'!D:D,MATCH($C3041,'Policy Characteristics'!$C:$C,0)))</f>
        <v/>
      </c>
      <c r="K3041" s="254" t="str">
        <f>IF(ISBLANK(INDEX('Policy Characteristics'!E:E,MATCH($C3041,'Policy Characteristics'!$C:$C,0))),"",INDEX('Policy Characteristics'!E:E,MATCH($C3041,'Policy Characteristics'!$C:$C,0)))</f>
        <v>GRA remaining cash flow changes</v>
      </c>
      <c r="L3041" s="254">
        <f>IF(ISBLANK(INDEX('Policy Characteristics'!F:F,MATCH($C3041,'Policy Characteristics'!$C:$C,0))),"",INDEX('Policy Characteristics'!F:F,MATCH($C3041,'Policy Characteristics'!$C:$C,0)))</f>
        <v>0</v>
      </c>
      <c r="M3041" s="254">
        <f>IF(ISBLANK(INDEX('Policy Characteristics'!G:G,MATCH($C3041,'Policy Characteristics'!$C:$C,0))),"",INDEX('Policy Characteristics'!G:G,MATCH($C3041,'Policy Characteristics'!$C:$C,0)))</f>
        <v>10</v>
      </c>
      <c r="N3041" s="254">
        <f>IF(ISBLANK(INDEX('Policy Characteristics'!H:H,MATCH($C3041,'Policy Characteristics'!$C:$C,0))),"",INDEX('Policy Characteristics'!H:H,MATCH($C3041,'Policy Characteristics'!$C:$C,0)))</f>
        <v>1</v>
      </c>
      <c r="O3041" s="254" t="str">
        <f>IF(ISBLANK(INDEX('Policy Characteristics'!I:I,MATCH($C3041,'Policy Characteristics'!$C:$C,0))),"",INDEX('Policy Characteristics'!I:I,MATCH($C3041,'Policy Characteristics'!$C:$C,0)))</f>
        <v>weight</v>
      </c>
      <c r="P3041" s="254" t="str">
        <f>IF(ISBLANK(INDEX('Policy Characteristics'!J:J,MATCH($C3041,'Policy Characteristics'!$C:$C,0))),"",INDEX('Policy Characteristics'!J:J,MATCH($C3041,'Policy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041" s="254" t="str">
        <f>IF(ISBLANK(INDEX('Policy Characteristics'!K:K,MATCH($C3041,'Policy Characteristics'!$C:$C,0))),"",INDEX('Policy Characteristics'!K:K,MATCH($C3041,'Policy Characteristics'!$C:$C,0)))</f>
        <v>io-model.html</v>
      </c>
      <c r="R3041" s="254" t="str">
        <f>IF(ISBLANK(INDEX('Policy Characteristics'!L:L,MATCH($C3041,'Policy Characteristics'!$C:$C,0))),"",INDEX('Policy Characteristics'!L:L,MATCH($C3041,'Policy Characteristics'!$C:$C,0)))</f>
        <v/>
      </c>
    </row>
    <row r="3042" spans="1:18" x14ac:dyDescent="0.25">
      <c r="A3042" s="254" t="str">
        <f>IF(ISBLANK(INDEX('Policy Characteristics'!A:A,MATCH($C3042,'Policy Characteristics'!$C:$C,0))),"",INDEX('Policy Characteristics'!A:A,MATCH($C3042,'Policy Characteristics'!$C:$C,0)))</f>
        <v>Control Settings</v>
      </c>
      <c r="B3042" s="262" t="str">
        <f>IF(ISBLANK(INDEX('Policy Characteristics'!B:B,MATCH($C3042,'Policy Characteristics'!$C:$C,0))),"",INDEX('Policy Characteristics'!B:B,MATCH($C3042,'Policy Characteristics'!$C:$C,0)))</f>
        <v>COVID-19 Recession</v>
      </c>
      <c r="C3042" s="1" t="s">
        <v>3369</v>
      </c>
      <c r="H3042" s="47">
        <f t="shared" si="162"/>
        <v>3041</v>
      </c>
      <c r="I3042" s="322" t="s">
        <v>41</v>
      </c>
      <c r="J3042" s="255" t="str">
        <f>IF(ISBLANK(INDEX('Policy Characteristics'!D:D,MATCH($C3042,'Policy Characteristics'!$C:$C,0))),"",INDEX('Policy Characteristics'!D:D,MATCH($C3042,'Policy Characteristics'!$C:$C,0)))</f>
        <v/>
      </c>
      <c r="K3042" s="254" t="str">
        <f>IF(ISBLANK(INDEX('Policy Characteristics'!E:E,MATCH($C3042,'Policy Characteristics'!$C:$C,0))),"",INDEX('Policy Characteristics'!E:E,MATCH($C3042,'Policy Characteristics'!$C:$C,0)))</f>
        <v>settings exogenous GDP adjustment</v>
      </c>
      <c r="L3042" s="359">
        <f>IF(ISBLANK(INDEX('Policy Characteristics'!F:F,MATCH($C3042,'Policy Characteristics'!$C:$C,0))),"",INDEX('Policy Characteristics'!F:F,MATCH($C3042,'Policy Characteristics'!$C:$C,0)))</f>
        <v>0</v>
      </c>
      <c r="M3042" s="359">
        <f>IF(ISBLANK(INDEX('Policy Characteristics'!G:G,MATCH($C3042,'Policy Characteristics'!$C:$C,0))),"",INDEX('Policy Characteristics'!G:G,MATCH($C3042,'Policy Characteristics'!$C:$C,0)))</f>
        <v>1</v>
      </c>
      <c r="N3042" s="359">
        <f>IF(ISBLANK(INDEX('Policy Characteristics'!H:H,MATCH($C3042,'Policy Characteristics'!$C:$C,0))),"",INDEX('Policy Characteristics'!H:H,MATCH($C3042,'Policy Characteristics'!$C:$C,0)))</f>
        <v>1</v>
      </c>
      <c r="O3042" s="254" t="str">
        <f>IF(ISBLANK(INDEX('Policy Characteristics'!I:I,MATCH($C3042,'Policy Characteristics'!$C:$C,0))),"",INDEX('Policy Characteristics'!I:I,MATCH($C3042,'Policy Characteristics'!$C:$C,0)))</f>
        <v>on/off</v>
      </c>
      <c r="P3042" s="254" t="str">
        <f>IF(ISBLANK(INDEX('Policy Characteristics'!J:J,MATCH($C3042,'Policy Characteristics'!$C:$C,0))),"",INDEX('Policy Characteristics'!J:J,MATCH($C3042,'Policy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042" s="254" t="str">
        <f>IF(ISBLANK(INDEX('Policy Characteristics'!K:K,MATCH($C3042,'Policy Characteristics'!$C:$C,0))),"",INDEX('Policy Characteristics'!K:K,MATCH($C3042,'Policy Characteristics'!$C:$C,0)))</f>
        <v/>
      </c>
      <c r="R3042" s="254" t="str">
        <f>IF(ISBLANK(INDEX('Policy Characteristics'!L:L,MATCH($C3042,'Policy Characteristics'!$C:$C,0))),"",INDEX('Policy Characteristics'!L:L,MATCH($C3042,'Policy Characteristics'!$C:$C,0)))</f>
        <v/>
      </c>
    </row>
    <row r="3043" spans="1:18" x14ac:dyDescent="0.25">
      <c r="A3043" s="254" t="str">
        <f>IF(ISBLANK(INDEX('Policy Characteristics'!A:A,MATCH($C3043,'Policy Characteristics'!$C:$C,0))),"",INDEX('Policy Characteristics'!A:A,MATCH($C3043,'Policy Characteristics'!$C:$C,0)))</f>
        <v>Control Settings</v>
      </c>
      <c r="B3043" s="262" t="str">
        <f>IF(ISBLANK(INDEX('Policy Characteristics'!B:B,MATCH($C3043,'Policy Characteristics'!$C:$C,0))),"",INDEX('Policy Characteristics'!B:B,MATCH($C3043,'Policy Characteristics'!$C:$C,0)))</f>
        <v>Use 20-Year GWP Values</v>
      </c>
      <c r="C3043" t="s">
        <v>3234</v>
      </c>
      <c r="H3043" s="47">
        <f t="shared" si="162"/>
        <v>3042</v>
      </c>
      <c r="I3043" s="322" t="s">
        <v>41</v>
      </c>
      <c r="J3043" s="255" t="str">
        <f>IF(ISBLANK(INDEX('Policy Characteristics'!D:D,MATCH($C3043,'Policy Characteristics'!$C:$C,0))),"",INDEX('Policy Characteristics'!D:D,MATCH($C3043,'Policy Characteristics'!$C:$C,0)))</f>
        <v/>
      </c>
      <c r="K3043" s="254" t="str">
        <f>IF(ISBLANK(INDEX('Policy Characteristics'!E:E,MATCH($C3043,'Policy Characteristics'!$C:$C,0))),"",INDEX('Policy Characteristics'!E:E,MATCH($C3043,'Policy Characteristics'!$C:$C,0)))</f>
        <v/>
      </c>
      <c r="L3043" s="359">
        <f>IF(ISBLANK(INDEX('Policy Characteristics'!F:F,MATCH($C3043,'Policy Characteristics'!$C:$C,0))),"",INDEX('Policy Characteristics'!F:F,MATCH($C3043,'Policy Characteristics'!$C:$C,0)))</f>
        <v>0</v>
      </c>
      <c r="M3043" s="359">
        <f>IF(ISBLANK(INDEX('Policy Characteristics'!G:G,MATCH($C3043,'Policy Characteristics'!$C:$C,0))),"",INDEX('Policy Characteristics'!G:G,MATCH($C3043,'Policy Characteristics'!$C:$C,0)))</f>
        <v>1</v>
      </c>
      <c r="N3043" s="359">
        <f>IF(ISBLANK(INDEX('Policy Characteristics'!H:H,MATCH($C3043,'Policy Characteristics'!$C:$C,0))),"",INDEX('Policy Characteristics'!H:H,MATCH($C3043,'Policy Characteristics'!$C:$C,0)))</f>
        <v>1</v>
      </c>
      <c r="O3043" s="254" t="str">
        <f>IF(ISBLANK(INDEX('Policy Characteristics'!I:I,MATCH($C3043,'Policy Characteristics'!$C:$C,0))),"",INDEX('Policy Characteristics'!I:I,MATCH($C3043,'Policy Characteristics'!$C:$C,0)))</f>
        <v>on/off</v>
      </c>
      <c r="P3043" s="254" t="str">
        <f>IF(ISBLANK(INDEX('Policy Characteristics'!J:J,MATCH($C3043,'Policy Characteristics'!$C:$C,0))),"",INDEX('Policy Characteristics'!J:J,MATCH($C3043,'Policy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043" s="254" t="str">
        <f>IF(ISBLANK(INDEX('Policy Characteristics'!K:K,MATCH($C3043,'Policy Characteristics'!$C:$C,0))),"",INDEX('Policy Characteristics'!K:K,MATCH($C3043,'Policy Characteristics'!$C:$C,0)))</f>
        <v/>
      </c>
      <c r="R3043" s="254" t="str">
        <f>IF(ISBLANK(INDEX('Policy Characteristics'!L:L,MATCH($C3043,'Policy Characteristics'!$C:$C,0))),"",INDEX('Policy Characteristics'!L:L,MATCH($C3043,'Policy Characteristics'!$C:$C,0)))</f>
        <v/>
      </c>
    </row>
    <row r="3044" spans="1:18" x14ac:dyDescent="0.25">
      <c r="A3044" s="254" t="str">
        <f>IF(ISBLANK(INDEX('Policy Characteristics'!A:A,MATCH($C3044,'Policy Characteristics'!$C:$C,0))),"",INDEX('Policy Characteristics'!A:A,MATCH($C3044,'Policy Characteristics'!$C:$C,0)))</f>
        <v>Control Settings</v>
      </c>
      <c r="B3044" s="262" t="str">
        <f>IF(ISBLANK(INDEX('Policy Characteristics'!B:B,MATCH($C3044,'Policy Characteristics'!$C:$C,0))),"",INDEX('Policy Characteristics'!B:B,MATCH($C3044,'Policy Characteristics'!$C:$C,0)))</f>
        <v>Data Center Load Growth Assumption</v>
      </c>
      <c r="C3044" t="s">
        <v>4154</v>
      </c>
      <c r="H3044" s="47">
        <f t="shared" si="162"/>
        <v>3043</v>
      </c>
      <c r="I3044" s="322" t="s">
        <v>40</v>
      </c>
      <c r="J3044" s="255" t="str">
        <f>IF(ISBLANK(INDEX('Policy Characteristics'!D:D,MATCH($C3044,'Policy Characteristics'!$C:$C,0))),"",INDEX('Policy Characteristics'!D:D,MATCH($C3044,'Policy Characteristics'!$C:$C,0)))</f>
        <v/>
      </c>
      <c r="K3044" s="254" t="str">
        <f>IF(ISBLANK(INDEX('Policy Characteristics'!E:E,MATCH($C3044,'Policy Characteristics'!$C:$C,0))),"",INDEX('Policy Characteristics'!E:E,MATCH($C3044,'Policy Characteristics'!$C:$C,0)))</f>
        <v/>
      </c>
      <c r="L3044" s="359">
        <f>IF(ISBLANK(INDEX('Policy Characteristics'!F:F,MATCH($C3044,'Policy Characteristics'!$C:$C,0))),"",INDEX('Policy Characteristics'!F:F,MATCH($C3044,'Policy Characteristics'!$C:$C,0)))</f>
        <v>0</v>
      </c>
      <c r="M3044" s="359">
        <f>IF(ISBLANK(INDEX('Policy Characteristics'!G:G,MATCH($C3044,'Policy Characteristics'!$C:$C,0))),"",INDEX('Policy Characteristics'!G:G,MATCH($C3044,'Policy Characteristics'!$C:$C,0)))</f>
        <v>1</v>
      </c>
      <c r="N3044" s="359">
        <f>IF(ISBLANK(INDEX('Policy Characteristics'!H:H,MATCH($C3044,'Policy Characteristics'!$C:$C,0))),"",INDEX('Policy Characteristics'!H:H,MATCH($C3044,'Policy Characteristics'!$C:$C,0)))</f>
        <v>1</v>
      </c>
      <c r="O3044" s="254" t="str">
        <f>IF(ISBLANK(INDEX('Policy Characteristics'!I:I,MATCH($C3044,'Policy Characteristics'!$C:$C,0))),"",INDEX('Policy Characteristics'!I:I,MATCH($C3044,'Policy Characteristics'!$C:$C,0)))</f>
        <v>1=Low,0=Medium,2=High</v>
      </c>
      <c r="P3044" s="254" t="str">
        <f>IF(ISBLANK(INDEX('Policy Characteristics'!J:J,MATCH($C3044,'Policy Characteristics'!$C:$C,0))),"",INDEX('Policy Characteristics'!J:J,MATCH($C3044,'Policy Characteristics'!$C:$C,0)))</f>
        <v>**Description:** This control setting indicates what data center load growth projection is used. This selection applies to both the Current Policies baseline and any policy scenario you select. In the near-term, we scale our low-, medium-, and high-demand projections using low/medium/high forecasts from EPRI. After 2030, we scale our low-demand forecast by the Energy Information Administration's Annual Energy Outlook and our medium- and high-demand forecasts by the central/high scenarios from Evolved Energy's Annual Decarbonization Perspective.</v>
      </c>
      <c r="Q3044" s="254" t="str">
        <f>IF(ISBLANK(INDEX('Policy Characteristics'!K:K,MATCH($C3044,'Policy Characteristics'!$C:$C,0))),"",INDEX('Policy Characteristics'!K:K,MATCH($C3044,'Policy Characteristics'!$C:$C,0)))</f>
        <v/>
      </c>
      <c r="R3044" s="254" t="str">
        <f>IF(ISBLANK(INDEX('Policy Characteristics'!L:L,MATCH($C3044,'Policy Characteristics'!$C:$C,0))),"",INDEX('Policy Characteristics'!L:L,MATCH($C3044,'Policy Characteristics'!$C:$C,0)))</f>
        <v/>
      </c>
    </row>
    <row r="3045" spans="1:18" x14ac:dyDescent="0.25">
      <c r="A3045" s="254" t="str">
        <f>IF(ISBLANK(INDEX('Policy Characteristics'!A:A,MATCH($C3045,'Policy Characteristics'!$C:$C,0))),"",INDEX('Policy Characteristics'!A:A,MATCH($C3045,'Policy Characteristics'!$C:$C,0)))</f>
        <v>District Heat and Hydrogen</v>
      </c>
      <c r="B3045" s="262" t="str">
        <f>IF(ISBLANK(INDEX('Policy Characteristics'!B:B,MATCH($C3045,'Policy Characteristics'!$C:$C,0))),"",INDEX('Policy Characteristics'!B:B,MATCH($C3045,'Policy Characteristics'!$C:$C,0)))</f>
        <v>Green Hydrogen Requirement</v>
      </c>
      <c r="C3045" t="s">
        <v>4173</v>
      </c>
      <c r="D3045" s="1" t="s">
        <v>316</v>
      </c>
      <c r="F3045" s="1" t="s">
        <v>320</v>
      </c>
      <c r="H3045" s="47">
        <f t="shared" si="162"/>
        <v>3044</v>
      </c>
      <c r="I3045" s="322" t="s">
        <v>40</v>
      </c>
      <c r="J3045" s="255" t="str">
        <f>IF(ISBLANK(INDEX('Policy Characteristics'!D:D,MATCH($C3045,'Policy Characteristics'!$C:$C,0))),"",INDEX('Policy Characteristics'!D:D,MATCH($C3045,'Policy Characteristics'!$C:$C,0)))</f>
        <v>Clean Hydrogen Requirement</v>
      </c>
      <c r="K3045" s="254" t="str">
        <f>IF(ISBLANK(INDEX('Policy Characteristics'!E:E,MATCH($C3045,'Policy Characteristics'!$C:$C,0))),"",INDEX('Policy Characteristics'!E:E,MATCH($C3045,'Policy Characteristics'!$C:$C,0)))</f>
        <v>hydgn green hydrogen requirement</v>
      </c>
      <c r="L3045" s="359">
        <f>IF(ISBLANK(INDEX('Policy Characteristics'!F:F,MATCH($C3045,'Policy Characteristics'!$C:$C,0))),"",INDEX('Policy Characteristics'!F:F,MATCH($C3045,'Policy Characteristics'!$C:$C,0)))</f>
        <v>0</v>
      </c>
      <c r="M3045" s="359">
        <f>IF(ISBLANK(INDEX('Policy Characteristics'!G:G,MATCH($C3045,'Policy Characteristics'!$C:$C,0))),"",INDEX('Policy Characteristics'!G:G,MATCH($C3045,'Policy Characteristics'!$C:$C,0)))</f>
        <v>1</v>
      </c>
      <c r="N3045" s="359">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of sector hydrogen use</v>
      </c>
      <c r="P3045" s="254" t="str">
        <f>IF(ISBLANK(INDEX('Policy Characteristics'!J:J,MATCH($C3045,'Policy Characteristics'!$C:$C,0))),"",INDEX('Policy Characteristics'!J:J,MATCH($C3045,'Policy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5" s="254" t="str">
        <f>IF(ISBLANK(INDEX('Policy Characteristics'!K:K,MATCH($C3045,'Policy Characteristics'!$C:$C,0))),"",INDEX('Policy Characteristics'!K:K,MATCH($C3045,'Policy Characteristics'!$C:$C,0)))</f>
        <v/>
      </c>
      <c r="R3045" s="254" t="str">
        <f>IF(ISBLANK(INDEX('Policy Characteristics'!L:L,MATCH($C3045,'Policy Characteristics'!$C:$C,0))),"",INDEX('Policy Characteristics'!L:L,MATCH($C3045,'Policy Characteristics'!$C:$C,0)))</f>
        <v/>
      </c>
    </row>
    <row r="3046" spans="1:18" x14ac:dyDescent="0.25">
      <c r="A3046" s="254" t="str">
        <f>IF(ISBLANK(INDEX('Policy Characteristics'!A:A,MATCH($C3046,'Policy Characteristics'!$C:$C,0))),"",INDEX('Policy Characteristics'!A:A,MATCH($C3046,'Policy Characteristics'!$C:$C,0)))</f>
        <v>District Heat and Hydrogen</v>
      </c>
      <c r="B3046" s="262" t="str">
        <f>IF(ISBLANK(INDEX('Policy Characteristics'!B:B,MATCH($C3046,'Policy Characteristics'!$C:$C,0))),"",INDEX('Policy Characteristics'!B:B,MATCH($C3046,'Policy Characteristics'!$C:$C,0)))</f>
        <v>Green Hydrogen Requirement</v>
      </c>
      <c r="C3046" t="str">
        <f t="shared" ref="C3046:C3051" si="171">$C$3045</f>
        <v>Required Green Share of Hydrogen Demand by Sector</v>
      </c>
      <c r="D3046" s="1" t="s">
        <v>324</v>
      </c>
      <c r="F3046" s="1" t="s">
        <v>325</v>
      </c>
      <c r="H3046" s="47">
        <f t="shared" si="162"/>
        <v>3045</v>
      </c>
      <c r="I3046" s="322" t="s">
        <v>40</v>
      </c>
      <c r="J3046" s="255" t="str">
        <f>IF(ISBLANK(INDEX('Policy Characteristics'!D:D,MATCH($C3046,'Policy Characteristics'!$C:$C,0))),"",INDEX('Policy Characteristics'!D:D,MATCH($C3046,'Policy Characteristics'!$C:$C,0)))</f>
        <v>Clean Hydrogen Requirement</v>
      </c>
      <c r="K3046" s="254" t="str">
        <f>IF(ISBLANK(INDEX('Policy Characteristics'!E:E,MATCH($C3046,'Policy Characteristics'!$C:$C,0))),"",INDEX('Policy Characteristics'!E:E,MATCH($C3046,'Policy Characteristics'!$C:$C,0)))</f>
        <v>hydgn green hydrogen requirement</v>
      </c>
      <c r="L3046" s="359">
        <f>IF(ISBLANK(INDEX('Policy Characteristics'!F:F,MATCH($C3046,'Policy Characteristics'!$C:$C,0))),"",INDEX('Policy Characteristics'!F:F,MATCH($C3046,'Policy Characteristics'!$C:$C,0)))</f>
        <v>0</v>
      </c>
      <c r="M3046" s="359">
        <f>IF(ISBLANK(INDEX('Policy Characteristics'!G:G,MATCH($C3046,'Policy Characteristics'!$C:$C,0))),"",INDEX('Policy Characteristics'!G:G,MATCH($C3046,'Policy Characteristics'!$C:$C,0)))</f>
        <v>1</v>
      </c>
      <c r="N3046" s="359">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of sector hydrogen use</v>
      </c>
      <c r="P3046" s="254" t="str">
        <f>IF(ISBLANK(INDEX('Policy Characteristics'!J:J,MATCH($C3046,'Policy Characteristics'!$C:$C,0))),"",INDEX('Policy Characteristics'!J:J,MATCH($C3046,'Policy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6" s="254" t="str">
        <f>IF(ISBLANK(INDEX('Policy Characteristics'!K:K,MATCH($C3046,'Policy Characteristics'!$C:$C,0))),"",INDEX('Policy Characteristics'!K:K,MATCH($C3046,'Policy Characteristics'!$C:$C,0)))</f>
        <v/>
      </c>
      <c r="R3046" s="254" t="str">
        <f>IF(ISBLANK(INDEX('Policy Characteristics'!L:L,MATCH($C3046,'Policy Characteristics'!$C:$C,0))),"",INDEX('Policy Characteristics'!L:L,MATCH($C3046,'Policy Characteristics'!$C:$C,0)))</f>
        <v/>
      </c>
    </row>
    <row r="3047" spans="1:18" x14ac:dyDescent="0.25">
      <c r="A3047" s="254" t="str">
        <f>IF(ISBLANK(INDEX('Policy Characteristics'!A:A,MATCH($C3047,'Policy Characteristics'!$C:$C,0))),"",INDEX('Policy Characteristics'!A:A,MATCH($C3047,'Policy Characteristics'!$C:$C,0)))</f>
        <v>District Heat and Hydrogen</v>
      </c>
      <c r="B3047" s="262" t="str">
        <f>IF(ISBLANK(INDEX('Policy Characteristics'!B:B,MATCH($C3047,'Policy Characteristics'!$C:$C,0))),"",INDEX('Policy Characteristics'!B:B,MATCH($C3047,'Policy Characteristics'!$C:$C,0)))</f>
        <v>Green Hydrogen Requirement</v>
      </c>
      <c r="C3047" t="str">
        <f t="shared" si="171"/>
        <v>Required Green Share of Hydrogen Demand by Sector</v>
      </c>
      <c r="D3047" s="1" t="s">
        <v>318</v>
      </c>
      <c r="F3047" s="1" t="s">
        <v>322</v>
      </c>
      <c r="H3047" s="47">
        <f t="shared" si="162"/>
        <v>3046</v>
      </c>
      <c r="I3047" s="322" t="s">
        <v>41</v>
      </c>
      <c r="J3047" s="255" t="str">
        <f>IF(ISBLANK(INDEX('Policy Characteristics'!D:D,MATCH($C3047,'Policy Characteristics'!$C:$C,0))),"",INDEX('Policy Characteristics'!D:D,MATCH($C3047,'Policy Characteristics'!$C:$C,0)))</f>
        <v>Clean Hydrogen Requirement</v>
      </c>
      <c r="K3047" s="254" t="str">
        <f>IF(ISBLANK(INDEX('Policy Characteristics'!E:E,MATCH($C3047,'Policy Characteristics'!$C:$C,0))),"",INDEX('Policy Characteristics'!E:E,MATCH($C3047,'Policy Characteristics'!$C:$C,0)))</f>
        <v>hydgn green hydrogen requirement</v>
      </c>
      <c r="L3047" s="359">
        <f>IF(ISBLANK(INDEX('Policy Characteristics'!F:F,MATCH($C3047,'Policy Characteristics'!$C:$C,0))),"",INDEX('Policy Characteristics'!F:F,MATCH($C3047,'Policy Characteristics'!$C:$C,0)))</f>
        <v>0</v>
      </c>
      <c r="M3047" s="359">
        <f>IF(ISBLANK(INDEX('Policy Characteristics'!G:G,MATCH($C3047,'Policy Characteristics'!$C:$C,0))),"",INDEX('Policy Characteristics'!G:G,MATCH($C3047,'Policy Characteristics'!$C:$C,0)))</f>
        <v>1</v>
      </c>
      <c r="N3047" s="359">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of sector hydrogen use</v>
      </c>
      <c r="P3047" s="254" t="str">
        <f>IF(ISBLANK(INDEX('Policy Characteristics'!J:J,MATCH($C3047,'Policy Characteristics'!$C:$C,0))),"",INDEX('Policy Characteristics'!J:J,MATCH($C3047,'Policy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7" s="254" t="str">
        <f>IF(ISBLANK(INDEX('Policy Characteristics'!K:K,MATCH($C3047,'Policy Characteristics'!$C:$C,0))),"",INDEX('Policy Characteristics'!K:K,MATCH($C3047,'Policy Characteristics'!$C:$C,0)))</f>
        <v/>
      </c>
      <c r="R3047" s="254" t="str">
        <f>IF(ISBLANK(INDEX('Policy Characteristics'!L:L,MATCH($C3047,'Policy Characteristics'!$C:$C,0))),"",INDEX('Policy Characteristics'!L:L,MATCH($C3047,'Policy Characteristics'!$C:$C,0)))</f>
        <v/>
      </c>
    </row>
    <row r="3048" spans="1:18" x14ac:dyDescent="0.25">
      <c r="A3048" s="254" t="str">
        <f>IF(ISBLANK(INDEX('Policy Characteristics'!A:A,MATCH($C3048,'Policy Characteristics'!$C:$C,0))),"",INDEX('Policy Characteristics'!A:A,MATCH($C3048,'Policy Characteristics'!$C:$C,0)))</f>
        <v>District Heat and Hydrogen</v>
      </c>
      <c r="B3048" s="262" t="str">
        <f>IF(ISBLANK(INDEX('Policy Characteristics'!B:B,MATCH($C3048,'Policy Characteristics'!$C:$C,0))),"",INDEX('Policy Characteristics'!B:B,MATCH($C3048,'Policy Characteristics'!$C:$C,0)))</f>
        <v>Green Hydrogen Requirement</v>
      </c>
      <c r="C3048" t="str">
        <f t="shared" si="171"/>
        <v>Required Green Share of Hydrogen Demand by Sector</v>
      </c>
      <c r="D3048" s="1" t="s">
        <v>319</v>
      </c>
      <c r="F3048" s="1" t="s">
        <v>323</v>
      </c>
      <c r="H3048" s="47">
        <f t="shared" si="162"/>
        <v>3047</v>
      </c>
      <c r="I3048" s="322" t="s">
        <v>41</v>
      </c>
      <c r="J3048" s="255" t="str">
        <f>IF(ISBLANK(INDEX('Policy Characteristics'!D:D,MATCH($C3048,'Policy Characteristics'!$C:$C,0))),"",INDEX('Policy Characteristics'!D:D,MATCH($C3048,'Policy Characteristics'!$C:$C,0)))</f>
        <v>Clean Hydrogen Requirement</v>
      </c>
      <c r="K3048" s="254" t="str">
        <f>IF(ISBLANK(INDEX('Policy Characteristics'!E:E,MATCH($C3048,'Policy Characteristics'!$C:$C,0))),"",INDEX('Policy Characteristics'!E:E,MATCH($C3048,'Policy Characteristics'!$C:$C,0)))</f>
        <v>hydgn green hydrogen requirement</v>
      </c>
      <c r="L3048" s="359">
        <f>IF(ISBLANK(INDEX('Policy Characteristics'!F:F,MATCH($C3048,'Policy Characteristics'!$C:$C,0))),"",INDEX('Policy Characteristics'!F:F,MATCH($C3048,'Policy Characteristics'!$C:$C,0)))</f>
        <v>0</v>
      </c>
      <c r="M3048" s="359">
        <f>IF(ISBLANK(INDEX('Policy Characteristics'!G:G,MATCH($C3048,'Policy Characteristics'!$C:$C,0))),"",INDEX('Policy Characteristics'!G:G,MATCH($C3048,'Policy Characteristics'!$C:$C,0)))</f>
        <v>1</v>
      </c>
      <c r="N3048" s="359">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of sector hydrogen use</v>
      </c>
      <c r="P3048" s="254" t="str">
        <f>IF(ISBLANK(INDEX('Policy Characteristics'!J:J,MATCH($C3048,'Policy Characteristics'!$C:$C,0))),"",INDEX('Policy Characteristics'!J:J,MATCH($C3048,'Policy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8" s="254" t="str">
        <f>IF(ISBLANK(INDEX('Policy Characteristics'!K:K,MATCH($C3048,'Policy Characteristics'!$C:$C,0))),"",INDEX('Policy Characteristics'!K:K,MATCH($C3048,'Policy Characteristics'!$C:$C,0)))</f>
        <v/>
      </c>
      <c r="R3048" s="254" t="str">
        <f>IF(ISBLANK(INDEX('Policy Characteristics'!L:L,MATCH($C3048,'Policy Characteristics'!$C:$C,0))),"",INDEX('Policy Characteristics'!L:L,MATCH($C3048,'Policy Characteristics'!$C:$C,0)))</f>
        <v/>
      </c>
    </row>
    <row r="3049" spans="1:18" x14ac:dyDescent="0.25">
      <c r="A3049" s="254" t="str">
        <f>IF(ISBLANK(INDEX('Policy Characteristics'!A:A,MATCH($C3049,'Policy Characteristics'!$C:$C,0))),"",INDEX('Policy Characteristics'!A:A,MATCH($C3049,'Policy Characteristics'!$C:$C,0)))</f>
        <v>District Heat and Hydrogen</v>
      </c>
      <c r="B3049" s="262" t="str">
        <f>IF(ISBLANK(INDEX('Policy Characteristics'!B:B,MATCH($C3049,'Policy Characteristics'!$C:$C,0))),"",INDEX('Policy Characteristics'!B:B,MATCH($C3049,'Policy Characteristics'!$C:$C,0)))</f>
        <v>Green Hydrogen Requirement</v>
      </c>
      <c r="C3049" t="str">
        <f t="shared" si="171"/>
        <v>Required Green Share of Hydrogen Demand by Sector</v>
      </c>
      <c r="D3049" s="1" t="s">
        <v>317</v>
      </c>
      <c r="F3049" s="1" t="s">
        <v>321</v>
      </c>
      <c r="H3049" s="47">
        <f t="shared" si="162"/>
        <v>3048</v>
      </c>
      <c r="I3049" s="322" t="s">
        <v>40</v>
      </c>
      <c r="J3049" s="255" t="str">
        <f>IF(ISBLANK(INDEX('Policy Characteristics'!D:D,MATCH($C3049,'Policy Characteristics'!$C:$C,0))),"",INDEX('Policy Characteristics'!D:D,MATCH($C3049,'Policy Characteristics'!$C:$C,0)))</f>
        <v>Clean Hydrogen Requirement</v>
      </c>
      <c r="K3049" s="254" t="str">
        <f>IF(ISBLANK(INDEX('Policy Characteristics'!E:E,MATCH($C3049,'Policy Characteristics'!$C:$C,0))),"",INDEX('Policy Characteristics'!E:E,MATCH($C3049,'Policy Characteristics'!$C:$C,0)))</f>
        <v>hydgn green hydrogen requirement</v>
      </c>
      <c r="L3049" s="359">
        <f>IF(ISBLANK(INDEX('Policy Characteristics'!F:F,MATCH($C3049,'Policy Characteristics'!$C:$C,0))),"",INDEX('Policy Characteristics'!F:F,MATCH($C3049,'Policy Characteristics'!$C:$C,0)))</f>
        <v>0</v>
      </c>
      <c r="M3049" s="359">
        <f>IF(ISBLANK(INDEX('Policy Characteristics'!G:G,MATCH($C3049,'Policy Characteristics'!$C:$C,0))),"",INDEX('Policy Characteristics'!G:G,MATCH($C3049,'Policy Characteristics'!$C:$C,0)))</f>
        <v>1</v>
      </c>
      <c r="N3049" s="359">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of sector hydrogen use</v>
      </c>
      <c r="P3049" s="254" t="str">
        <f>IF(ISBLANK(INDEX('Policy Characteristics'!J:J,MATCH($C3049,'Policy Characteristics'!$C:$C,0))),"",INDEX('Policy Characteristics'!J:J,MATCH($C3049,'Policy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49" s="254" t="str">
        <f>IF(ISBLANK(INDEX('Policy Characteristics'!K:K,MATCH($C3049,'Policy Characteristics'!$C:$C,0))),"",INDEX('Policy Characteristics'!K:K,MATCH($C3049,'Policy Characteristics'!$C:$C,0)))</f>
        <v/>
      </c>
      <c r="R3049" s="254" t="str">
        <f>IF(ISBLANK(INDEX('Policy Characteristics'!L:L,MATCH($C3049,'Policy Characteristics'!$C:$C,0))),"",INDEX('Policy Characteristics'!L:L,MATCH($C3049,'Policy Characteristics'!$C:$C,0)))</f>
        <v/>
      </c>
    </row>
    <row r="3050" spans="1:18" x14ac:dyDescent="0.25">
      <c r="A3050" s="254" t="str">
        <f>IF(ISBLANK(INDEX('Policy Characteristics'!A:A,MATCH($C3050,'Policy Characteristics'!$C:$C,0))),"",INDEX('Policy Characteristics'!A:A,MATCH($C3050,'Policy Characteristics'!$C:$C,0)))</f>
        <v>District Heat and Hydrogen</v>
      </c>
      <c r="B3050" s="262" t="str">
        <f>IF(ISBLANK(INDEX('Policy Characteristics'!B:B,MATCH($C3050,'Policy Characteristics'!$C:$C,0))),"",INDEX('Policy Characteristics'!B:B,MATCH($C3050,'Policy Characteristics'!$C:$C,0)))</f>
        <v>Green Hydrogen Requirement</v>
      </c>
      <c r="C3050" t="str">
        <f t="shared" si="171"/>
        <v>Required Green Share of Hydrogen Demand by Sector</v>
      </c>
      <c r="D3050" s="1" t="s">
        <v>2463</v>
      </c>
      <c r="F3050" s="1" t="s">
        <v>2843</v>
      </c>
      <c r="H3050" s="47">
        <f t="shared" si="162"/>
        <v>3049</v>
      </c>
      <c r="I3050" s="322" t="s">
        <v>41</v>
      </c>
      <c r="J3050" s="255" t="str">
        <f>IF(ISBLANK(INDEX('Policy Characteristics'!D:D,MATCH($C3050,'Policy Characteristics'!$C:$C,0))),"",INDEX('Policy Characteristics'!D:D,MATCH($C3050,'Policy Characteristics'!$C:$C,0)))</f>
        <v>Clean Hydrogen Requirement</v>
      </c>
      <c r="K3050" s="254" t="str">
        <f>IF(ISBLANK(INDEX('Policy Characteristics'!E:E,MATCH($C3050,'Policy Characteristics'!$C:$C,0))),"",INDEX('Policy Characteristics'!E:E,MATCH($C3050,'Policy Characteristics'!$C:$C,0)))</f>
        <v>hydgn green hydrogen requirement</v>
      </c>
      <c r="L3050" s="359">
        <f>IF(ISBLANK(INDEX('Policy Characteristics'!F:F,MATCH($C3050,'Policy Characteristics'!$C:$C,0))),"",INDEX('Policy Characteristics'!F:F,MATCH($C3050,'Policy Characteristics'!$C:$C,0)))</f>
        <v>0</v>
      </c>
      <c r="M3050" s="359">
        <f>IF(ISBLANK(INDEX('Policy Characteristics'!G:G,MATCH($C3050,'Policy Characteristics'!$C:$C,0))),"",INDEX('Policy Characteristics'!G:G,MATCH($C3050,'Policy Characteristics'!$C:$C,0)))</f>
        <v>1</v>
      </c>
      <c r="N3050" s="359">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of sector hydrogen use</v>
      </c>
      <c r="P3050" s="254" t="str">
        <f>IF(ISBLANK(INDEX('Policy Characteristics'!J:J,MATCH($C3050,'Policy Characteristics'!$C:$C,0))),"",INDEX('Policy Characteristics'!J:J,MATCH($C3050,'Policy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50" s="254" t="str">
        <f>IF(ISBLANK(INDEX('Policy Characteristics'!K:K,MATCH($C3050,'Policy Characteristics'!$C:$C,0))),"",INDEX('Policy Characteristics'!K:K,MATCH($C3050,'Policy Characteristics'!$C:$C,0)))</f>
        <v/>
      </c>
      <c r="R3050" s="254" t="str">
        <f>IF(ISBLANK(INDEX('Policy Characteristics'!L:L,MATCH($C3050,'Policy Characteristics'!$C:$C,0))),"",INDEX('Policy Characteristics'!L:L,MATCH($C3050,'Policy Characteristics'!$C:$C,0)))</f>
        <v/>
      </c>
    </row>
    <row r="3051" spans="1:18" x14ac:dyDescent="0.25">
      <c r="A3051" s="254" t="str">
        <f>IF(ISBLANK(INDEX('Policy Characteristics'!A:A,MATCH($C3051,'Policy Characteristics'!$C:$C,0))),"",INDEX('Policy Characteristics'!A:A,MATCH($C3051,'Policy Characteristics'!$C:$C,0)))</f>
        <v>District Heat and Hydrogen</v>
      </c>
      <c r="B3051" s="262" t="str">
        <f>IF(ISBLANK(INDEX('Policy Characteristics'!B:B,MATCH($C3051,'Policy Characteristics'!$C:$C,0))),"",INDEX('Policy Characteristics'!B:B,MATCH($C3051,'Policy Characteristics'!$C:$C,0)))</f>
        <v>Green Hydrogen Requirement</v>
      </c>
      <c r="C3051" t="str">
        <f t="shared" si="171"/>
        <v>Required Green Share of Hydrogen Demand by Sector</v>
      </c>
      <c r="D3051" s="1" t="s">
        <v>3640</v>
      </c>
      <c r="F3051" s="1" t="s">
        <v>4184</v>
      </c>
      <c r="H3051" s="47">
        <f t="shared" si="162"/>
        <v>3050</v>
      </c>
      <c r="I3051" s="322" t="s">
        <v>41</v>
      </c>
      <c r="J3051" s="255" t="str">
        <f>IF(ISBLANK(INDEX('Policy Characteristics'!D:D,MATCH($C3051,'Policy Characteristics'!$C:$C,0))),"",INDEX('Policy Characteristics'!D:D,MATCH($C3051,'Policy Characteristics'!$C:$C,0)))</f>
        <v>Clean Hydrogen Requirement</v>
      </c>
      <c r="K3051" s="254" t="str">
        <f>IF(ISBLANK(INDEX('Policy Characteristics'!E:E,MATCH($C3051,'Policy Characteristics'!$C:$C,0))),"",INDEX('Policy Characteristics'!E:E,MATCH($C3051,'Policy Characteristics'!$C:$C,0)))</f>
        <v>hydgn green hydrogen requirement</v>
      </c>
      <c r="L3051" s="359">
        <f>IF(ISBLANK(INDEX('Policy Characteristics'!F:F,MATCH($C3051,'Policy Characteristics'!$C:$C,0))),"",INDEX('Policy Characteristics'!F:F,MATCH($C3051,'Policy Characteristics'!$C:$C,0)))</f>
        <v>0</v>
      </c>
      <c r="M3051" s="359">
        <f>IF(ISBLANK(INDEX('Policy Characteristics'!G:G,MATCH($C3051,'Policy Characteristics'!$C:$C,0))),"",INDEX('Policy Characteristics'!G:G,MATCH($C3051,'Policy Characteristics'!$C:$C,0)))</f>
        <v>1</v>
      </c>
      <c r="N3051" s="359">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of sector hydrogen use</v>
      </c>
      <c r="P3051" s="254" t="str">
        <f>IF(ISBLANK(INDEX('Policy Characteristics'!J:J,MATCH($C3051,'Policy Characteristics'!$C:$C,0))),"",INDEX('Policy Characteristics'!J:J,MATCH($C3051,'Policy Characteristics'!$C:$C,0)))</f>
        <v>**Description:** This policy requires that at least the chosen share of the selected sector's hydrogen use be green hydrogen, made by electrolysis with dedicated clean electricity. Hydrogen producers build and run enough green capacity to meet it, and the sector pays the blended price of the hydrogen it buys. The requirement covers all of the sector's hydrogen use, including existing feedstock uses such as refining and ammonia. // **Guidance for setting values:** The EU Renewable Energy Directive (RED III) requires renewable fuels of non-biological origin to supply at least 42% of the hydrogen used in industry by 2030 and 60% by 2035. Hydrogen used to make conventional transport fuels, as in refineries, is left out of that count, so a RED III style target expressed as a share of all industrial hydrogen is the target times one minus the refinery share of industrial hydrogen use.</v>
      </c>
      <c r="Q3051" s="254" t="str">
        <f>IF(ISBLANK(INDEX('Policy Characteristics'!K:K,MATCH($C3051,'Policy Characteristics'!$C:$C,0))),"",INDEX('Policy Characteristics'!K:K,MATCH($C3051,'Policy Characteristics'!$C:$C,0)))</f>
        <v/>
      </c>
      <c r="R3051" s="254" t="str">
        <f>IF(ISBLANK(INDEX('Policy Characteristics'!L:L,MATCH($C3051,'Policy Characteristics'!$C:$C,0))),"",INDEX('Policy Characteristics'!L:L,MATCH($C3051,'Policy Characteristics'!$C:$C,0)))</f>
        <v/>
      </c>
    </row>
    <row r="3052" spans="1:18" x14ac:dyDescent="0.25">
      <c r="A3052" s="254" t="str">
        <f>IF(ISBLANK(INDEX('Policy Characteristics'!A:A,MATCH($C3052,'Policy Characteristics'!$C:$C,0))),"",INDEX('Policy Characteristics'!A:A,MATCH($C3052,'Policy Characteristics'!$C:$C,0)))</f>
        <v>District Heat and Hydrogen</v>
      </c>
      <c r="B3052" s="262" t="str">
        <f>IF(ISBLANK(INDEX('Policy Characteristics'!B:B,MATCH($C3052,'Policy Characteristics'!$C:$C,0))),"",INDEX('Policy Characteristics'!B:B,MATCH($C3052,'Policy Characteristics'!$C:$C,0)))</f>
        <v>Low Carbon Hydrogen Requirement</v>
      </c>
      <c r="C3052" t="s">
        <v>4180</v>
      </c>
      <c r="D3052" s="1" t="s">
        <v>316</v>
      </c>
      <c r="F3052" s="1" t="s">
        <v>320</v>
      </c>
      <c r="H3052" s="47">
        <f t="shared" si="162"/>
        <v>3051</v>
      </c>
      <c r="I3052" s="322" t="s">
        <v>40</v>
      </c>
      <c r="J3052" s="255" t="str">
        <f>IF(ISBLANK(INDEX('Policy Characteristics'!D:D,MATCH($C3052,'Policy Characteristics'!$C:$C,0))),"",INDEX('Policy Characteristics'!D:D,MATCH($C3052,'Policy Characteristics'!$C:$C,0)))</f>
        <v>Clean Hydrogen Requirement</v>
      </c>
      <c r="K3052" s="254" t="str">
        <f>IF(ISBLANK(INDEX('Policy Characteristics'!E:E,MATCH($C3052,'Policy Characteristics'!$C:$C,0))),"",INDEX('Policy Characteristics'!E:E,MATCH($C3052,'Policy Characteristics'!$C:$C,0)))</f>
        <v>hydgn low carbon hydrogen requirement</v>
      </c>
      <c r="L3052" s="359">
        <f>IF(ISBLANK(INDEX('Policy Characteristics'!F:F,MATCH($C3052,'Policy Characteristics'!$C:$C,0))),"",INDEX('Policy Characteristics'!F:F,MATCH($C3052,'Policy Characteristics'!$C:$C,0)))</f>
        <v>0</v>
      </c>
      <c r="M3052" s="359">
        <f>IF(ISBLANK(INDEX('Policy Characteristics'!G:G,MATCH($C3052,'Policy Characteristics'!$C:$C,0))),"",INDEX('Policy Characteristics'!G:G,MATCH($C3052,'Policy Characteristics'!$C:$C,0)))</f>
        <v>1</v>
      </c>
      <c r="N3052" s="359">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of sector hydrogen use</v>
      </c>
      <c r="P3052" s="254" t="str">
        <f>IF(ISBLANK(INDEX('Policy Characteristics'!J:J,MATCH($C3052,'Policy Characteristics'!$C:$C,0))),"",INDEX('Policy Characteristics'!J:J,MATCH($C3052,'Policy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2" s="254" t="str">
        <f>IF(ISBLANK(INDEX('Policy Characteristics'!K:K,MATCH($C3052,'Policy Characteristics'!$C:$C,0))),"",INDEX('Policy Characteristics'!K:K,MATCH($C3052,'Policy Characteristics'!$C:$C,0)))</f>
        <v/>
      </c>
      <c r="R3052" s="254" t="str">
        <f>IF(ISBLANK(INDEX('Policy Characteristics'!L:L,MATCH($C3052,'Policy Characteristics'!$C:$C,0))),"",INDEX('Policy Characteristics'!L:L,MATCH($C3052,'Policy Characteristics'!$C:$C,0)))</f>
        <v/>
      </c>
    </row>
    <row r="3053" spans="1:18" x14ac:dyDescent="0.25">
      <c r="A3053" s="254" t="str">
        <f>IF(ISBLANK(INDEX('Policy Characteristics'!A:A,MATCH($C3053,'Policy Characteristics'!$C:$C,0))),"",INDEX('Policy Characteristics'!A:A,MATCH($C3053,'Policy Characteristics'!$C:$C,0)))</f>
        <v>District Heat and Hydrogen</v>
      </c>
      <c r="B3053" s="262" t="str">
        <f>IF(ISBLANK(INDEX('Policy Characteristics'!B:B,MATCH($C3053,'Policy Characteristics'!$C:$C,0))),"",INDEX('Policy Characteristics'!B:B,MATCH($C3053,'Policy Characteristics'!$C:$C,0)))</f>
        <v>Low Carbon Hydrogen Requirement</v>
      </c>
      <c r="C3053" t="str">
        <f t="shared" ref="C3053:C3058" si="172">$C$3052</f>
        <v>Required Low Carbon Share of Hydrogen Demand by Sector</v>
      </c>
      <c r="D3053" s="1" t="s">
        <v>324</v>
      </c>
      <c r="F3053" s="1" t="s">
        <v>325</v>
      </c>
      <c r="H3053" s="47">
        <f t="shared" si="162"/>
        <v>3052</v>
      </c>
      <c r="I3053" s="322" t="s">
        <v>40</v>
      </c>
      <c r="J3053" s="255" t="str">
        <f>IF(ISBLANK(INDEX('Policy Characteristics'!D:D,MATCH($C3053,'Policy Characteristics'!$C:$C,0))),"",INDEX('Policy Characteristics'!D:D,MATCH($C3053,'Policy Characteristics'!$C:$C,0)))</f>
        <v>Clean Hydrogen Requirement</v>
      </c>
      <c r="K3053" s="254" t="str">
        <f>IF(ISBLANK(INDEX('Policy Characteristics'!E:E,MATCH($C3053,'Policy Characteristics'!$C:$C,0))),"",INDEX('Policy Characteristics'!E:E,MATCH($C3053,'Policy Characteristics'!$C:$C,0)))</f>
        <v>hydgn low carbon hydrogen requirement</v>
      </c>
      <c r="L3053" s="359">
        <f>IF(ISBLANK(INDEX('Policy Characteristics'!F:F,MATCH($C3053,'Policy Characteristics'!$C:$C,0))),"",INDEX('Policy Characteristics'!F:F,MATCH($C3053,'Policy Characteristics'!$C:$C,0)))</f>
        <v>0</v>
      </c>
      <c r="M3053" s="359">
        <f>IF(ISBLANK(INDEX('Policy Characteristics'!G:G,MATCH($C3053,'Policy Characteristics'!$C:$C,0))),"",INDEX('Policy Characteristics'!G:G,MATCH($C3053,'Policy Characteristics'!$C:$C,0)))</f>
        <v>1</v>
      </c>
      <c r="N3053" s="359">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of sector hydrogen use</v>
      </c>
      <c r="P3053" s="254" t="str">
        <f>IF(ISBLANK(INDEX('Policy Characteristics'!J:J,MATCH($C3053,'Policy Characteristics'!$C:$C,0))),"",INDEX('Policy Characteristics'!J:J,MATCH($C3053,'Policy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3" s="254" t="str">
        <f>IF(ISBLANK(INDEX('Policy Characteristics'!K:K,MATCH($C3053,'Policy Characteristics'!$C:$C,0))),"",INDEX('Policy Characteristics'!K:K,MATCH($C3053,'Policy Characteristics'!$C:$C,0)))</f>
        <v/>
      </c>
      <c r="R3053" s="254" t="str">
        <f>IF(ISBLANK(INDEX('Policy Characteristics'!L:L,MATCH($C3053,'Policy Characteristics'!$C:$C,0))),"",INDEX('Policy Characteristics'!L:L,MATCH($C3053,'Policy Characteristics'!$C:$C,0)))</f>
        <v/>
      </c>
    </row>
    <row r="3054" spans="1:18" x14ac:dyDescent="0.25">
      <c r="A3054" s="254" t="str">
        <f>IF(ISBLANK(INDEX('Policy Characteristics'!A:A,MATCH($C3054,'Policy Characteristics'!$C:$C,0))),"",INDEX('Policy Characteristics'!A:A,MATCH($C3054,'Policy Characteristics'!$C:$C,0)))</f>
        <v>District Heat and Hydrogen</v>
      </c>
      <c r="B3054" s="262" t="str">
        <f>IF(ISBLANK(INDEX('Policy Characteristics'!B:B,MATCH($C3054,'Policy Characteristics'!$C:$C,0))),"",INDEX('Policy Characteristics'!B:B,MATCH($C3054,'Policy Characteristics'!$C:$C,0)))</f>
        <v>Low Carbon Hydrogen Requirement</v>
      </c>
      <c r="C3054" t="str">
        <f t="shared" si="172"/>
        <v>Required Low Carbon Share of Hydrogen Demand by Sector</v>
      </c>
      <c r="D3054" s="1" t="s">
        <v>318</v>
      </c>
      <c r="F3054" s="1" t="s">
        <v>322</v>
      </c>
      <c r="H3054" s="47">
        <f t="shared" si="162"/>
        <v>3053</v>
      </c>
      <c r="I3054" s="322" t="s">
        <v>41</v>
      </c>
      <c r="J3054" s="255" t="str">
        <f>IF(ISBLANK(INDEX('Policy Characteristics'!D:D,MATCH($C3054,'Policy Characteristics'!$C:$C,0))),"",INDEX('Policy Characteristics'!D:D,MATCH($C3054,'Policy Characteristics'!$C:$C,0)))</f>
        <v>Clean Hydrogen Requirement</v>
      </c>
      <c r="K3054" s="254" t="str">
        <f>IF(ISBLANK(INDEX('Policy Characteristics'!E:E,MATCH($C3054,'Policy Characteristics'!$C:$C,0))),"",INDEX('Policy Characteristics'!E:E,MATCH($C3054,'Policy Characteristics'!$C:$C,0)))</f>
        <v>hydgn low carbon hydrogen requirement</v>
      </c>
      <c r="L3054" s="359">
        <f>IF(ISBLANK(INDEX('Policy Characteristics'!F:F,MATCH($C3054,'Policy Characteristics'!$C:$C,0))),"",INDEX('Policy Characteristics'!F:F,MATCH($C3054,'Policy Characteristics'!$C:$C,0)))</f>
        <v>0</v>
      </c>
      <c r="M3054" s="359">
        <f>IF(ISBLANK(INDEX('Policy Characteristics'!G:G,MATCH($C3054,'Policy Characteristics'!$C:$C,0))),"",INDEX('Policy Characteristics'!G:G,MATCH($C3054,'Policy Characteristics'!$C:$C,0)))</f>
        <v>1</v>
      </c>
      <c r="N3054" s="359">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of sector hydrogen use</v>
      </c>
      <c r="P3054" s="254" t="str">
        <f>IF(ISBLANK(INDEX('Policy Characteristics'!J:J,MATCH($C3054,'Policy Characteristics'!$C:$C,0))),"",INDEX('Policy Characteristics'!J:J,MATCH($C3054,'Policy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4" s="254" t="str">
        <f>IF(ISBLANK(INDEX('Policy Characteristics'!K:K,MATCH($C3054,'Policy Characteristics'!$C:$C,0))),"",INDEX('Policy Characteristics'!K:K,MATCH($C3054,'Policy Characteristics'!$C:$C,0)))</f>
        <v/>
      </c>
      <c r="R3054" s="254" t="str">
        <f>IF(ISBLANK(INDEX('Policy Characteristics'!L:L,MATCH($C3054,'Policy Characteristics'!$C:$C,0))),"",INDEX('Policy Characteristics'!L:L,MATCH($C3054,'Policy Characteristics'!$C:$C,0)))</f>
        <v/>
      </c>
    </row>
    <row r="3055" spans="1:18" x14ac:dyDescent="0.25">
      <c r="A3055" s="254" t="str">
        <f>IF(ISBLANK(INDEX('Policy Characteristics'!A:A,MATCH($C3055,'Policy Characteristics'!$C:$C,0))),"",INDEX('Policy Characteristics'!A:A,MATCH($C3055,'Policy Characteristics'!$C:$C,0)))</f>
        <v>District Heat and Hydrogen</v>
      </c>
      <c r="B3055" s="262" t="str">
        <f>IF(ISBLANK(INDEX('Policy Characteristics'!B:B,MATCH($C3055,'Policy Characteristics'!$C:$C,0))),"",INDEX('Policy Characteristics'!B:B,MATCH($C3055,'Policy Characteristics'!$C:$C,0)))</f>
        <v>Low Carbon Hydrogen Requirement</v>
      </c>
      <c r="C3055" t="str">
        <f t="shared" si="172"/>
        <v>Required Low Carbon Share of Hydrogen Demand by Sector</v>
      </c>
      <c r="D3055" s="1" t="s">
        <v>319</v>
      </c>
      <c r="F3055" s="1" t="s">
        <v>323</v>
      </c>
      <c r="H3055" s="47">
        <f t="shared" si="162"/>
        <v>3054</v>
      </c>
      <c r="I3055" s="322" t="s">
        <v>41</v>
      </c>
      <c r="J3055" s="255" t="str">
        <f>IF(ISBLANK(INDEX('Policy Characteristics'!D:D,MATCH($C3055,'Policy Characteristics'!$C:$C,0))),"",INDEX('Policy Characteristics'!D:D,MATCH($C3055,'Policy Characteristics'!$C:$C,0)))</f>
        <v>Clean Hydrogen Requirement</v>
      </c>
      <c r="K3055" s="254" t="str">
        <f>IF(ISBLANK(INDEX('Policy Characteristics'!E:E,MATCH($C3055,'Policy Characteristics'!$C:$C,0))),"",INDEX('Policy Characteristics'!E:E,MATCH($C3055,'Policy Characteristics'!$C:$C,0)))</f>
        <v>hydgn low carbon hydrogen requirement</v>
      </c>
      <c r="L3055" s="359">
        <f>IF(ISBLANK(INDEX('Policy Characteristics'!F:F,MATCH($C3055,'Policy Characteristics'!$C:$C,0))),"",INDEX('Policy Characteristics'!F:F,MATCH($C3055,'Policy Characteristics'!$C:$C,0)))</f>
        <v>0</v>
      </c>
      <c r="M3055" s="359">
        <f>IF(ISBLANK(INDEX('Policy Characteristics'!G:G,MATCH($C3055,'Policy Characteristics'!$C:$C,0))),"",INDEX('Policy Characteristics'!G:G,MATCH($C3055,'Policy Characteristics'!$C:$C,0)))</f>
        <v>1</v>
      </c>
      <c r="N3055" s="359">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of sector hydrogen use</v>
      </c>
      <c r="P3055" s="254" t="str">
        <f>IF(ISBLANK(INDEX('Policy Characteristics'!J:J,MATCH($C3055,'Policy Characteristics'!$C:$C,0))),"",INDEX('Policy Characteristics'!J:J,MATCH($C3055,'Policy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5" s="254" t="str">
        <f>IF(ISBLANK(INDEX('Policy Characteristics'!K:K,MATCH($C3055,'Policy Characteristics'!$C:$C,0))),"",INDEX('Policy Characteristics'!K:K,MATCH($C3055,'Policy Characteristics'!$C:$C,0)))</f>
        <v/>
      </c>
      <c r="R3055" s="254" t="str">
        <f>IF(ISBLANK(INDEX('Policy Characteristics'!L:L,MATCH($C3055,'Policy Characteristics'!$C:$C,0))),"",INDEX('Policy Characteristics'!L:L,MATCH($C3055,'Policy Characteristics'!$C:$C,0)))</f>
        <v/>
      </c>
    </row>
    <row r="3056" spans="1:18" x14ac:dyDescent="0.25">
      <c r="A3056" s="254" t="str">
        <f>IF(ISBLANK(INDEX('Policy Characteristics'!A:A,MATCH($C3056,'Policy Characteristics'!$C:$C,0))),"",INDEX('Policy Characteristics'!A:A,MATCH($C3056,'Policy Characteristics'!$C:$C,0)))</f>
        <v>District Heat and Hydrogen</v>
      </c>
      <c r="B3056" s="262" t="str">
        <f>IF(ISBLANK(INDEX('Policy Characteristics'!B:B,MATCH($C3056,'Policy Characteristics'!$C:$C,0))),"",INDEX('Policy Characteristics'!B:B,MATCH($C3056,'Policy Characteristics'!$C:$C,0)))</f>
        <v>Low Carbon Hydrogen Requirement</v>
      </c>
      <c r="C3056" t="str">
        <f t="shared" si="172"/>
        <v>Required Low Carbon Share of Hydrogen Demand by Sector</v>
      </c>
      <c r="D3056" s="1" t="s">
        <v>317</v>
      </c>
      <c r="F3056" s="1" t="s">
        <v>321</v>
      </c>
      <c r="H3056" s="47">
        <f t="shared" si="162"/>
        <v>3055</v>
      </c>
      <c r="I3056" s="322" t="s">
        <v>40</v>
      </c>
      <c r="J3056" s="255" t="str">
        <f>IF(ISBLANK(INDEX('Policy Characteristics'!D:D,MATCH($C3056,'Policy Characteristics'!$C:$C,0))),"",INDEX('Policy Characteristics'!D:D,MATCH($C3056,'Policy Characteristics'!$C:$C,0)))</f>
        <v>Clean Hydrogen Requirement</v>
      </c>
      <c r="K3056" s="254" t="str">
        <f>IF(ISBLANK(INDEX('Policy Characteristics'!E:E,MATCH($C3056,'Policy Characteristics'!$C:$C,0))),"",INDEX('Policy Characteristics'!E:E,MATCH($C3056,'Policy Characteristics'!$C:$C,0)))</f>
        <v>hydgn low carbon hydrogen requirement</v>
      </c>
      <c r="L3056" s="359">
        <f>IF(ISBLANK(INDEX('Policy Characteristics'!F:F,MATCH($C3056,'Policy Characteristics'!$C:$C,0))),"",INDEX('Policy Characteristics'!F:F,MATCH($C3056,'Policy Characteristics'!$C:$C,0)))</f>
        <v>0</v>
      </c>
      <c r="M3056" s="359">
        <f>IF(ISBLANK(INDEX('Policy Characteristics'!G:G,MATCH($C3056,'Policy Characteristics'!$C:$C,0))),"",INDEX('Policy Characteristics'!G:G,MATCH($C3056,'Policy Characteristics'!$C:$C,0)))</f>
        <v>1</v>
      </c>
      <c r="N3056" s="359">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of sector hydrogen use</v>
      </c>
      <c r="P3056" s="254" t="str">
        <f>IF(ISBLANK(INDEX('Policy Characteristics'!J:J,MATCH($C3056,'Policy Characteristics'!$C:$C,0))),"",INDEX('Policy Characteristics'!J:J,MATCH($C3056,'Policy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6" s="254" t="str">
        <f>IF(ISBLANK(INDEX('Policy Characteristics'!K:K,MATCH($C3056,'Policy Characteristics'!$C:$C,0))),"",INDEX('Policy Characteristics'!K:K,MATCH($C3056,'Policy Characteristics'!$C:$C,0)))</f>
        <v/>
      </c>
      <c r="R3056" s="254" t="str">
        <f>IF(ISBLANK(INDEX('Policy Characteristics'!L:L,MATCH($C3056,'Policy Characteristics'!$C:$C,0))),"",INDEX('Policy Characteristics'!L:L,MATCH($C3056,'Policy Characteristics'!$C:$C,0)))</f>
        <v/>
      </c>
    </row>
    <row r="3057" spans="1:18" x14ac:dyDescent="0.25">
      <c r="A3057" s="254" t="str">
        <f>IF(ISBLANK(INDEX('Policy Characteristics'!A:A,MATCH($C3057,'Policy Characteristics'!$C:$C,0))),"",INDEX('Policy Characteristics'!A:A,MATCH($C3057,'Policy Characteristics'!$C:$C,0)))</f>
        <v>District Heat and Hydrogen</v>
      </c>
      <c r="B3057" s="262" t="str">
        <f>IF(ISBLANK(INDEX('Policy Characteristics'!B:B,MATCH($C3057,'Policy Characteristics'!$C:$C,0))),"",INDEX('Policy Characteristics'!B:B,MATCH($C3057,'Policy Characteristics'!$C:$C,0)))</f>
        <v>Low Carbon Hydrogen Requirement</v>
      </c>
      <c r="C3057" t="str">
        <f t="shared" si="172"/>
        <v>Required Low Carbon Share of Hydrogen Demand by Sector</v>
      </c>
      <c r="D3057" s="1" t="s">
        <v>2463</v>
      </c>
      <c r="F3057" s="1" t="s">
        <v>2843</v>
      </c>
      <c r="H3057" s="47">
        <f t="shared" si="162"/>
        <v>3056</v>
      </c>
      <c r="I3057" s="322" t="s">
        <v>41</v>
      </c>
      <c r="J3057" s="255" t="str">
        <f>IF(ISBLANK(INDEX('Policy Characteristics'!D:D,MATCH($C3057,'Policy Characteristics'!$C:$C,0))),"",INDEX('Policy Characteristics'!D:D,MATCH($C3057,'Policy Characteristics'!$C:$C,0)))</f>
        <v>Clean Hydrogen Requirement</v>
      </c>
      <c r="K3057" s="254" t="str">
        <f>IF(ISBLANK(INDEX('Policy Characteristics'!E:E,MATCH($C3057,'Policy Characteristics'!$C:$C,0))),"",INDEX('Policy Characteristics'!E:E,MATCH($C3057,'Policy Characteristics'!$C:$C,0)))</f>
        <v>hydgn low carbon hydrogen requirement</v>
      </c>
      <c r="L3057" s="359">
        <f>IF(ISBLANK(INDEX('Policy Characteristics'!F:F,MATCH($C3057,'Policy Characteristics'!$C:$C,0))),"",INDEX('Policy Characteristics'!F:F,MATCH($C3057,'Policy Characteristics'!$C:$C,0)))</f>
        <v>0</v>
      </c>
      <c r="M3057" s="359">
        <f>IF(ISBLANK(INDEX('Policy Characteristics'!G:G,MATCH($C3057,'Policy Characteristics'!$C:$C,0))),"",INDEX('Policy Characteristics'!G:G,MATCH($C3057,'Policy Characteristics'!$C:$C,0)))</f>
        <v>1</v>
      </c>
      <c r="N3057" s="359">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of sector hydrogen use</v>
      </c>
      <c r="P3057" s="254" t="str">
        <f>IF(ISBLANK(INDEX('Policy Characteristics'!J:J,MATCH($C3057,'Policy Characteristics'!$C:$C,0))),"",INDEX('Policy Characteristics'!J:J,MATCH($C3057,'Policy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7" s="254" t="str">
        <f>IF(ISBLANK(INDEX('Policy Characteristics'!K:K,MATCH($C3057,'Policy Characteristics'!$C:$C,0))),"",INDEX('Policy Characteristics'!K:K,MATCH($C3057,'Policy Characteristics'!$C:$C,0)))</f>
        <v/>
      </c>
      <c r="R3057" s="254" t="str">
        <f>IF(ISBLANK(INDEX('Policy Characteristics'!L:L,MATCH($C3057,'Policy Characteristics'!$C:$C,0))),"",INDEX('Policy Characteristics'!L:L,MATCH($C3057,'Policy Characteristics'!$C:$C,0)))</f>
        <v/>
      </c>
    </row>
    <row r="3058" spans="1:18" x14ac:dyDescent="0.25">
      <c r="A3058" s="254" t="str">
        <f>IF(ISBLANK(INDEX('Policy Characteristics'!A:A,MATCH($C3058,'Policy Characteristics'!$C:$C,0))),"",INDEX('Policy Characteristics'!A:A,MATCH($C3058,'Policy Characteristics'!$C:$C,0)))</f>
        <v>District Heat and Hydrogen</v>
      </c>
      <c r="B3058" s="262" t="str">
        <f>IF(ISBLANK(INDEX('Policy Characteristics'!B:B,MATCH($C3058,'Policy Characteristics'!$C:$C,0))),"",INDEX('Policy Characteristics'!B:B,MATCH($C3058,'Policy Characteristics'!$C:$C,0)))</f>
        <v>Low Carbon Hydrogen Requirement</v>
      </c>
      <c r="C3058" t="str">
        <f t="shared" si="172"/>
        <v>Required Low Carbon Share of Hydrogen Demand by Sector</v>
      </c>
      <c r="D3058" s="1" t="s">
        <v>3640</v>
      </c>
      <c r="F3058" s="1" t="s">
        <v>4184</v>
      </c>
      <c r="H3058" s="47">
        <f t="shared" si="162"/>
        <v>3057</v>
      </c>
      <c r="I3058" s="322" t="s">
        <v>41</v>
      </c>
      <c r="J3058" s="255" t="str">
        <f>IF(ISBLANK(INDEX('Policy Characteristics'!D:D,MATCH($C3058,'Policy Characteristics'!$C:$C,0))),"",INDEX('Policy Characteristics'!D:D,MATCH($C3058,'Policy Characteristics'!$C:$C,0)))</f>
        <v>Clean Hydrogen Requirement</v>
      </c>
      <c r="K3058" s="254" t="str">
        <f>IF(ISBLANK(INDEX('Policy Characteristics'!E:E,MATCH($C3058,'Policy Characteristics'!$C:$C,0))),"",INDEX('Policy Characteristics'!E:E,MATCH($C3058,'Policy Characteristics'!$C:$C,0)))</f>
        <v>hydgn low carbon hydrogen requirement</v>
      </c>
      <c r="L3058" s="359">
        <f>IF(ISBLANK(INDEX('Policy Characteristics'!F:F,MATCH($C3058,'Policy Characteristics'!$C:$C,0))),"",INDEX('Policy Characteristics'!F:F,MATCH($C3058,'Policy Characteristics'!$C:$C,0)))</f>
        <v>0</v>
      </c>
      <c r="M3058" s="359">
        <f>IF(ISBLANK(INDEX('Policy Characteristics'!G:G,MATCH($C3058,'Policy Characteristics'!$C:$C,0))),"",INDEX('Policy Characteristics'!G:G,MATCH($C3058,'Policy Characteristics'!$C:$C,0)))</f>
        <v>1</v>
      </c>
      <c r="N3058" s="359">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of sector hydrogen use</v>
      </c>
      <c r="P3058" s="254" t="str">
        <f>IF(ISBLANK(INDEX('Policy Characteristics'!J:J,MATCH($C3058,'Policy Characteristics'!$C:$C,0))),"",INDEX('Policy Characteristics'!J:J,MATCH($C3058,'Policy Characteristics'!$C:$C,0)))</f>
        <v>**Description:** This policy requires that at least the chosen share of the selected sector's hydrogen use be low carbon hydrogen, made by any production pathway the model counts as low carbon (in the U.S. model, natural gas reforming with carbon capture and electrolysis with dedicated clean electricity). Green and low carbon requirements together cannot exceed 100% of a sector's hydrogen use; the green requirement is met first. // **Guidance for setting values:** Use this lever for clean hydrogen procurement standards or support programs that accept any qualifying low carbon hydrogen rather than only renewable hydrogen. EU law defines low-carbon hydrogen as hydrogen from non-renewable sources with at least 70% lower lifecycle greenhouse gas emissions than the fossil fuel comparator.</v>
      </c>
      <c r="Q3058" s="254" t="str">
        <f>IF(ISBLANK(INDEX('Policy Characteristics'!K:K,MATCH($C3058,'Policy Characteristics'!$C:$C,0))),"",INDEX('Policy Characteristics'!K:K,MATCH($C3058,'Policy Characteristics'!$C:$C,0)))</f>
        <v/>
      </c>
      <c r="R3058" s="254" t="str">
        <f>IF(ISBLANK(INDEX('Policy Characteristics'!L:L,MATCH($C3058,'Policy Characteristics'!$C:$C,0))),"",INDEX('Policy Characteristics'!L:L,MATCH($C3058,'Policy Characteristics'!$C:$C,0)))</f>
        <v/>
      </c>
    </row>
    <row r="3059" spans="1:18" s="2" customFormat="1" x14ac:dyDescent="0.25">
      <c r="A3059" s="254" t="str">
        <f>IF(ISBLANK(INDEX('Policy Characteristics'!A:A,MATCH($C3059,'Policy Characteristics'!$C:$C,0))),"",INDEX('Policy Characteristics'!A:A,MATCH($C3059,'Policy Characteristics'!$C:$C,0)))</f>
        <v>District Heat and Hydrogen</v>
      </c>
      <c r="B3059" s="262" t="str">
        <f>IF(ISBLANK(INDEX('Policy Characteristics'!B:B,MATCH($C3059,'Policy Characteristics'!$C:$C,0))),"",INDEX('Policy Characteristics'!B:B,MATCH($C3059,'Policy Characteristics'!$C:$C,0)))</f>
        <v>Hydrogen Capital Grant</v>
      </c>
      <c r="C3059" t="s">
        <v>4208</v>
      </c>
      <c r="D3059" s="6" t="s">
        <v>3862</v>
      </c>
      <c r="E3059" s="6"/>
      <c r="F3059" s="6" t="s">
        <v>3869</v>
      </c>
      <c r="G3059" s="6"/>
      <c r="H3059" s="47">
        <f t="shared" ref="H3059:H3073" si="173">H3058+1</f>
        <v>3058</v>
      </c>
      <c r="I3059" s="325" t="s">
        <v>41</v>
      </c>
      <c r="J3059" s="255" t="str">
        <f>IF(ISBLANK(INDEX('Policy Characteristics'!D:D,MATCH($C3059,'Policy Characteristics'!$C:$C,0))),"",INDEX('Policy Characteristics'!D:D,MATCH($C3059,'Policy Characteristics'!$C:$C,0)))</f>
        <v>Hydrogen Capital Grant</v>
      </c>
      <c r="K3059" s="254" t="str">
        <f>IF(ISBLANK(INDEX('Policy Characteristics'!E:E,MATCH($C3059,'Policy Characteristics'!$C:$C,0))),"",INDEX('Policy Characteristics'!E:E,MATCH($C3059,'Policy Characteristics'!$C:$C,0)))</f>
        <v>hydgn capital subsidy</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1</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of equipment cost</v>
      </c>
      <c r="P3059" s="254" t="str">
        <f>IF(ISBLANK(INDEX('Policy Characteristics'!J:J,MATCH($C3059,'Policy Characteristics'!$C:$C,0))),"",INDEX('Policy Characteristics'!J:J,MATCH($C3059,'Policy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59" s="254" t="str">
        <f>IF(ISBLANK(INDEX('Policy Characteristics'!K:K,MATCH($C3059,'Policy Characteristics'!$C:$C,0))),"",INDEX('Policy Characteristics'!K:K,MATCH($C3059,'Policy Characteristics'!$C:$C,0)))</f>
        <v/>
      </c>
      <c r="R3059" s="254" t="str">
        <f>IF(ISBLANK(INDEX('Policy Characteristics'!L:L,MATCH($C3059,'Policy Characteristics'!$C:$C,0))),"",INDEX('Policy Characteristics'!L:L,MATCH($C3059,'Policy Characteristics'!$C:$C,0)))</f>
        <v/>
      </c>
    </row>
    <row r="3060" spans="1:18" s="2" customFormat="1" x14ac:dyDescent="0.25">
      <c r="A3060" s="254" t="str">
        <f>IF(ISBLANK(INDEX('Policy Characteristics'!A:A,MATCH($C3060,'Policy Characteristics'!$C:$C,0))),"",INDEX('Policy Characteristics'!A:A,MATCH($C3060,'Policy Characteristics'!$C:$C,0)))</f>
        <v>District Heat and Hydrogen</v>
      </c>
      <c r="B3060" s="262" t="str">
        <f>IF(ISBLANK(INDEX('Policy Characteristics'!B:B,MATCH($C3060,'Policy Characteristics'!$C:$C,0))),"",INDEX('Policy Characteristics'!B:B,MATCH($C3060,'Policy Characteristics'!$C:$C,0)))</f>
        <v>Hydrogen Capital Grant</v>
      </c>
      <c r="C3060" s="254" t="str">
        <f t="shared" ref="C3060:C3065" si="174">$C$3059</f>
        <v>Perc Subsidy for Hydrogen Production Capital Costs</v>
      </c>
      <c r="D3060" s="6" t="s">
        <v>3863</v>
      </c>
      <c r="E3060" s="6"/>
      <c r="F3060" s="6" t="s">
        <v>3870</v>
      </c>
      <c r="G3060" s="6"/>
      <c r="H3060" s="47">
        <f t="shared" si="173"/>
        <v>3059</v>
      </c>
      <c r="I3060" s="325" t="s">
        <v>41</v>
      </c>
      <c r="J3060" s="255" t="str">
        <f>IF(ISBLANK(INDEX('Policy Characteristics'!D:D,MATCH($C3060,'Policy Characteristics'!$C:$C,0))),"",INDEX('Policy Characteristics'!D:D,MATCH($C3060,'Policy Characteristics'!$C:$C,0)))</f>
        <v>Hydrogen Capital Grant</v>
      </c>
      <c r="K3060" s="254" t="str">
        <f>IF(ISBLANK(INDEX('Policy Characteristics'!E:E,MATCH($C3060,'Policy Characteristics'!$C:$C,0))),"",INDEX('Policy Characteristics'!E:E,MATCH($C3060,'Policy Characteristics'!$C:$C,0)))</f>
        <v>hydgn capital subsidy</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1</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of equipment cost</v>
      </c>
      <c r="P3060" s="254" t="str">
        <f>IF(ISBLANK(INDEX('Policy Characteristics'!J:J,MATCH($C3060,'Policy Characteristics'!$C:$C,0))),"",INDEX('Policy Characteristics'!J:J,MATCH($C3060,'Policy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0" s="254" t="str">
        <f>IF(ISBLANK(INDEX('Policy Characteristics'!K:K,MATCH($C3060,'Policy Characteristics'!$C:$C,0))),"",INDEX('Policy Characteristics'!K:K,MATCH($C3060,'Policy Characteristics'!$C:$C,0)))</f>
        <v/>
      </c>
      <c r="R3060" s="254" t="str">
        <f>IF(ISBLANK(INDEX('Policy Characteristics'!L:L,MATCH($C3060,'Policy Characteristics'!$C:$C,0))),"",INDEX('Policy Characteristics'!L:L,MATCH($C3060,'Policy Characteristics'!$C:$C,0)))</f>
        <v/>
      </c>
    </row>
    <row r="3061" spans="1:18" s="2" customFormat="1" x14ac:dyDescent="0.25">
      <c r="A3061" s="254" t="str">
        <f>IF(ISBLANK(INDEX('Policy Characteristics'!A:A,MATCH($C3061,'Policy Characteristics'!$C:$C,0))),"",INDEX('Policy Characteristics'!A:A,MATCH($C3061,'Policy Characteristics'!$C:$C,0)))</f>
        <v>District Heat and Hydrogen</v>
      </c>
      <c r="B3061" s="262" t="str">
        <f>IF(ISBLANK(INDEX('Policy Characteristics'!B:B,MATCH($C3061,'Policy Characteristics'!$C:$C,0))),"",INDEX('Policy Characteristics'!B:B,MATCH($C3061,'Policy Characteristics'!$C:$C,0)))</f>
        <v>Hydrogen Capital Grant</v>
      </c>
      <c r="C3061" s="254" t="str">
        <f t="shared" si="174"/>
        <v>Perc Subsidy for Hydrogen Production Capital Costs</v>
      </c>
      <c r="D3061" s="6" t="s">
        <v>3864</v>
      </c>
      <c r="E3061" s="6"/>
      <c r="F3061" s="6" t="s">
        <v>3670</v>
      </c>
      <c r="G3061" s="6"/>
      <c r="H3061" s="47">
        <f t="shared" si="173"/>
        <v>3060</v>
      </c>
      <c r="I3061" s="325" t="s">
        <v>41</v>
      </c>
      <c r="J3061" s="255" t="str">
        <f>IF(ISBLANK(INDEX('Policy Characteristics'!D:D,MATCH($C3061,'Policy Characteristics'!$C:$C,0))),"",INDEX('Policy Characteristics'!D:D,MATCH($C3061,'Policy Characteristics'!$C:$C,0)))</f>
        <v>Hydrogen Capital Grant</v>
      </c>
      <c r="K3061" s="254" t="str">
        <f>IF(ISBLANK(INDEX('Policy Characteristics'!E:E,MATCH($C3061,'Policy Characteristics'!$C:$C,0))),"",INDEX('Policy Characteristics'!E:E,MATCH($C3061,'Policy Characteristics'!$C:$C,0)))</f>
        <v>hydgn capital subsidy</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1</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of equipment cost</v>
      </c>
      <c r="P3061" s="254" t="str">
        <f>IF(ISBLANK(INDEX('Policy Characteristics'!J:J,MATCH($C3061,'Policy Characteristics'!$C:$C,0))),"",INDEX('Policy Characteristics'!J:J,MATCH($C3061,'Policy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1" s="254" t="str">
        <f>IF(ISBLANK(INDEX('Policy Characteristics'!K:K,MATCH($C3061,'Policy Characteristics'!$C:$C,0))),"",INDEX('Policy Characteristics'!K:K,MATCH($C3061,'Policy Characteristics'!$C:$C,0)))</f>
        <v/>
      </c>
      <c r="R3061" s="254" t="str">
        <f>IF(ISBLANK(INDEX('Policy Characteristics'!L:L,MATCH($C3061,'Policy Characteristics'!$C:$C,0))),"",INDEX('Policy Characteristics'!L:L,MATCH($C3061,'Policy Characteristics'!$C:$C,0)))</f>
        <v/>
      </c>
    </row>
    <row r="3062" spans="1:18" s="2" customFormat="1" x14ac:dyDescent="0.25">
      <c r="A3062" s="254" t="str">
        <f>IF(ISBLANK(INDEX('Policy Characteristics'!A:A,MATCH($C3062,'Policy Characteristics'!$C:$C,0))),"",INDEX('Policy Characteristics'!A:A,MATCH($C3062,'Policy Characteristics'!$C:$C,0)))</f>
        <v>District Heat and Hydrogen</v>
      </c>
      <c r="B3062" s="262" t="str">
        <f>IF(ISBLANK(INDEX('Policy Characteristics'!B:B,MATCH($C3062,'Policy Characteristics'!$C:$C,0))),"",INDEX('Policy Characteristics'!B:B,MATCH($C3062,'Policy Characteristics'!$C:$C,0)))</f>
        <v>Hydrogen Capital Grant</v>
      </c>
      <c r="C3062" s="254" t="str">
        <f t="shared" si="174"/>
        <v>Perc Subsidy for Hydrogen Production Capital Costs</v>
      </c>
      <c r="D3062" s="6" t="s">
        <v>3865</v>
      </c>
      <c r="E3062" s="6"/>
      <c r="F3062" s="6" t="s">
        <v>3671</v>
      </c>
      <c r="G3062" s="6"/>
      <c r="H3062" s="47">
        <f t="shared" si="173"/>
        <v>3061</v>
      </c>
      <c r="I3062" s="325" t="s">
        <v>41</v>
      </c>
      <c r="J3062" s="255" t="str">
        <f>IF(ISBLANK(INDEX('Policy Characteristics'!D:D,MATCH($C3062,'Policy Characteristics'!$C:$C,0))),"",INDEX('Policy Characteristics'!D:D,MATCH($C3062,'Policy Characteristics'!$C:$C,0)))</f>
        <v>Hydrogen Capital Grant</v>
      </c>
      <c r="K3062" s="254" t="str">
        <f>IF(ISBLANK(INDEX('Policy Characteristics'!E:E,MATCH($C3062,'Policy Characteristics'!$C:$C,0))),"",INDEX('Policy Characteristics'!E:E,MATCH($C3062,'Policy Characteristics'!$C:$C,0)))</f>
        <v>hydgn capital subsidy</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1</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of equipment cost</v>
      </c>
      <c r="P3062" s="254" t="str">
        <f>IF(ISBLANK(INDEX('Policy Characteristics'!J:J,MATCH($C3062,'Policy Characteristics'!$C:$C,0))),"",INDEX('Policy Characteristics'!J:J,MATCH($C3062,'Policy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2" s="254" t="str">
        <f>IF(ISBLANK(INDEX('Policy Characteristics'!K:K,MATCH($C3062,'Policy Characteristics'!$C:$C,0))),"",INDEX('Policy Characteristics'!K:K,MATCH($C3062,'Policy Characteristics'!$C:$C,0)))</f>
        <v/>
      </c>
      <c r="R3062" s="254" t="str">
        <f>IF(ISBLANK(INDEX('Policy Characteristics'!L:L,MATCH($C3062,'Policy Characteristics'!$C:$C,0))),"",INDEX('Policy Characteristics'!L:L,MATCH($C3062,'Policy Characteristics'!$C:$C,0)))</f>
        <v/>
      </c>
    </row>
    <row r="3063" spans="1:18" s="2" customFormat="1" x14ac:dyDescent="0.25">
      <c r="A3063" s="254" t="str">
        <f>IF(ISBLANK(INDEX('Policy Characteristics'!A:A,MATCH($C3063,'Policy Characteristics'!$C:$C,0))),"",INDEX('Policy Characteristics'!A:A,MATCH($C3063,'Policy Characteristics'!$C:$C,0)))</f>
        <v>District Heat and Hydrogen</v>
      </c>
      <c r="B3063" s="262" t="str">
        <f>IF(ISBLANK(INDEX('Policy Characteristics'!B:B,MATCH($C3063,'Policy Characteristics'!$C:$C,0))),"",INDEX('Policy Characteristics'!B:B,MATCH($C3063,'Policy Characteristics'!$C:$C,0)))</f>
        <v>Hydrogen Capital Grant</v>
      </c>
      <c r="C3063" s="254" t="str">
        <f t="shared" si="174"/>
        <v>Perc Subsidy for Hydrogen Production Capital Costs</v>
      </c>
      <c r="D3063" s="6" t="s">
        <v>3866</v>
      </c>
      <c r="E3063" s="6"/>
      <c r="F3063" s="6" t="s">
        <v>3871</v>
      </c>
      <c r="G3063" s="6"/>
      <c r="H3063" s="47">
        <f t="shared" si="173"/>
        <v>3062</v>
      </c>
      <c r="I3063" s="325" t="s">
        <v>41</v>
      </c>
      <c r="J3063" s="255" t="str">
        <f>IF(ISBLANK(INDEX('Policy Characteristics'!D:D,MATCH($C3063,'Policy Characteristics'!$C:$C,0))),"",INDEX('Policy Characteristics'!D:D,MATCH($C3063,'Policy Characteristics'!$C:$C,0)))</f>
        <v>Hydrogen Capital Grant</v>
      </c>
      <c r="K3063" s="254" t="str">
        <f>IF(ISBLANK(INDEX('Policy Characteristics'!E:E,MATCH($C3063,'Policy Characteristics'!$C:$C,0))),"",INDEX('Policy Characteristics'!E:E,MATCH($C3063,'Policy Characteristics'!$C:$C,0)))</f>
        <v>hydgn capital subsidy</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1</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of equipment cost</v>
      </c>
      <c r="P3063" s="254" t="str">
        <f>IF(ISBLANK(INDEX('Policy Characteristics'!J:J,MATCH($C3063,'Policy Characteristics'!$C:$C,0))),"",INDEX('Policy Characteristics'!J:J,MATCH($C3063,'Policy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3" s="254" t="str">
        <f>IF(ISBLANK(INDEX('Policy Characteristics'!K:K,MATCH($C3063,'Policy Characteristics'!$C:$C,0))),"",INDEX('Policy Characteristics'!K:K,MATCH($C3063,'Policy Characteristics'!$C:$C,0)))</f>
        <v/>
      </c>
      <c r="R3063" s="254" t="str">
        <f>IF(ISBLANK(INDEX('Policy Characteristics'!L:L,MATCH($C3063,'Policy Characteristics'!$C:$C,0))),"",INDEX('Policy Characteristics'!L:L,MATCH($C3063,'Policy Characteristics'!$C:$C,0)))</f>
        <v/>
      </c>
    </row>
    <row r="3064" spans="1:18" s="2" customFormat="1" x14ac:dyDescent="0.25">
      <c r="A3064" s="254" t="str">
        <f>IF(ISBLANK(INDEX('Policy Characteristics'!A:A,MATCH($C3064,'Policy Characteristics'!$C:$C,0))),"",INDEX('Policy Characteristics'!A:A,MATCH($C3064,'Policy Characteristics'!$C:$C,0)))</f>
        <v>District Heat and Hydrogen</v>
      </c>
      <c r="B3064" s="262" t="str">
        <f>IF(ISBLANK(INDEX('Policy Characteristics'!B:B,MATCH($C3064,'Policy Characteristics'!$C:$C,0))),"",INDEX('Policy Characteristics'!B:B,MATCH($C3064,'Policy Characteristics'!$C:$C,0)))</f>
        <v>Hydrogen Capital Grant</v>
      </c>
      <c r="C3064" s="254" t="str">
        <f t="shared" si="174"/>
        <v>Perc Subsidy for Hydrogen Production Capital Costs</v>
      </c>
      <c r="D3064" s="6" t="s">
        <v>3867</v>
      </c>
      <c r="E3064" s="6"/>
      <c r="F3064" s="6" t="s">
        <v>3872</v>
      </c>
      <c r="G3064" s="6"/>
      <c r="H3064" s="47">
        <f t="shared" si="173"/>
        <v>3063</v>
      </c>
      <c r="I3064" s="325" t="s">
        <v>40</v>
      </c>
      <c r="J3064" s="255" t="str">
        <f>IF(ISBLANK(INDEX('Policy Characteristics'!D:D,MATCH($C3064,'Policy Characteristics'!$C:$C,0))),"",INDEX('Policy Characteristics'!D:D,MATCH($C3064,'Policy Characteristics'!$C:$C,0)))</f>
        <v>Hydrogen Capital Grant</v>
      </c>
      <c r="K3064" s="254" t="str">
        <f>IF(ISBLANK(INDEX('Policy Characteristics'!E:E,MATCH($C3064,'Policy Characteristics'!$C:$C,0))),"",INDEX('Policy Characteristics'!E:E,MATCH($C3064,'Policy Characteristics'!$C:$C,0)))</f>
        <v>hydgn capital subsidy</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1</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of equipment cost</v>
      </c>
      <c r="P3064" s="254" t="str">
        <f>IF(ISBLANK(INDEX('Policy Characteristics'!J:J,MATCH($C3064,'Policy Characteristics'!$C:$C,0))),"",INDEX('Policy Characteristics'!J:J,MATCH($C3064,'Policy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4" s="254" t="str">
        <f>IF(ISBLANK(INDEX('Policy Characteristics'!K:K,MATCH($C3064,'Policy Characteristics'!$C:$C,0))),"",INDEX('Policy Characteristics'!K:K,MATCH($C3064,'Policy Characteristics'!$C:$C,0)))</f>
        <v/>
      </c>
      <c r="R3064" s="254" t="str">
        <f>IF(ISBLANK(INDEX('Policy Characteristics'!L:L,MATCH($C3064,'Policy Characteristics'!$C:$C,0))),"",INDEX('Policy Characteristics'!L:L,MATCH($C3064,'Policy Characteristics'!$C:$C,0)))</f>
        <v/>
      </c>
    </row>
    <row r="3065" spans="1:18" s="2" customFormat="1" x14ac:dyDescent="0.25">
      <c r="A3065" s="254" t="str">
        <f>IF(ISBLANK(INDEX('Policy Characteristics'!A:A,MATCH($C3065,'Policy Characteristics'!$C:$C,0))),"",INDEX('Policy Characteristics'!A:A,MATCH($C3065,'Policy Characteristics'!$C:$C,0)))</f>
        <v>District Heat and Hydrogen</v>
      </c>
      <c r="B3065" s="262" t="str">
        <f>IF(ISBLANK(INDEX('Policy Characteristics'!B:B,MATCH($C3065,'Policy Characteristics'!$C:$C,0))),"",INDEX('Policy Characteristics'!B:B,MATCH($C3065,'Policy Characteristics'!$C:$C,0)))</f>
        <v>Hydrogen Capital Grant</v>
      </c>
      <c r="C3065" s="254" t="str">
        <f t="shared" si="174"/>
        <v>Perc Subsidy for Hydrogen Production Capital Costs</v>
      </c>
      <c r="D3065" s="6" t="s">
        <v>3868</v>
      </c>
      <c r="E3065" s="6"/>
      <c r="F3065" s="6" t="s">
        <v>3873</v>
      </c>
      <c r="G3065" s="6"/>
      <c r="H3065" s="47">
        <f t="shared" si="173"/>
        <v>3064</v>
      </c>
      <c r="I3065" s="325" t="s">
        <v>40</v>
      </c>
      <c r="J3065" s="255" t="str">
        <f>IF(ISBLANK(INDEX('Policy Characteristics'!D:D,MATCH($C3065,'Policy Characteristics'!$C:$C,0))),"",INDEX('Policy Characteristics'!D:D,MATCH($C3065,'Policy Characteristics'!$C:$C,0)))</f>
        <v>Hydrogen Capital Grant</v>
      </c>
      <c r="K3065" s="254" t="str">
        <f>IF(ISBLANK(INDEX('Policy Characteristics'!E:E,MATCH($C3065,'Policy Characteristics'!$C:$C,0))),"",INDEX('Policy Characteristics'!E:E,MATCH($C3065,'Policy Characteristics'!$C:$C,0)))</f>
        <v>hydgn capital subsidy</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1</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of equipment cost</v>
      </c>
      <c r="P3065" s="254" t="str">
        <f>IF(ISBLANK(INDEX('Policy Characteristics'!J:J,MATCH($C3065,'Policy Characteristics'!$C:$C,0))),"",INDEX('Policy Characteristics'!J:J,MATCH($C3065,'Policy Characteristics'!$C:$C,0)))</f>
        <v>**Description:** This policy pays a share of the capital cost of new hydrogen production equipment of the selected pathway (a capital grant or investment tax credit), for plants built while the policy is in force. The government pays the grant when the equipment is bought, and it lowers the cost of hydrogen from those plants. // **Guidance for setting values:** In the United States, a clean hydrogen facility can elect the section 48 investment tax credit instead of the 45V production credit; it cannot claim 45V or 45Q as well. With prevailing wage and apprenticeship requirements met, the credit is 6%, 7.5%, 10% or 30% of the property basis depending on lifecycle emissions (30% below 0.45 kg CO2e per kg of hydrogen), and Public Law 119-21 (2025) limits 45V facilities to those beginning construction before 2028. The model adds this grant to the BAU 45V credit that green hydrogen plants entering service through 2030 receive, so a US election of the investment credit in those years is overstated unless the production credit is removed. The EU Innovation Fund pays up to 60% of relevant costs, and the Indian states of Maharashtra and Odisha offer 30% capital subsidies on plant and machinery.</v>
      </c>
      <c r="Q3065" s="254" t="str">
        <f>IF(ISBLANK(INDEX('Policy Characteristics'!K:K,MATCH($C3065,'Policy Characteristics'!$C:$C,0))),"",INDEX('Policy Characteristics'!K:K,MATCH($C3065,'Policy Characteristics'!$C:$C,0)))</f>
        <v/>
      </c>
      <c r="R3065" s="254" t="str">
        <f>IF(ISBLANK(INDEX('Policy Characteristics'!L:L,MATCH($C3065,'Policy Characteristics'!$C:$C,0))),"",INDEX('Policy Characteristics'!L:L,MATCH($C3065,'Policy Characteristics'!$C:$C,0)))</f>
        <v/>
      </c>
    </row>
    <row r="3066" spans="1:18" s="2" customFormat="1" x14ac:dyDescent="0.25">
      <c r="A3066" s="254" t="str">
        <f>IF(ISBLANK(INDEX('Policy Characteristics'!A:A,MATCH($C3066,'Policy Characteristics'!$C:$C,0))),"",INDEX('Policy Characteristics'!A:A,MATCH($C3066,'Policy Characteristics'!$C:$C,0)))</f>
        <v>District Heat and Hydrogen</v>
      </c>
      <c r="B3066" s="262" t="str">
        <f>IF(ISBLANK(INDEX('Policy Characteristics'!B:B,MATCH($C3066,'Policy Characteristics'!$C:$C,0))),"",INDEX('Policy Characteristics'!B:B,MATCH($C3066,'Policy Characteristics'!$C:$C,0)))</f>
        <v>Hydrogen Contract for Difference</v>
      </c>
      <c r="C3066" t="s">
        <v>4213</v>
      </c>
      <c r="D3066" s="6" t="s">
        <v>3862</v>
      </c>
      <c r="E3066" s="6"/>
      <c r="F3066" s="6" t="s">
        <v>3869</v>
      </c>
      <c r="G3066" s="6"/>
      <c r="H3066" s="47">
        <f t="shared" si="173"/>
        <v>3065</v>
      </c>
      <c r="I3066" s="325" t="s">
        <v>41</v>
      </c>
      <c r="J3066" s="255" t="str">
        <f>IF(ISBLANK(INDEX('Policy Characteristics'!D:D,MATCH($C3066,'Policy Characteristics'!$C:$C,0))),"",INDEX('Policy Characteristics'!D:D,MATCH($C3066,'Policy Characteristics'!$C:$C,0)))</f>
        <v>Hydrogen Contract for Difference</v>
      </c>
      <c r="K3066" s="254" t="str">
        <f>IF(ISBLANK(INDEX('Policy Characteristics'!E:E,MATCH($C3066,'Policy Characteristics'!$C:$C,0))),"",INDEX('Policy Characteristics'!E:E,MATCH($C3066,'Policy Characteristics'!$C:$C,0)))</f>
        <v>hydgn CfD strike price</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15</v>
      </c>
      <c r="N3066" s="261">
        <f>IF(ISBLANK(INDEX('Policy Characteristics'!H:H,MATCH($C3066,'Policy Characteristics'!$C:$C,0))),"",INDEX('Policy Characteristics'!H:H,MATCH($C3066,'Policy Characteristics'!$C:$C,0)))</f>
        <v>0.1</v>
      </c>
      <c r="O3066" s="254" t="str">
        <f>IF(ISBLANK(INDEX('Policy Characteristics'!I:I,MATCH($C3066,'Policy Characteristics'!$C:$C,0))),"",INDEX('Policy Characteristics'!I:I,MATCH($C3066,'Policy Characteristics'!$C:$C,0)))</f>
        <v>$/kg</v>
      </c>
      <c r="P3066" s="254" t="str">
        <f>IF(ISBLANK(INDEX('Policy Characteristics'!J:J,MATCH($C3066,'Policy Characteristics'!$C:$C,0))),"",INDEX('Policy Characteristics'!J:J,MATCH($C3066,'Policy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66" s="254" t="str">
        <f>IF(ISBLANK(INDEX('Policy Characteristics'!K:K,MATCH($C3066,'Policy Characteristics'!$C:$C,0))),"",INDEX('Policy Characteristics'!K:K,MATCH($C3066,'Policy Characteristics'!$C:$C,0)))</f>
        <v/>
      </c>
      <c r="R3066" s="254" t="str">
        <f>IF(ISBLANK(INDEX('Policy Characteristics'!L:L,MATCH($C3066,'Policy Characteristics'!$C:$C,0))),"",INDEX('Policy Characteristics'!L:L,MATCH($C3066,'Policy Characteristics'!$C:$C,0)))</f>
        <v/>
      </c>
    </row>
    <row r="3067" spans="1:18" s="2" customFormat="1" x14ac:dyDescent="0.25">
      <c r="A3067" s="254" t="str">
        <f>IF(ISBLANK(INDEX('Policy Characteristics'!A:A,MATCH($C3067,'Policy Characteristics'!$C:$C,0))),"",INDEX('Policy Characteristics'!A:A,MATCH($C3067,'Policy Characteristics'!$C:$C,0)))</f>
        <v>District Heat and Hydrogen</v>
      </c>
      <c r="B3067" s="262" t="str">
        <f>IF(ISBLANK(INDEX('Policy Characteristics'!B:B,MATCH($C3067,'Policy Characteristics'!$C:$C,0))),"",INDEX('Policy Characteristics'!B:B,MATCH($C3067,'Policy Characteristics'!$C:$C,0)))</f>
        <v>Hydrogen Contract for Difference</v>
      </c>
      <c r="C3067" s="254" t="str">
        <f t="shared" ref="C3067:C3072" si="175">$C$3066</f>
        <v>Hydrogen CfD Strike Price</v>
      </c>
      <c r="D3067" s="6" t="s">
        <v>3863</v>
      </c>
      <c r="E3067" s="6"/>
      <c r="F3067" s="6" t="s">
        <v>3870</v>
      </c>
      <c r="G3067" s="6"/>
      <c r="H3067" s="47">
        <f t="shared" si="173"/>
        <v>3066</v>
      </c>
      <c r="I3067" s="325" t="s">
        <v>41</v>
      </c>
      <c r="J3067" s="255" t="str">
        <f>IF(ISBLANK(INDEX('Policy Characteristics'!D:D,MATCH($C3067,'Policy Characteristics'!$C:$C,0))),"",INDEX('Policy Characteristics'!D:D,MATCH($C3067,'Policy Characteristics'!$C:$C,0)))</f>
        <v>Hydrogen Contract for Difference</v>
      </c>
      <c r="K3067" s="254" t="str">
        <f>IF(ISBLANK(INDEX('Policy Characteristics'!E:E,MATCH($C3067,'Policy Characteristics'!$C:$C,0))),"",INDEX('Policy Characteristics'!E:E,MATCH($C3067,'Policy Characteristics'!$C:$C,0)))</f>
        <v>hydgn CfD strike price</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15</v>
      </c>
      <c r="N3067" s="261">
        <f>IF(ISBLANK(INDEX('Policy Characteristics'!H:H,MATCH($C3067,'Policy Characteristics'!$C:$C,0))),"",INDEX('Policy Characteristics'!H:H,MATCH($C3067,'Policy Characteristics'!$C:$C,0)))</f>
        <v>0.1</v>
      </c>
      <c r="O3067" s="254" t="str">
        <f>IF(ISBLANK(INDEX('Policy Characteristics'!I:I,MATCH($C3067,'Policy Characteristics'!$C:$C,0))),"",INDEX('Policy Characteristics'!I:I,MATCH($C3067,'Policy Characteristics'!$C:$C,0)))</f>
        <v>$/kg</v>
      </c>
      <c r="P3067" s="254" t="str">
        <f>IF(ISBLANK(INDEX('Policy Characteristics'!J:J,MATCH($C3067,'Policy Characteristics'!$C:$C,0))),"",INDEX('Policy Characteristics'!J:J,MATCH($C3067,'Policy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67" s="254" t="str">
        <f>IF(ISBLANK(INDEX('Policy Characteristics'!K:K,MATCH($C3067,'Policy Characteristics'!$C:$C,0))),"",INDEX('Policy Characteristics'!K:K,MATCH($C3067,'Policy Characteristics'!$C:$C,0)))</f>
        <v/>
      </c>
      <c r="R3067" s="254" t="str">
        <f>IF(ISBLANK(INDEX('Policy Characteristics'!L:L,MATCH($C3067,'Policy Characteristics'!$C:$C,0))),"",INDEX('Policy Characteristics'!L:L,MATCH($C3067,'Policy Characteristics'!$C:$C,0)))</f>
        <v/>
      </c>
    </row>
    <row r="3068" spans="1:18" s="2" customFormat="1" x14ac:dyDescent="0.25">
      <c r="A3068" s="254" t="str">
        <f>IF(ISBLANK(INDEX('Policy Characteristics'!A:A,MATCH($C3068,'Policy Characteristics'!$C:$C,0))),"",INDEX('Policy Characteristics'!A:A,MATCH($C3068,'Policy Characteristics'!$C:$C,0)))</f>
        <v>District Heat and Hydrogen</v>
      </c>
      <c r="B3068" s="262" t="str">
        <f>IF(ISBLANK(INDEX('Policy Characteristics'!B:B,MATCH($C3068,'Policy Characteristics'!$C:$C,0))),"",INDEX('Policy Characteristics'!B:B,MATCH($C3068,'Policy Characteristics'!$C:$C,0)))</f>
        <v>Hydrogen Contract for Difference</v>
      </c>
      <c r="C3068" s="254" t="str">
        <f t="shared" si="175"/>
        <v>Hydrogen CfD Strike Price</v>
      </c>
      <c r="D3068" s="6" t="s">
        <v>3864</v>
      </c>
      <c r="E3068" s="6"/>
      <c r="F3068" s="6" t="s">
        <v>3670</v>
      </c>
      <c r="G3068" s="6"/>
      <c r="H3068" s="47">
        <f t="shared" si="173"/>
        <v>3067</v>
      </c>
      <c r="I3068" s="325" t="s">
        <v>41</v>
      </c>
      <c r="J3068" s="255" t="str">
        <f>IF(ISBLANK(INDEX('Policy Characteristics'!D:D,MATCH($C3068,'Policy Characteristics'!$C:$C,0))),"",INDEX('Policy Characteristics'!D:D,MATCH($C3068,'Policy Characteristics'!$C:$C,0)))</f>
        <v>Hydrogen Contract for Difference</v>
      </c>
      <c r="K3068" s="254" t="str">
        <f>IF(ISBLANK(INDEX('Policy Characteristics'!E:E,MATCH($C3068,'Policy Characteristics'!$C:$C,0))),"",INDEX('Policy Characteristics'!E:E,MATCH($C3068,'Policy Characteristics'!$C:$C,0)))</f>
        <v>hydgn CfD strike price</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15</v>
      </c>
      <c r="N3068" s="261">
        <f>IF(ISBLANK(INDEX('Policy Characteristics'!H:H,MATCH($C3068,'Policy Characteristics'!$C:$C,0))),"",INDEX('Policy Characteristics'!H:H,MATCH($C3068,'Policy Characteristics'!$C:$C,0)))</f>
        <v>0.1</v>
      </c>
      <c r="O3068" s="254" t="str">
        <f>IF(ISBLANK(INDEX('Policy Characteristics'!I:I,MATCH($C3068,'Policy Characteristics'!$C:$C,0))),"",INDEX('Policy Characteristics'!I:I,MATCH($C3068,'Policy Characteristics'!$C:$C,0)))</f>
        <v>$/kg</v>
      </c>
      <c r="P3068" s="254" t="str">
        <f>IF(ISBLANK(INDEX('Policy Characteristics'!J:J,MATCH($C3068,'Policy Characteristics'!$C:$C,0))),"",INDEX('Policy Characteristics'!J:J,MATCH($C3068,'Policy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68" s="254" t="str">
        <f>IF(ISBLANK(INDEX('Policy Characteristics'!K:K,MATCH($C3068,'Policy Characteristics'!$C:$C,0))),"",INDEX('Policy Characteristics'!K:K,MATCH($C3068,'Policy Characteristics'!$C:$C,0)))</f>
        <v/>
      </c>
      <c r="R3068" s="254" t="str">
        <f>IF(ISBLANK(INDEX('Policy Characteristics'!L:L,MATCH($C3068,'Policy Characteristics'!$C:$C,0))),"",INDEX('Policy Characteristics'!L:L,MATCH($C3068,'Policy Characteristics'!$C:$C,0)))</f>
        <v/>
      </c>
    </row>
    <row r="3069" spans="1:18" s="2" customFormat="1" x14ac:dyDescent="0.25">
      <c r="A3069" s="254" t="str">
        <f>IF(ISBLANK(INDEX('Policy Characteristics'!A:A,MATCH($C3069,'Policy Characteristics'!$C:$C,0))),"",INDEX('Policy Characteristics'!A:A,MATCH($C3069,'Policy Characteristics'!$C:$C,0)))</f>
        <v>District Heat and Hydrogen</v>
      </c>
      <c r="B3069" s="262" t="str">
        <f>IF(ISBLANK(INDEX('Policy Characteristics'!B:B,MATCH($C3069,'Policy Characteristics'!$C:$C,0))),"",INDEX('Policy Characteristics'!B:B,MATCH($C3069,'Policy Characteristics'!$C:$C,0)))</f>
        <v>Hydrogen Contract for Difference</v>
      </c>
      <c r="C3069" s="254" t="str">
        <f t="shared" si="175"/>
        <v>Hydrogen CfD Strike Price</v>
      </c>
      <c r="D3069" s="6" t="s">
        <v>3865</v>
      </c>
      <c r="E3069" s="6"/>
      <c r="F3069" s="6" t="s">
        <v>3671</v>
      </c>
      <c r="G3069" s="6"/>
      <c r="H3069" s="47">
        <f t="shared" si="173"/>
        <v>3068</v>
      </c>
      <c r="I3069" s="325" t="s">
        <v>41</v>
      </c>
      <c r="J3069" s="255" t="str">
        <f>IF(ISBLANK(INDEX('Policy Characteristics'!D:D,MATCH($C3069,'Policy Characteristics'!$C:$C,0))),"",INDEX('Policy Characteristics'!D:D,MATCH($C3069,'Policy Characteristics'!$C:$C,0)))</f>
        <v>Hydrogen Contract for Difference</v>
      </c>
      <c r="K3069" s="254" t="str">
        <f>IF(ISBLANK(INDEX('Policy Characteristics'!E:E,MATCH($C3069,'Policy Characteristics'!$C:$C,0))),"",INDEX('Policy Characteristics'!E:E,MATCH($C3069,'Policy Characteristics'!$C:$C,0)))</f>
        <v>hydgn CfD strike price</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15</v>
      </c>
      <c r="N3069" s="261">
        <f>IF(ISBLANK(INDEX('Policy Characteristics'!H:H,MATCH($C3069,'Policy Characteristics'!$C:$C,0))),"",INDEX('Policy Characteristics'!H:H,MATCH($C3069,'Policy Characteristics'!$C:$C,0)))</f>
        <v>0.1</v>
      </c>
      <c r="O3069" s="254" t="str">
        <f>IF(ISBLANK(INDEX('Policy Characteristics'!I:I,MATCH($C3069,'Policy Characteristics'!$C:$C,0))),"",INDEX('Policy Characteristics'!I:I,MATCH($C3069,'Policy Characteristics'!$C:$C,0)))</f>
        <v>$/kg</v>
      </c>
      <c r="P3069" s="254" t="str">
        <f>IF(ISBLANK(INDEX('Policy Characteristics'!J:J,MATCH($C3069,'Policy Characteristics'!$C:$C,0))),"",INDEX('Policy Characteristics'!J:J,MATCH($C3069,'Policy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69" s="254" t="str">
        <f>IF(ISBLANK(INDEX('Policy Characteristics'!K:K,MATCH($C3069,'Policy Characteristics'!$C:$C,0))),"",INDEX('Policy Characteristics'!K:K,MATCH($C3069,'Policy Characteristics'!$C:$C,0)))</f>
        <v/>
      </c>
      <c r="R3069" s="254" t="str">
        <f>IF(ISBLANK(INDEX('Policy Characteristics'!L:L,MATCH($C3069,'Policy Characteristics'!$C:$C,0))),"",INDEX('Policy Characteristics'!L:L,MATCH($C3069,'Policy Characteristics'!$C:$C,0)))</f>
        <v/>
      </c>
    </row>
    <row r="3070" spans="1:18" s="2" customFormat="1" x14ac:dyDescent="0.25">
      <c r="A3070" s="254" t="str">
        <f>IF(ISBLANK(INDEX('Policy Characteristics'!A:A,MATCH($C3070,'Policy Characteristics'!$C:$C,0))),"",INDEX('Policy Characteristics'!A:A,MATCH($C3070,'Policy Characteristics'!$C:$C,0)))</f>
        <v>District Heat and Hydrogen</v>
      </c>
      <c r="B3070" s="262" t="str">
        <f>IF(ISBLANK(INDEX('Policy Characteristics'!B:B,MATCH($C3070,'Policy Characteristics'!$C:$C,0))),"",INDEX('Policy Characteristics'!B:B,MATCH($C3070,'Policy Characteristics'!$C:$C,0)))</f>
        <v>Hydrogen Contract for Difference</v>
      </c>
      <c r="C3070" s="254" t="str">
        <f t="shared" si="175"/>
        <v>Hydrogen CfD Strike Price</v>
      </c>
      <c r="D3070" s="6" t="s">
        <v>3866</v>
      </c>
      <c r="E3070" s="6"/>
      <c r="F3070" s="6" t="s">
        <v>3871</v>
      </c>
      <c r="G3070" s="6"/>
      <c r="H3070" s="47">
        <f t="shared" si="173"/>
        <v>3069</v>
      </c>
      <c r="I3070" s="325" t="s">
        <v>41</v>
      </c>
      <c r="J3070" s="255" t="str">
        <f>IF(ISBLANK(INDEX('Policy Characteristics'!D:D,MATCH($C3070,'Policy Characteristics'!$C:$C,0))),"",INDEX('Policy Characteristics'!D:D,MATCH($C3070,'Policy Characteristics'!$C:$C,0)))</f>
        <v>Hydrogen Contract for Difference</v>
      </c>
      <c r="K3070" s="254" t="str">
        <f>IF(ISBLANK(INDEX('Policy Characteristics'!E:E,MATCH($C3070,'Policy Characteristics'!$C:$C,0))),"",INDEX('Policy Characteristics'!E:E,MATCH($C3070,'Policy Characteristics'!$C:$C,0)))</f>
        <v>hydgn CfD strike price</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15</v>
      </c>
      <c r="N3070" s="261">
        <f>IF(ISBLANK(INDEX('Policy Characteristics'!H:H,MATCH($C3070,'Policy Characteristics'!$C:$C,0))),"",INDEX('Policy Characteristics'!H:H,MATCH($C3070,'Policy Characteristics'!$C:$C,0)))</f>
        <v>0.1</v>
      </c>
      <c r="O3070" s="254" t="str">
        <f>IF(ISBLANK(INDEX('Policy Characteristics'!I:I,MATCH($C3070,'Policy Characteristics'!$C:$C,0))),"",INDEX('Policy Characteristics'!I:I,MATCH($C3070,'Policy Characteristics'!$C:$C,0)))</f>
        <v>$/kg</v>
      </c>
      <c r="P3070" s="254" t="str">
        <f>IF(ISBLANK(INDEX('Policy Characteristics'!J:J,MATCH($C3070,'Policy Characteristics'!$C:$C,0))),"",INDEX('Policy Characteristics'!J:J,MATCH($C3070,'Policy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70" s="254" t="str">
        <f>IF(ISBLANK(INDEX('Policy Characteristics'!K:K,MATCH($C3070,'Policy Characteristics'!$C:$C,0))),"",INDEX('Policy Characteristics'!K:K,MATCH($C3070,'Policy Characteristics'!$C:$C,0)))</f>
        <v/>
      </c>
      <c r="R3070" s="254" t="str">
        <f>IF(ISBLANK(INDEX('Policy Characteristics'!L:L,MATCH($C3070,'Policy Characteristics'!$C:$C,0))),"",INDEX('Policy Characteristics'!L:L,MATCH($C3070,'Policy Characteristics'!$C:$C,0)))</f>
        <v/>
      </c>
    </row>
    <row r="3071" spans="1:18" s="2" customFormat="1" x14ac:dyDescent="0.25">
      <c r="A3071" s="254" t="str">
        <f>IF(ISBLANK(INDEX('Policy Characteristics'!A:A,MATCH($C3071,'Policy Characteristics'!$C:$C,0))),"",INDEX('Policy Characteristics'!A:A,MATCH($C3071,'Policy Characteristics'!$C:$C,0)))</f>
        <v>District Heat and Hydrogen</v>
      </c>
      <c r="B3071" s="262" t="str">
        <f>IF(ISBLANK(INDEX('Policy Characteristics'!B:B,MATCH($C3071,'Policy Characteristics'!$C:$C,0))),"",INDEX('Policy Characteristics'!B:B,MATCH($C3071,'Policy Characteristics'!$C:$C,0)))</f>
        <v>Hydrogen Contract for Difference</v>
      </c>
      <c r="C3071" s="254" t="str">
        <f t="shared" si="175"/>
        <v>Hydrogen CfD Strike Price</v>
      </c>
      <c r="D3071" s="6" t="s">
        <v>3867</v>
      </c>
      <c r="E3071" s="6"/>
      <c r="F3071" s="6" t="s">
        <v>3872</v>
      </c>
      <c r="G3071" s="6"/>
      <c r="H3071" s="47">
        <f t="shared" si="173"/>
        <v>3070</v>
      </c>
      <c r="I3071" s="325" t="s">
        <v>40</v>
      </c>
      <c r="J3071" s="255" t="str">
        <f>IF(ISBLANK(INDEX('Policy Characteristics'!D:D,MATCH($C3071,'Policy Characteristics'!$C:$C,0))),"",INDEX('Policy Characteristics'!D:D,MATCH($C3071,'Policy Characteristics'!$C:$C,0)))</f>
        <v>Hydrogen Contract for Difference</v>
      </c>
      <c r="K3071" s="254" t="str">
        <f>IF(ISBLANK(INDEX('Policy Characteristics'!E:E,MATCH($C3071,'Policy Characteristics'!$C:$C,0))),"",INDEX('Policy Characteristics'!E:E,MATCH($C3071,'Policy Characteristics'!$C:$C,0)))</f>
        <v>hydgn CfD strike price</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15</v>
      </c>
      <c r="N3071" s="261">
        <f>IF(ISBLANK(INDEX('Policy Characteristics'!H:H,MATCH($C3071,'Policy Characteristics'!$C:$C,0))),"",INDEX('Policy Characteristics'!H:H,MATCH($C3071,'Policy Characteristics'!$C:$C,0)))</f>
        <v>0.1</v>
      </c>
      <c r="O3071" s="254" t="str">
        <f>IF(ISBLANK(INDEX('Policy Characteristics'!I:I,MATCH($C3071,'Policy Characteristics'!$C:$C,0))),"",INDEX('Policy Characteristics'!I:I,MATCH($C3071,'Policy Characteristics'!$C:$C,0)))</f>
        <v>$/kg</v>
      </c>
      <c r="P3071" s="254" t="str">
        <f>IF(ISBLANK(INDEX('Policy Characteristics'!J:J,MATCH($C3071,'Policy Characteristics'!$C:$C,0))),"",INDEX('Policy Characteristics'!J:J,MATCH($C3071,'Policy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71" s="254" t="str">
        <f>IF(ISBLANK(INDEX('Policy Characteristics'!K:K,MATCH($C3071,'Policy Characteristics'!$C:$C,0))),"",INDEX('Policy Characteristics'!K:K,MATCH($C3071,'Policy Characteristics'!$C:$C,0)))</f>
        <v/>
      </c>
      <c r="R3071" s="254" t="str">
        <f>IF(ISBLANK(INDEX('Policy Characteristics'!L:L,MATCH($C3071,'Policy Characteristics'!$C:$C,0))),"",INDEX('Policy Characteristics'!L:L,MATCH($C3071,'Policy Characteristics'!$C:$C,0)))</f>
        <v/>
      </c>
    </row>
    <row r="3072" spans="1:18" s="2" customFormat="1" x14ac:dyDescent="0.25">
      <c r="A3072" s="254" t="str">
        <f>IF(ISBLANK(INDEX('Policy Characteristics'!A:A,MATCH($C3072,'Policy Characteristics'!$C:$C,0))),"",INDEX('Policy Characteristics'!A:A,MATCH($C3072,'Policy Characteristics'!$C:$C,0)))</f>
        <v>District Heat and Hydrogen</v>
      </c>
      <c r="B3072" s="262" t="str">
        <f>IF(ISBLANK(INDEX('Policy Characteristics'!B:B,MATCH($C3072,'Policy Characteristics'!$C:$C,0))),"",INDEX('Policy Characteristics'!B:B,MATCH($C3072,'Policy Characteristics'!$C:$C,0)))</f>
        <v>Hydrogen Contract for Difference</v>
      </c>
      <c r="C3072" s="254" t="str">
        <f t="shared" si="175"/>
        <v>Hydrogen CfD Strike Price</v>
      </c>
      <c r="D3072" s="6" t="s">
        <v>3868</v>
      </c>
      <c r="E3072" s="6"/>
      <c r="F3072" s="6" t="s">
        <v>3873</v>
      </c>
      <c r="G3072" s="6"/>
      <c r="H3072" s="47">
        <f t="shared" si="173"/>
        <v>3071</v>
      </c>
      <c r="I3072" s="325" t="s">
        <v>40</v>
      </c>
      <c r="J3072" s="255" t="str">
        <f>IF(ISBLANK(INDEX('Policy Characteristics'!D:D,MATCH($C3072,'Policy Characteristics'!$C:$C,0))),"",INDEX('Policy Characteristics'!D:D,MATCH($C3072,'Policy Characteristics'!$C:$C,0)))</f>
        <v>Hydrogen Contract for Difference</v>
      </c>
      <c r="K3072" s="254" t="str">
        <f>IF(ISBLANK(INDEX('Policy Characteristics'!E:E,MATCH($C3072,'Policy Characteristics'!$C:$C,0))),"",INDEX('Policy Characteristics'!E:E,MATCH($C3072,'Policy Characteristics'!$C:$C,0)))</f>
        <v>hydgn CfD strike price</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15</v>
      </c>
      <c r="N3072" s="261">
        <f>IF(ISBLANK(INDEX('Policy Characteristics'!H:H,MATCH($C3072,'Policy Characteristics'!$C:$C,0))),"",INDEX('Policy Characteristics'!H:H,MATCH($C3072,'Policy Characteristics'!$C:$C,0)))</f>
        <v>0.1</v>
      </c>
      <c r="O3072" s="254" t="str">
        <f>IF(ISBLANK(INDEX('Policy Characteristics'!I:I,MATCH($C3072,'Policy Characteristics'!$C:$C,0))),"",INDEX('Policy Characteristics'!I:I,MATCH($C3072,'Policy Characteristics'!$C:$C,0)))</f>
        <v>$/kg</v>
      </c>
      <c r="P3072" s="254" t="str">
        <f>IF(ISBLANK(INDEX('Policy Characteristics'!J:J,MATCH($C3072,'Policy Characteristics'!$C:$C,0))),"",INDEX('Policy Characteristics'!J:J,MATCH($C3072,'Policy Characteristics'!$C:$C,0)))</f>
        <v>**Description:** This policy offers producers of the selected pathway a contract for difference. For plants built while the policy is in force, the government pays, for each kilogram produced over the hydrogen production subsidy duration (10 years; 12 for natural gas reforming with CCS), the amount that brings the plant's cost, net of its other subsidies, down to a reference price: the cost of new hydrogen from natural gas reforming without CCS, including any carbon tax. The payment never exceeds the strike price minus the reference price, so buyers pay about the reference price and the strike caps the support. The payment per kilogram is fixed when the plant is built, and payments run one way only (producers never pay back). // **Guidance for setting values:** Japan's Hydrogen Society Promotion Act price-gap support pays the difference between a supplier's production and transport cost and the price of conventional fuels for 15 years. The UK's first Hydrogen Allocation Round awarded a weighted average strike price of about GBP 241 per MWh (higher heating value) to 11 electrolytic projects. Set the strike at the most the program would let a producer receive per kilogram, including the reference price.</v>
      </c>
      <c r="Q3072" s="254" t="str">
        <f>IF(ISBLANK(INDEX('Policy Characteristics'!K:K,MATCH($C3072,'Policy Characteristics'!$C:$C,0))),"",INDEX('Policy Characteristics'!K:K,MATCH($C3072,'Policy Characteristics'!$C:$C,0)))</f>
        <v/>
      </c>
      <c r="R3072" s="254" t="str">
        <f>IF(ISBLANK(INDEX('Policy Characteristics'!L:L,MATCH($C3072,'Policy Characteristics'!$C:$C,0))),"",INDEX('Policy Characteristics'!L:L,MATCH($C3072,'Policy Characteristics'!$C:$C,0)))</f>
        <v/>
      </c>
    </row>
    <row r="3073" spans="1:18" x14ac:dyDescent="0.25">
      <c r="A3073" s="254" t="str">
        <f>IF(ISBLANK(INDEX('Policy Characteristics'!A:A,MATCH($C3073,'Policy Characteristics'!$C:$C,0))),"",INDEX('Policy Characteristics'!A:A,MATCH($C3073,'Policy Characteristics'!$C:$C,0)))</f>
        <v>Control Settings</v>
      </c>
      <c r="B3073" s="262" t="str">
        <f>IF(ISBLANK(INDEX('Policy Characteristics'!B:B,MATCH($C3073,'Policy Characteristics'!$C:$C,0))),"",INDEX('Policy Characteristics'!B:B,MATCH($C3073,'Policy Characteristics'!$C:$C,0)))</f>
        <v>Include Cement Carbonation Uptake in Totals</v>
      </c>
      <c r="C3073" t="s">
        <v>4170</v>
      </c>
      <c r="H3073" s="47">
        <f t="shared" si="173"/>
        <v>3072</v>
      </c>
      <c r="I3073" s="322" t="s">
        <v>41</v>
      </c>
      <c r="J3073" s="255" t="str">
        <f>IF(ISBLANK(INDEX('Policy Characteristics'!D:D,MATCH($C3073,'Policy Characteristics'!$C:$C,0))),"",INDEX('Policy Characteristics'!D:D,MATCH($C3073,'Policy Characteristics'!$C:$C,0)))</f>
        <v/>
      </c>
      <c r="K3073" s="254" t="str">
        <f>IF(ISBLANK(INDEX('Policy Characteristics'!E:E,MATCH($C3073,'Policy Characteristics'!$C:$C,0))),"",INDEX('Policy Characteristics'!E:E,MATCH($C3073,'Policy Characteristics'!$C:$C,0)))</f>
        <v/>
      </c>
      <c r="L3073" s="359">
        <f>IF(ISBLANK(INDEX('Policy Characteristics'!F:F,MATCH($C3073,'Policy Characteristics'!$C:$C,0))),"",INDEX('Policy Characteristics'!F:F,MATCH($C3073,'Policy Characteristics'!$C:$C,0)))</f>
        <v>0</v>
      </c>
      <c r="M3073" s="359">
        <f>IF(ISBLANK(INDEX('Policy Characteristics'!G:G,MATCH($C3073,'Policy Characteristics'!$C:$C,0))),"",INDEX('Policy Characteristics'!G:G,MATCH($C3073,'Policy Characteristics'!$C:$C,0)))</f>
        <v>1</v>
      </c>
      <c r="N3073" s="359">
        <f>IF(ISBLANK(INDEX('Policy Characteristics'!H:H,MATCH($C3073,'Policy Characteristics'!$C:$C,0))),"",INDEX('Policy Characteristics'!H:H,MATCH($C3073,'Policy Characteristics'!$C:$C,0)))</f>
        <v>1</v>
      </c>
      <c r="O3073" s="254" t="str">
        <f>IF(ISBLANK(INDEX('Policy Characteristics'!I:I,MATCH($C3073,'Policy Characteristics'!$C:$C,0))),"",INDEX('Policy Characteristics'!I:I,MATCH($C3073,'Policy Characteristics'!$C:$C,0)))</f>
        <v>on/off</v>
      </c>
      <c r="P3073" s="254" t="str">
        <f>IF(ISBLANK(INDEX('Policy Characteristics'!J:J,MATCH($C3073,'Policy Characteristics'!$C:$C,0))),"",INDEX('Policy Characteristics'!J:J,MATCH($C3073,'Policy Characteristics'!$C:$C,0)))</f>
        <v>**Description:** Concrete and mortar slowly take CO2 back up from the air over the years after they are placed, as the lime in them turns back into limestone (carbonation). The EPS always estimates this uptake and reports it as its own output. By default it is not counted in emissions totals, because national inventories, including the U.S. Greenhouse Gas Inventory, do not yet estimate it. Enabling this control setting counts the uptake as carbon dioxide removal in the geoengineering sector, lowering total emissions. // The estimate is uncertain: published values for the U.S. range from about an eighth of cement process emissions to nearly all of them, mostly because of how much cement goes into mortar and how fully mortar carbonates.</v>
      </c>
      <c r="Q3073" s="254" t="str">
        <f>IF(ISBLANK(INDEX('Policy Characteristics'!K:K,MATCH($C3073,'Policy Characteristics'!$C:$C,0))),"",INDEX('Policy Characteristics'!K:K,MATCH($C3073,'Policy Characteristics'!$C:$C,0)))</f>
        <v/>
      </c>
      <c r="R3073" s="254" t="str">
        <f>IF(ISBLANK(INDEX('Policy Characteristics'!L:L,MATCH($C3073,'Policy Characteristics'!$C:$C,0))),"",INDEX('Policy Characteristics'!L:L,MATCH($C3073,'Policy Characteristics'!$C:$C,0)))</f>
        <v/>
      </c>
    </row>
  </sheetData>
  <sortState xmlns:xlrd2="http://schemas.microsoft.com/office/spreadsheetml/2017/richdata2" ref="A203:I223">
    <sortCondition ref="B203:B223"/>
  </sortState>
  <phoneticPr fontId="116" type="noConversion"/>
  <conditionalFormatting sqref="H1:H1048576">
    <cfRule type="duplicateValues" dxfId="8" priority="4"/>
  </conditionalFormatting>
  <conditionalFormatting sqref="I1:I2972">
    <cfRule type="containsText" dxfId="7" priority="5" operator="containsText" text="No">
      <formula>NOT(ISERROR(SEARCH("No",I1)))</formula>
    </cfRule>
  </conditionalFormatting>
  <conditionalFormatting sqref="I2977 I2982 I2992 I2997 I3002 I3007 I3032 I3037">
    <cfRule type="containsText" dxfId="6" priority="141" operator="containsText" text="No">
      <formula>NOT(ISERROR(SEARCH("No",I2977)))</formula>
    </cfRule>
  </conditionalFormatting>
  <conditionalFormatting sqref="I2987">
    <cfRule type="containsText" dxfId="5" priority="10" operator="containsText" text="No">
      <formula>NOT(ISERROR(SEARCH("No",I2987)))</formula>
    </cfRule>
  </conditionalFormatting>
  <conditionalFormatting sqref="I3012">
    <cfRule type="containsText" dxfId="4" priority="9" operator="containsText" text="No">
      <formula>NOT(ISERROR(SEARCH("No",I3012)))</formula>
    </cfRule>
  </conditionalFormatting>
  <conditionalFormatting sqref="I3017 I3022">
    <cfRule type="containsText" dxfId="3" priority="3" operator="containsText" text="No">
      <formula>NOT(ISERROR(SEARCH("No",I3017)))</formula>
    </cfRule>
  </conditionalFormatting>
  <conditionalFormatting sqref="I3042:I1048576">
    <cfRule type="containsText" dxfId="2" priority="1" operator="containsText" text="No">
      <formula>NOT(ISERROR(SEARCH("No",I3042)))</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8"/>
  <sheetViews>
    <sheetView topLeftCell="A27" zoomScale="81" workbookViewId="0">
      <selection activeCell="A53" sqref="A53:XFD53"/>
    </sheetView>
  </sheetViews>
  <sheetFormatPr defaultColWidth="9.140625" defaultRowHeight="15" x14ac:dyDescent="0.25"/>
  <cols>
    <col min="1" max="2" width="76.85546875" customWidth="1"/>
  </cols>
  <sheetData>
    <row r="1" spans="1:2" x14ac:dyDescent="0.25">
      <c r="A1" s="415" t="s">
        <v>2780</v>
      </c>
      <c r="B1" s="415"/>
    </row>
    <row r="2" spans="1:2" x14ac:dyDescent="0.25">
      <c r="A2" s="195" t="s">
        <v>2781</v>
      </c>
      <c r="B2" s="195" t="s">
        <v>2782</v>
      </c>
    </row>
    <row r="3" spans="1:2" x14ac:dyDescent="0.25">
      <c r="A3" s="196" t="s">
        <v>336</v>
      </c>
      <c r="B3" t="str">
        <f>A3</f>
        <v>million metric tons / year</v>
      </c>
    </row>
    <row r="4" spans="1:2" x14ac:dyDescent="0.25">
      <c r="A4" s="196" t="s">
        <v>3422</v>
      </c>
      <c r="B4" t="str">
        <f>A4</f>
        <v>million metric tons</v>
      </c>
    </row>
    <row r="5" spans="1:2" x14ac:dyDescent="0.25">
      <c r="A5" s="196" t="s">
        <v>3781</v>
      </c>
      <c r="B5" t="str">
        <f>A5</f>
        <v>g CO2e / 2024 dollar</v>
      </c>
    </row>
    <row r="6" spans="1:2" x14ac:dyDescent="0.25">
      <c r="A6" s="197" t="s">
        <v>2297</v>
      </c>
      <c r="B6" t="str">
        <f t="shared" ref="B6:B52" si="0">A6</f>
        <v>thousand metric tons / year</v>
      </c>
    </row>
    <row r="7" spans="1:2" x14ac:dyDescent="0.25">
      <c r="A7" s="197" t="s">
        <v>3782</v>
      </c>
      <c r="B7" t="str">
        <f>A7</f>
        <v>g CO2 / 2024 dollar</v>
      </c>
    </row>
    <row r="8" spans="1:2" ht="30" x14ac:dyDescent="0.25">
      <c r="A8" s="197" t="s">
        <v>3783</v>
      </c>
      <c r="B8" t="str">
        <f t="shared" si="0"/>
        <v>2024 dollars / metric ton CO2e abated, Annual average abatement (million metric tons CO2e)</v>
      </c>
    </row>
    <row r="9" spans="1:2" x14ac:dyDescent="0.25">
      <c r="A9" s="197" t="s">
        <v>3784</v>
      </c>
      <c r="B9" t="str">
        <f t="shared" si="0"/>
        <v>billion 2024 dollars / year</v>
      </c>
    </row>
    <row r="10" spans="1:2" x14ac:dyDescent="0.25">
      <c r="A10" s="197" t="s">
        <v>3785</v>
      </c>
      <c r="B10" t="str">
        <f t="shared" si="0"/>
        <v>billion 2024 dollars</v>
      </c>
    </row>
    <row r="11" spans="1:2" x14ac:dyDescent="0.25">
      <c r="A11" s="197" t="s">
        <v>2822</v>
      </c>
      <c r="B11" t="str">
        <f t="shared" si="0"/>
        <v>jobs</v>
      </c>
    </row>
    <row r="12" spans="1:2" x14ac:dyDescent="0.25">
      <c r="A12" s="197" t="s">
        <v>3895</v>
      </c>
      <c r="B12" t="str">
        <f t="shared" si="0"/>
        <v>deaths / year</v>
      </c>
    </row>
    <row r="13" spans="1:2" x14ac:dyDescent="0.25">
      <c r="A13" s="197" t="s">
        <v>3898</v>
      </c>
      <c r="B13" t="str">
        <f t="shared" si="0"/>
        <v>days / year</v>
      </c>
    </row>
    <row r="14" spans="1:2" x14ac:dyDescent="0.25">
      <c r="A14" s="197" t="s">
        <v>3896</v>
      </c>
      <c r="B14" t="str">
        <f t="shared" si="0"/>
        <v>admissions / year</v>
      </c>
    </row>
    <row r="15" spans="1:2" x14ac:dyDescent="0.25">
      <c r="A15" s="197" t="s">
        <v>3897</v>
      </c>
      <c r="B15" t="str">
        <f t="shared" si="0"/>
        <v>visits / year</v>
      </c>
    </row>
    <row r="16" spans="1:2" x14ac:dyDescent="0.25">
      <c r="A16" s="197" t="s">
        <v>3893</v>
      </c>
      <c r="B16" t="str">
        <f t="shared" si="0"/>
        <v>cases / year</v>
      </c>
    </row>
    <row r="17" spans="1:2" x14ac:dyDescent="0.25">
      <c r="A17" s="197" t="s">
        <v>3894</v>
      </c>
      <c r="B17" t="str">
        <f t="shared" si="0"/>
        <v>events / year</v>
      </c>
    </row>
    <row r="18" spans="1:2" x14ac:dyDescent="0.25">
      <c r="A18" s="197" t="s">
        <v>2841</v>
      </c>
      <c r="B18" t="str">
        <f t="shared" si="0"/>
        <v>% change</v>
      </c>
    </row>
    <row r="19" spans="1:2" x14ac:dyDescent="0.25">
      <c r="A19" s="197" t="s">
        <v>3786</v>
      </c>
      <c r="B19" t="str">
        <f t="shared" si="0"/>
        <v>2024 dollars / employee-year</v>
      </c>
    </row>
    <row r="20" spans="1:2" x14ac:dyDescent="0.25">
      <c r="A20" s="197" t="s">
        <v>337</v>
      </c>
      <c r="B20" t="str">
        <f t="shared" si="0"/>
        <v>lives / year</v>
      </c>
    </row>
    <row r="21" spans="1:2" x14ac:dyDescent="0.25">
      <c r="A21" s="197" t="s">
        <v>338</v>
      </c>
      <c r="B21" t="str">
        <f t="shared" si="0"/>
        <v>terawatt-hours (TWh) / year</v>
      </c>
    </row>
    <row r="22" spans="1:2" x14ac:dyDescent="0.25">
      <c r="A22" s="197" t="s">
        <v>3481</v>
      </c>
      <c r="B22" t="str">
        <f t="shared" si="0"/>
        <v>terawatt-hours (TWh)</v>
      </c>
    </row>
    <row r="23" spans="1:2" x14ac:dyDescent="0.25">
      <c r="A23" s="197" t="s">
        <v>3277</v>
      </c>
      <c r="B23" t="str">
        <f t="shared" si="0"/>
        <v>%</v>
      </c>
    </row>
    <row r="24" spans="1:2" x14ac:dyDescent="0.25">
      <c r="A24" s="197" t="s">
        <v>3278</v>
      </c>
      <c r="B24" t="str">
        <f t="shared" si="0"/>
        <v>metric tons CO2e / megawatt-hour (MWh)</v>
      </c>
    </row>
    <row r="25" spans="1:2" x14ac:dyDescent="0.25">
      <c r="A25" s="197" t="s">
        <v>3787</v>
      </c>
      <c r="B25" t="str">
        <f t="shared" si="0"/>
        <v>kilowatt-hour / 2024 dollar</v>
      </c>
    </row>
    <row r="26" spans="1:2" x14ac:dyDescent="0.25">
      <c r="A26" s="197" t="s">
        <v>339</v>
      </c>
      <c r="B26" t="str">
        <f t="shared" si="0"/>
        <v>gigawatts (GW) / year</v>
      </c>
    </row>
    <row r="27" spans="1:2" x14ac:dyDescent="0.25">
      <c r="A27" s="197" t="s">
        <v>3788</v>
      </c>
      <c r="B27" t="str">
        <f t="shared" si="0"/>
        <v>2024 dollars / megawatt-hour (MWh)</v>
      </c>
    </row>
    <row r="28" spans="1:2" x14ac:dyDescent="0.25">
      <c r="A28" s="197" t="s">
        <v>2433</v>
      </c>
      <c r="B28" t="str">
        <f t="shared" si="0"/>
        <v>cubic km / yr</v>
      </c>
    </row>
    <row r="29" spans="1:2" x14ac:dyDescent="0.25">
      <c r="A29" s="197" t="s">
        <v>2355</v>
      </c>
      <c r="B29" t="str">
        <f t="shared" si="0"/>
        <v>trillion passenger-miles / year</v>
      </c>
    </row>
    <row r="30" spans="1:2" x14ac:dyDescent="0.25">
      <c r="A30" s="197" t="s">
        <v>2356</v>
      </c>
      <c r="B30" t="str">
        <f t="shared" si="0"/>
        <v>trillion freight ton-miles / year</v>
      </c>
    </row>
    <row r="31" spans="1:2" x14ac:dyDescent="0.25">
      <c r="A31" s="197" t="s">
        <v>459</v>
      </c>
      <c r="B31" t="str">
        <f t="shared" si="0"/>
        <v>million vehicles / year</v>
      </c>
    </row>
    <row r="32" spans="1:2" x14ac:dyDescent="0.25">
      <c r="A32" s="197" t="s">
        <v>2333</v>
      </c>
      <c r="B32" t="str">
        <f t="shared" si="0"/>
        <v>thousand vehicles / year</v>
      </c>
    </row>
    <row r="33" spans="1:2" x14ac:dyDescent="0.25">
      <c r="A33" s="197" t="s">
        <v>2332</v>
      </c>
      <c r="B33" t="str">
        <f t="shared" si="0"/>
        <v>million vehicles</v>
      </c>
    </row>
    <row r="34" spans="1:2" x14ac:dyDescent="0.25">
      <c r="A34" s="197" t="s">
        <v>2365</v>
      </c>
      <c r="B34" t="str">
        <f t="shared" si="0"/>
        <v>thousand vehicles</v>
      </c>
    </row>
    <row r="35" spans="1:2" x14ac:dyDescent="0.25">
      <c r="A35" s="197" t="s">
        <v>441</v>
      </c>
      <c r="B35" t="str">
        <f t="shared" si="0"/>
        <v>quads / year</v>
      </c>
    </row>
    <row r="36" spans="1:2" x14ac:dyDescent="0.25">
      <c r="A36" s="197" t="s">
        <v>3789</v>
      </c>
      <c r="B36" t="str">
        <f>A36</f>
        <v>thousand BTU / 2024 dollar</v>
      </c>
    </row>
    <row r="37" spans="1:2" x14ac:dyDescent="0.25">
      <c r="A37" s="197" t="s">
        <v>2338</v>
      </c>
      <c r="B37" t="str">
        <f t="shared" si="0"/>
        <v>millions of short tons / year</v>
      </c>
    </row>
    <row r="38" spans="1:2" x14ac:dyDescent="0.25">
      <c r="A38" s="197" t="s">
        <v>2339</v>
      </c>
      <c r="B38" t="str">
        <f t="shared" si="0"/>
        <v>trillion cubic feet / year</v>
      </c>
    </row>
    <row r="39" spans="1:2" x14ac:dyDescent="0.25">
      <c r="A39" s="197" t="s">
        <v>3248</v>
      </c>
      <c r="B39" t="str">
        <f t="shared" si="0"/>
        <v>million barrels of oil / year</v>
      </c>
    </row>
    <row r="40" spans="1:2" x14ac:dyDescent="0.25">
      <c r="A40" s="197" t="s">
        <v>2601</v>
      </c>
      <c r="B40" t="str">
        <f t="shared" si="0"/>
        <v>million gallons / year</v>
      </c>
    </row>
    <row r="41" spans="1:2" x14ac:dyDescent="0.25">
      <c r="A41" s="197" t="s">
        <v>2400</v>
      </c>
      <c r="B41" t="str">
        <f t="shared" si="0"/>
        <v>trillion BTU / year</v>
      </c>
    </row>
    <row r="42" spans="1:2" x14ac:dyDescent="0.25">
      <c r="A42" s="197" t="s">
        <v>3790</v>
      </c>
      <c r="B42" t="str">
        <f t="shared" si="0"/>
        <v>2024 dollars / short ton</v>
      </c>
    </row>
    <row r="43" spans="1:2" x14ac:dyDescent="0.25">
      <c r="A43" s="197" t="s">
        <v>3791</v>
      </c>
      <c r="B43" t="str">
        <f t="shared" si="0"/>
        <v>2024 dollars / thousand cubic feet</v>
      </c>
    </row>
    <row r="44" spans="1:2" x14ac:dyDescent="0.25">
      <c r="A44" s="197" t="s">
        <v>3792</v>
      </c>
      <c r="B44" t="str">
        <f t="shared" si="0"/>
        <v>2024 dollars / gallon</v>
      </c>
    </row>
    <row r="45" spans="1:2" x14ac:dyDescent="0.25">
      <c r="A45" s="197" t="s">
        <v>3793</v>
      </c>
      <c r="B45" t="str">
        <f t="shared" si="0"/>
        <v>2024 dollars / barrel of oil</v>
      </c>
    </row>
    <row r="46" spans="1:2" x14ac:dyDescent="0.25">
      <c r="A46" s="197" t="s">
        <v>3794</v>
      </c>
      <c r="B46" t="str">
        <f t="shared" si="0"/>
        <v>2024 dollars / kg</v>
      </c>
    </row>
    <row r="47" spans="1:2" x14ac:dyDescent="0.25">
      <c r="A47" s="197" t="s">
        <v>3795</v>
      </c>
      <c r="B47" t="str">
        <f t="shared" si="0"/>
        <v>2024 dollars / kilowatt-hour (kWh)</v>
      </c>
    </row>
    <row r="48" spans="1:2" x14ac:dyDescent="0.25">
      <c r="A48" s="197" t="s">
        <v>3788</v>
      </c>
      <c r="B48" t="str">
        <f t="shared" ref="B48" si="1">A48</f>
        <v>2024 dollars / megawatt-hour (MWh)</v>
      </c>
    </row>
    <row r="49" spans="1:2" x14ac:dyDescent="0.25">
      <c r="A49" s="197" t="s">
        <v>3237</v>
      </c>
      <c r="B49" t="str">
        <f t="shared" si="0"/>
        <v>cost of eqpt. to capture 1 metric ton CO2e/yr (2020 dollars)</v>
      </c>
    </row>
    <row r="50" spans="1:2" x14ac:dyDescent="0.25">
      <c r="A50" s="197" t="s">
        <v>3796</v>
      </c>
      <c r="B50" t="str">
        <f t="shared" si="0"/>
        <v>million 2024 dollars / megawatt (MW)</v>
      </c>
    </row>
    <row r="51" spans="1:2" x14ac:dyDescent="0.25">
      <c r="A51" s="197" t="s">
        <v>3797</v>
      </c>
      <c r="B51" t="str">
        <f t="shared" si="0"/>
        <v>cost of eqpt. to produce 1 kg H2/yr (2024 dollars)</v>
      </c>
    </row>
    <row r="52" spans="1:2" x14ac:dyDescent="0.25">
      <c r="A52" s="197" t="s">
        <v>3956</v>
      </c>
      <c r="B52" t="str">
        <f t="shared" si="0"/>
        <v>2024 dollars / year</v>
      </c>
    </row>
    <row r="54" spans="1:2" x14ac:dyDescent="0.25">
      <c r="A54" s="415" t="s">
        <v>2784</v>
      </c>
      <c r="B54" s="415"/>
    </row>
    <row r="55" spans="1:2" x14ac:dyDescent="0.25">
      <c r="A55" s="195" t="s">
        <v>2781</v>
      </c>
      <c r="B55" s="195" t="s">
        <v>2782</v>
      </c>
    </row>
    <row r="56" spans="1:2" x14ac:dyDescent="0.25">
      <c r="A56" s="159" t="s">
        <v>132</v>
      </c>
      <c r="B56" t="str">
        <f t="shared" ref="B56:B57" si="2">A56</f>
        <v>$/metric ton CO2e</v>
      </c>
    </row>
    <row r="57" spans="1:2" x14ac:dyDescent="0.25">
      <c r="A57" s="159" t="s">
        <v>134</v>
      </c>
      <c r="B57" t="str">
        <f t="shared" si="2"/>
        <v>$/MWh</v>
      </c>
    </row>
    <row r="68" spans="1:1" x14ac:dyDescent="0.25">
      <c r="A68" s="1"/>
    </row>
  </sheetData>
  <mergeCells count="2">
    <mergeCell ref="A1:B1"/>
    <mergeCell ref="A54:B54"/>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50"/>
  <sheetViews>
    <sheetView tabSelected="1" topLeftCell="A44" zoomScale="70" zoomScaleNormal="70" workbookViewId="0">
      <selection activeCell="D51" sqref="D51"/>
    </sheetView>
  </sheetViews>
  <sheetFormatPr defaultColWidth="9.140625" defaultRowHeight="15" x14ac:dyDescent="0.25"/>
  <cols>
    <col min="1" max="1" width="37.42578125" style="1" customWidth="1"/>
    <col min="2" max="2" width="28.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2288</v>
      </c>
      <c r="B1" s="165" t="s">
        <v>2289</v>
      </c>
      <c r="C1" s="198" t="s">
        <v>2783</v>
      </c>
      <c r="D1" s="165" t="s">
        <v>56</v>
      </c>
      <c r="E1" s="165" t="s">
        <v>58</v>
      </c>
      <c r="F1" s="165" t="s">
        <v>423</v>
      </c>
      <c r="G1" s="165" t="s">
        <v>57</v>
      </c>
      <c r="H1" s="165" t="s">
        <v>2298</v>
      </c>
      <c r="I1" s="166" t="s">
        <v>288</v>
      </c>
      <c r="J1" s="44" t="s">
        <v>3485</v>
      </c>
    </row>
    <row r="2" spans="1:10" x14ac:dyDescent="0.25">
      <c r="A2" s="2" t="s">
        <v>2303</v>
      </c>
      <c r="B2" s="1" t="s">
        <v>2304</v>
      </c>
      <c r="C2" s="43">
        <v>1</v>
      </c>
      <c r="D2" s="1" t="s">
        <v>59</v>
      </c>
      <c r="E2" s="1" t="s">
        <v>60</v>
      </c>
      <c r="F2" s="1" t="str">
        <f>UnitControlCenter!$B$3</f>
        <v>million metric tons / year</v>
      </c>
      <c r="G2" s="1" t="s">
        <v>168</v>
      </c>
      <c r="J2" s="1" t="s">
        <v>3491</v>
      </c>
    </row>
    <row r="3" spans="1:10" x14ac:dyDescent="0.25">
      <c r="A3" s="2" t="s">
        <v>2303</v>
      </c>
      <c r="B3" s="1" t="s">
        <v>2305</v>
      </c>
      <c r="C3" s="47">
        <v>1</v>
      </c>
      <c r="D3" s="2" t="s">
        <v>59</v>
      </c>
      <c r="E3" s="2" t="s">
        <v>60</v>
      </c>
      <c r="F3" s="1" t="str">
        <f>UnitControlCenter!$B$3</f>
        <v>million metric tons / year</v>
      </c>
      <c r="G3" s="1" t="s">
        <v>2287</v>
      </c>
    </row>
    <row r="4" spans="1:10" ht="30" x14ac:dyDescent="0.25">
      <c r="A4" s="2" t="s">
        <v>2303</v>
      </c>
      <c r="B4" s="1" t="s">
        <v>3420</v>
      </c>
      <c r="C4" s="43">
        <v>1</v>
      </c>
      <c r="D4" s="1" t="s">
        <v>59</v>
      </c>
      <c r="E4" s="1" t="s">
        <v>60</v>
      </c>
      <c r="F4" s="1" t="str">
        <f>UnitControlCenter!B4</f>
        <v>million metric tons</v>
      </c>
      <c r="G4" s="1" t="s">
        <v>3423</v>
      </c>
      <c r="J4" s="1" t="s">
        <v>3492</v>
      </c>
    </row>
    <row r="5" spans="1:10" ht="30" x14ac:dyDescent="0.25">
      <c r="A5" s="2" t="s">
        <v>2303</v>
      </c>
      <c r="B5" s="1" t="s">
        <v>3421</v>
      </c>
      <c r="C5" s="47">
        <v>1</v>
      </c>
      <c r="D5" s="2" t="s">
        <v>59</v>
      </c>
      <c r="E5" s="2" t="s">
        <v>60</v>
      </c>
      <c r="F5" s="1" t="str">
        <f>UnitControlCenter!B4</f>
        <v>million metric tons</v>
      </c>
      <c r="G5" s="1" t="s">
        <v>3424</v>
      </c>
    </row>
    <row r="6" spans="1:10" ht="90" x14ac:dyDescent="0.25">
      <c r="A6" s="2" t="s">
        <v>2303</v>
      </c>
      <c r="B6" s="2" t="s">
        <v>2306</v>
      </c>
      <c r="C6" s="43">
        <v>1</v>
      </c>
      <c r="D6" s="1" t="s">
        <v>61</v>
      </c>
      <c r="E6" s="1" t="s">
        <v>62</v>
      </c>
      <c r="F6" s="1" t="str">
        <f>UnitControlCenter!$B$3</f>
        <v>million metric tons / year</v>
      </c>
      <c r="G6" s="1" t="s">
        <v>2761</v>
      </c>
      <c r="H6" s="1" t="s">
        <v>2762</v>
      </c>
      <c r="I6" s="1" t="s">
        <v>2763</v>
      </c>
    </row>
    <row r="7" spans="1:10" ht="30" x14ac:dyDescent="0.25">
      <c r="A7" s="2" t="s">
        <v>2303</v>
      </c>
      <c r="B7" s="2" t="s">
        <v>2307</v>
      </c>
      <c r="C7" s="43">
        <v>1</v>
      </c>
      <c r="D7" s="1" t="s">
        <v>61</v>
      </c>
      <c r="E7" s="1" t="s">
        <v>62</v>
      </c>
      <c r="F7" s="1" t="str">
        <f>UnitControlCenter!$B$3</f>
        <v>million metric tons / year</v>
      </c>
      <c r="G7" s="1" t="s">
        <v>2764</v>
      </c>
      <c r="H7" s="1" t="s">
        <v>2765</v>
      </c>
      <c r="I7" s="1" t="s">
        <v>2766</v>
      </c>
    </row>
    <row r="8" spans="1:10" ht="30" x14ac:dyDescent="0.25">
      <c r="A8" s="2" t="s">
        <v>2303</v>
      </c>
      <c r="B8" s="2" t="s">
        <v>2308</v>
      </c>
      <c r="C8" s="43">
        <v>1</v>
      </c>
      <c r="D8" s="1" t="s">
        <v>61</v>
      </c>
      <c r="E8" s="1" t="s">
        <v>62</v>
      </c>
      <c r="F8" s="1" t="str">
        <f>UnitControlCenter!$B$3</f>
        <v>million metric tons / year</v>
      </c>
      <c r="G8" s="1" t="s">
        <v>2569</v>
      </c>
      <c r="H8" s="1" t="s">
        <v>2570</v>
      </c>
      <c r="I8" s="1" t="s">
        <v>2571</v>
      </c>
    </row>
    <row r="9" spans="1:10" x14ac:dyDescent="0.25">
      <c r="A9" s="2" t="s">
        <v>2303</v>
      </c>
      <c r="B9" s="2" t="s">
        <v>2832</v>
      </c>
      <c r="C9" s="43">
        <v>0</v>
      </c>
      <c r="D9" s="1" t="s">
        <v>59</v>
      </c>
      <c r="E9" s="1" t="s">
        <v>60</v>
      </c>
      <c r="F9" s="1" t="str">
        <f>UnitControlCenter!$B$5</f>
        <v>g CO2e / 2024 dollar</v>
      </c>
      <c r="G9" s="1" t="s">
        <v>2786</v>
      </c>
    </row>
    <row r="10" spans="1:10" x14ac:dyDescent="0.25">
      <c r="A10" s="2" t="s">
        <v>2303</v>
      </c>
      <c r="B10" s="2" t="s">
        <v>126</v>
      </c>
      <c r="C10" s="43">
        <v>1</v>
      </c>
      <c r="D10" s="1" t="s">
        <v>59</v>
      </c>
      <c r="E10" s="1" t="s">
        <v>60</v>
      </c>
      <c r="F10" s="1" t="str">
        <f>UnitControlCenter!$B$3</f>
        <v>million metric tons / year</v>
      </c>
      <c r="G10" s="1" t="s">
        <v>2405</v>
      </c>
    </row>
    <row r="11" spans="1:10" x14ac:dyDescent="0.25">
      <c r="A11" s="2" t="s">
        <v>2303</v>
      </c>
      <c r="B11" s="2" t="s">
        <v>2403</v>
      </c>
      <c r="C11" s="43">
        <v>1</v>
      </c>
      <c r="D11" s="1" t="s">
        <v>59</v>
      </c>
      <c r="E11" s="1" t="s">
        <v>60</v>
      </c>
      <c r="F11" s="1" t="str">
        <f>UnitControlCenter!$B$3</f>
        <v>million metric tons / year</v>
      </c>
      <c r="G11" s="1" t="s">
        <v>2406</v>
      </c>
    </row>
    <row r="12" spans="1:10" x14ac:dyDescent="0.25">
      <c r="A12" s="2" t="s">
        <v>2303</v>
      </c>
      <c r="B12" s="2" t="s">
        <v>2456</v>
      </c>
      <c r="C12" s="43">
        <v>1</v>
      </c>
      <c r="D12" s="1" t="s">
        <v>59</v>
      </c>
      <c r="E12" s="1" t="s">
        <v>60</v>
      </c>
      <c r="F12" s="1" t="str">
        <f>UnitControlCenter!$B$3</f>
        <v>million metric tons / year</v>
      </c>
      <c r="G12" s="1" t="s">
        <v>2464</v>
      </c>
    </row>
    <row r="13" spans="1:10" x14ac:dyDescent="0.25">
      <c r="A13" s="2" t="s">
        <v>2303</v>
      </c>
      <c r="B13" s="2" t="s">
        <v>89</v>
      </c>
      <c r="C13" s="43">
        <v>1</v>
      </c>
      <c r="D13" s="1" t="s">
        <v>59</v>
      </c>
      <c r="E13" s="1" t="s">
        <v>60</v>
      </c>
      <c r="F13" s="1" t="str">
        <f>UnitControlCenter!$B$3</f>
        <v>million metric tons / year</v>
      </c>
      <c r="G13" s="1" t="s">
        <v>2407</v>
      </c>
    </row>
    <row r="14" spans="1:10" x14ac:dyDescent="0.25">
      <c r="A14" s="2" t="s">
        <v>2303</v>
      </c>
      <c r="B14" s="2" t="s">
        <v>9</v>
      </c>
      <c r="C14" s="43">
        <v>1</v>
      </c>
      <c r="D14" s="1" t="s">
        <v>59</v>
      </c>
      <c r="E14" s="1" t="s">
        <v>60</v>
      </c>
      <c r="F14" s="1" t="str">
        <f>UnitControlCenter!$B$3</f>
        <v>million metric tons / year</v>
      </c>
      <c r="G14" s="1" t="s">
        <v>2424</v>
      </c>
    </row>
    <row r="15" spans="1:10" x14ac:dyDescent="0.25">
      <c r="A15" s="2" t="s">
        <v>2303</v>
      </c>
      <c r="B15" s="2" t="s">
        <v>2404</v>
      </c>
      <c r="C15" s="43">
        <v>1</v>
      </c>
      <c r="D15" s="1" t="s">
        <v>59</v>
      </c>
      <c r="E15" s="1" t="s">
        <v>60</v>
      </c>
      <c r="F15" s="1" t="str">
        <f>UnitControlCenter!$B$3</f>
        <v>million metric tons / year</v>
      </c>
      <c r="G15" s="1" t="s">
        <v>2408</v>
      </c>
    </row>
    <row r="16" spans="1:10" x14ac:dyDescent="0.25">
      <c r="A16" s="2" t="s">
        <v>2303</v>
      </c>
      <c r="B16" s="2" t="s">
        <v>4</v>
      </c>
      <c r="C16" s="43">
        <v>1</v>
      </c>
      <c r="D16" s="1" t="s">
        <v>59</v>
      </c>
      <c r="E16" s="1" t="s">
        <v>60</v>
      </c>
      <c r="F16" s="1" t="str">
        <f>UnitControlCenter!$B$3</f>
        <v>million metric tons / year</v>
      </c>
      <c r="G16" s="1" t="s">
        <v>2409</v>
      </c>
    </row>
    <row r="17" spans="1:10" x14ac:dyDescent="0.25">
      <c r="A17" s="2" t="s">
        <v>2303</v>
      </c>
      <c r="B17" s="2" t="s">
        <v>2413</v>
      </c>
      <c r="C17" s="43">
        <v>1</v>
      </c>
      <c r="D17" s="1" t="s">
        <v>59</v>
      </c>
      <c r="E17" s="1" t="s">
        <v>60</v>
      </c>
      <c r="F17" s="1" t="str">
        <f>UnitControlCenter!$B$3</f>
        <v>million metric tons / year</v>
      </c>
      <c r="G17" s="1" t="s">
        <v>2410</v>
      </c>
    </row>
    <row r="18" spans="1:10" ht="390.75" thickBot="1" x14ac:dyDescent="0.3">
      <c r="A18" s="192" t="s">
        <v>2303</v>
      </c>
      <c r="B18" s="192" t="s">
        <v>3581</v>
      </c>
      <c r="C18" s="199">
        <v>1</v>
      </c>
      <c r="D18" s="193" t="s">
        <v>61</v>
      </c>
      <c r="E18" s="193" t="s">
        <v>62</v>
      </c>
      <c r="F18" s="193" t="s">
        <v>336</v>
      </c>
      <c r="G18" s="193" t="s">
        <v>3582</v>
      </c>
      <c r="H18" s="193" t="s">
        <v>3617</v>
      </c>
      <c r="I18" s="193" t="s">
        <v>3583</v>
      </c>
      <c r="J18" s="193"/>
    </row>
    <row r="19" spans="1:10" ht="105" x14ac:dyDescent="0.25">
      <c r="A19" s="2" t="s">
        <v>2309</v>
      </c>
      <c r="B19" s="2" t="s">
        <v>2203</v>
      </c>
      <c r="C19" s="43">
        <v>1</v>
      </c>
      <c r="D19" s="1" t="s">
        <v>61</v>
      </c>
      <c r="E19" s="1" t="s">
        <v>62</v>
      </c>
      <c r="F19" s="1" t="str">
        <f>UnitControlCenter!$B$3</f>
        <v>million metric tons / year</v>
      </c>
      <c r="G19" s="1" t="s">
        <v>3253</v>
      </c>
      <c r="H19" s="1" t="s">
        <v>2762</v>
      </c>
      <c r="I19" s="1" t="s">
        <v>2763</v>
      </c>
    </row>
    <row r="20" spans="1:10" ht="105" x14ac:dyDescent="0.25">
      <c r="A20" s="2" t="s">
        <v>2309</v>
      </c>
      <c r="B20" s="2" t="s">
        <v>2219</v>
      </c>
      <c r="C20" s="43">
        <v>1</v>
      </c>
      <c r="D20" s="1" t="s">
        <v>61</v>
      </c>
      <c r="E20" s="1" t="s">
        <v>62</v>
      </c>
      <c r="F20" s="1" t="str">
        <f>UnitControlCenter!$B$3</f>
        <v>million metric tons / year</v>
      </c>
      <c r="G20" s="1" t="s">
        <v>3265</v>
      </c>
      <c r="H20" s="1" t="s">
        <v>2762</v>
      </c>
      <c r="I20" s="1" t="s">
        <v>3254</v>
      </c>
    </row>
    <row r="21" spans="1:10" ht="105" x14ac:dyDescent="0.25">
      <c r="A21" s="2" t="s">
        <v>2309</v>
      </c>
      <c r="B21" s="2" t="s">
        <v>2221</v>
      </c>
      <c r="C21" s="43">
        <v>1</v>
      </c>
      <c r="D21" s="1" t="s">
        <v>61</v>
      </c>
      <c r="E21" s="1" t="s">
        <v>62</v>
      </c>
      <c r="F21" s="1" t="str">
        <f>UnitControlCenter!$B$3</f>
        <v>million metric tons / year</v>
      </c>
      <c r="G21" s="1" t="s">
        <v>3266</v>
      </c>
      <c r="H21" s="1" t="s">
        <v>2762</v>
      </c>
      <c r="I21" s="1" t="s">
        <v>3255</v>
      </c>
    </row>
    <row r="22" spans="1:10" ht="105" x14ac:dyDescent="0.25">
      <c r="A22" s="2" t="s">
        <v>2309</v>
      </c>
      <c r="B22" s="2" t="s">
        <v>2296</v>
      </c>
      <c r="C22" s="43">
        <v>1</v>
      </c>
      <c r="D22" s="1" t="s">
        <v>61</v>
      </c>
      <c r="E22" s="1" t="s">
        <v>62</v>
      </c>
      <c r="F22" s="1" t="str">
        <f>UnitControlCenter!$B$3</f>
        <v>million metric tons / year</v>
      </c>
      <c r="G22" s="1" t="s">
        <v>3267</v>
      </c>
      <c r="H22" s="1" t="s">
        <v>2762</v>
      </c>
      <c r="I22" s="1" t="s">
        <v>3256</v>
      </c>
    </row>
    <row r="23" spans="1:10" ht="105" x14ac:dyDescent="0.25">
      <c r="A23" s="2" t="s">
        <v>2309</v>
      </c>
      <c r="B23" s="2" t="s">
        <v>2295</v>
      </c>
      <c r="C23" s="43">
        <v>1</v>
      </c>
      <c r="D23" s="1" t="s">
        <v>61</v>
      </c>
      <c r="E23" s="1" t="s">
        <v>62</v>
      </c>
      <c r="F23" s="1" t="str">
        <f>UnitControlCenter!$B$6</f>
        <v>thousand metric tons / year</v>
      </c>
      <c r="G23" s="1" t="s">
        <v>3268</v>
      </c>
      <c r="H23" s="1" t="s">
        <v>2762</v>
      </c>
      <c r="I23" s="1" t="s">
        <v>3257</v>
      </c>
    </row>
    <row r="24" spans="1:10" ht="105" x14ac:dyDescent="0.25">
      <c r="A24" s="2" t="s">
        <v>2309</v>
      </c>
      <c r="B24" s="2" t="s">
        <v>2210</v>
      </c>
      <c r="C24" s="43">
        <v>1</v>
      </c>
      <c r="D24" s="1" t="s">
        <v>61</v>
      </c>
      <c r="E24" s="1" t="s">
        <v>62</v>
      </c>
      <c r="F24" s="1" t="str">
        <f>UnitControlCenter!$B$6</f>
        <v>thousand metric tons / year</v>
      </c>
      <c r="G24" s="1" t="s">
        <v>3269</v>
      </c>
      <c r="H24" s="1" t="s">
        <v>2762</v>
      </c>
      <c r="I24" s="1" t="s">
        <v>3258</v>
      </c>
    </row>
    <row r="25" spans="1:10" ht="105" x14ac:dyDescent="0.25">
      <c r="A25" s="2" t="s">
        <v>2309</v>
      </c>
      <c r="B25" s="2" t="s">
        <v>2215</v>
      </c>
      <c r="C25" s="43">
        <v>1</v>
      </c>
      <c r="D25" s="1" t="s">
        <v>61</v>
      </c>
      <c r="E25" s="1" t="s">
        <v>62</v>
      </c>
      <c r="F25" s="1" t="str">
        <f>UnitControlCenter!$B$6</f>
        <v>thousand metric tons / year</v>
      </c>
      <c r="G25" s="1" t="s">
        <v>3270</v>
      </c>
      <c r="H25" s="1" t="s">
        <v>2762</v>
      </c>
      <c r="I25" s="1" t="s">
        <v>3259</v>
      </c>
    </row>
    <row r="26" spans="1:10" ht="105" x14ac:dyDescent="0.25">
      <c r="A26" s="2" t="s">
        <v>2309</v>
      </c>
      <c r="B26" s="2" t="s">
        <v>2217</v>
      </c>
      <c r="C26" s="43">
        <v>1</v>
      </c>
      <c r="D26" s="1" t="s">
        <v>61</v>
      </c>
      <c r="E26" s="1" t="s">
        <v>62</v>
      </c>
      <c r="F26" s="1" t="str">
        <f>UnitControlCenter!$B$6</f>
        <v>thousand metric tons / year</v>
      </c>
      <c r="G26" s="1" t="s">
        <v>3271</v>
      </c>
      <c r="H26" s="1" t="s">
        <v>2762</v>
      </c>
      <c r="I26" s="1" t="s">
        <v>3260</v>
      </c>
    </row>
    <row r="27" spans="1:10" ht="105" x14ac:dyDescent="0.25">
      <c r="A27" s="2" t="s">
        <v>2309</v>
      </c>
      <c r="B27" s="2" t="s">
        <v>2208</v>
      </c>
      <c r="C27" s="43">
        <v>1</v>
      </c>
      <c r="D27" s="1" t="s">
        <v>61</v>
      </c>
      <c r="E27" s="1" t="s">
        <v>62</v>
      </c>
      <c r="F27" s="1" t="str">
        <f>UnitControlCenter!$B$3</f>
        <v>million metric tons / year</v>
      </c>
      <c r="G27" s="1" t="s">
        <v>3272</v>
      </c>
      <c r="H27" s="1" t="s">
        <v>2762</v>
      </c>
      <c r="I27" s="1" t="s">
        <v>3261</v>
      </c>
    </row>
    <row r="28" spans="1:10" ht="105" x14ac:dyDescent="0.25">
      <c r="A28" s="2" t="s">
        <v>2309</v>
      </c>
      <c r="B28" s="2" t="s">
        <v>2205</v>
      </c>
      <c r="C28" s="43">
        <v>1</v>
      </c>
      <c r="D28" s="1" t="s">
        <v>61</v>
      </c>
      <c r="E28" s="1" t="s">
        <v>62</v>
      </c>
      <c r="F28" s="1" t="str">
        <f>UnitControlCenter!$B$6</f>
        <v>thousand metric tons / year</v>
      </c>
      <c r="G28" s="1" t="s">
        <v>3273</v>
      </c>
      <c r="H28" s="1" t="s">
        <v>2762</v>
      </c>
      <c r="I28" s="1" t="s">
        <v>3262</v>
      </c>
    </row>
    <row r="29" spans="1:10" ht="105" x14ac:dyDescent="0.25">
      <c r="A29" s="2" t="s">
        <v>2309</v>
      </c>
      <c r="B29" s="2" t="s">
        <v>2213</v>
      </c>
      <c r="C29" s="43">
        <v>1</v>
      </c>
      <c r="D29" s="1" t="s">
        <v>61</v>
      </c>
      <c r="E29" s="1" t="s">
        <v>62</v>
      </c>
      <c r="F29" s="1" t="str">
        <f>UnitControlCenter!$B$3</f>
        <v>million metric tons / year</v>
      </c>
      <c r="G29" s="1" t="s">
        <v>3274</v>
      </c>
      <c r="H29" s="1" t="s">
        <v>2762</v>
      </c>
      <c r="I29" s="1" t="s">
        <v>3263</v>
      </c>
    </row>
    <row r="30" spans="1:10" ht="105.75" thickBot="1" x14ac:dyDescent="0.3">
      <c r="A30" s="192" t="s">
        <v>2309</v>
      </c>
      <c r="B30" s="192" t="s">
        <v>468</v>
      </c>
      <c r="C30" s="199">
        <v>1</v>
      </c>
      <c r="D30" s="1" t="s">
        <v>61</v>
      </c>
      <c r="E30" s="1" t="s">
        <v>62</v>
      </c>
      <c r="F30" s="193" t="str">
        <f>UnitControlCenter!$B$3</f>
        <v>million metric tons / year</v>
      </c>
      <c r="G30" s="1" t="s">
        <v>3275</v>
      </c>
      <c r="H30" s="1" t="s">
        <v>2762</v>
      </c>
      <c r="I30" s="1" t="s">
        <v>3264</v>
      </c>
    </row>
    <row r="31" spans="1:10" ht="75" x14ac:dyDescent="0.25">
      <c r="A31" s="2" t="s">
        <v>2310</v>
      </c>
      <c r="B31" s="2" t="s">
        <v>2306</v>
      </c>
      <c r="C31" s="43">
        <v>1</v>
      </c>
      <c r="D31" s="1" t="s">
        <v>61</v>
      </c>
      <c r="E31" s="1" t="s">
        <v>62</v>
      </c>
      <c r="F31" s="1" t="str">
        <f>UnitControlCenter!$B$3</f>
        <v>million metric tons / year</v>
      </c>
      <c r="G31" s="1" t="s">
        <v>2844</v>
      </c>
      <c r="H31" s="1" t="s">
        <v>2845</v>
      </c>
      <c r="I31" s="1" t="s">
        <v>2846</v>
      </c>
    </row>
    <row r="32" spans="1:10" ht="105" x14ac:dyDescent="0.25">
      <c r="A32" s="2" t="s">
        <v>2310</v>
      </c>
      <c r="B32" s="2" t="s">
        <v>2465</v>
      </c>
      <c r="C32" s="43">
        <v>1</v>
      </c>
      <c r="D32" s="1" t="s">
        <v>61</v>
      </c>
      <c r="E32" s="1" t="s">
        <v>62</v>
      </c>
      <c r="F32" s="1" t="str">
        <f>UnitControlCenter!$B$3</f>
        <v>million metric tons / year</v>
      </c>
      <c r="G32" s="1" t="s">
        <v>2847</v>
      </c>
      <c r="H32" s="1" t="s">
        <v>2848</v>
      </c>
      <c r="I32" s="1" t="s">
        <v>2849</v>
      </c>
    </row>
    <row r="33" spans="1:10" ht="60" x14ac:dyDescent="0.25">
      <c r="A33" s="2" t="s">
        <v>2310</v>
      </c>
      <c r="B33" s="2" t="s">
        <v>2311</v>
      </c>
      <c r="C33" s="43">
        <v>1</v>
      </c>
      <c r="D33" s="1" t="s">
        <v>61</v>
      </c>
      <c r="E33" s="1" t="s">
        <v>62</v>
      </c>
      <c r="F33" s="1" t="str">
        <f>UnitControlCenter!$B$3</f>
        <v>million metric tons / year</v>
      </c>
      <c r="G33" s="1" t="s">
        <v>2850</v>
      </c>
      <c r="H33" s="1" t="s">
        <v>2851</v>
      </c>
      <c r="I33" s="1" t="s">
        <v>2852</v>
      </c>
    </row>
    <row r="34" spans="1:10" ht="15.75" thickBot="1" x14ac:dyDescent="0.3">
      <c r="A34" s="192" t="s">
        <v>2310</v>
      </c>
      <c r="B34" s="192" t="s">
        <v>2832</v>
      </c>
      <c r="C34" s="199">
        <v>0</v>
      </c>
      <c r="D34" s="193" t="s">
        <v>59</v>
      </c>
      <c r="E34" s="193" t="s">
        <v>60</v>
      </c>
      <c r="F34" s="193" t="str">
        <f>UnitControlCenter!$B$7</f>
        <v>g CO2 / 2024 dollar</v>
      </c>
      <c r="G34" s="193" t="s">
        <v>2785</v>
      </c>
      <c r="H34" s="193"/>
      <c r="I34" s="193"/>
      <c r="J34" s="193"/>
    </row>
    <row r="35" spans="1:10" ht="30" x14ac:dyDescent="0.25">
      <c r="A35" s="2" t="s">
        <v>4144</v>
      </c>
      <c r="B35" s="2" t="s">
        <v>126</v>
      </c>
      <c r="C35" s="43">
        <v>1</v>
      </c>
      <c r="D35" s="1" t="s">
        <v>61</v>
      </c>
      <c r="E35" s="1" t="s">
        <v>62</v>
      </c>
      <c r="F35" s="1" t="str">
        <f>UnitControlCenter!$B$3</f>
        <v>million metric tons / year</v>
      </c>
      <c r="G35" s="1" t="s">
        <v>4145</v>
      </c>
      <c r="H35" s="1" t="s">
        <v>2777</v>
      </c>
      <c r="I35" s="1" t="s">
        <v>2778</v>
      </c>
    </row>
    <row r="36" spans="1:10" ht="30" x14ac:dyDescent="0.25">
      <c r="A36" s="2" t="s">
        <v>4144</v>
      </c>
      <c r="B36" s="2" t="s">
        <v>2403</v>
      </c>
      <c r="C36" s="43">
        <v>1</v>
      </c>
      <c r="D36" s="1" t="s">
        <v>61</v>
      </c>
      <c r="E36" s="1" t="s">
        <v>62</v>
      </c>
      <c r="F36" s="1" t="str">
        <f>UnitControlCenter!$B$3</f>
        <v>million metric tons / year</v>
      </c>
      <c r="G36" s="1" t="s">
        <v>4146</v>
      </c>
      <c r="H36" s="1" t="s">
        <v>2777</v>
      </c>
      <c r="I36" s="1" t="s">
        <v>2778</v>
      </c>
    </row>
    <row r="37" spans="1:10" ht="45" x14ac:dyDescent="0.25">
      <c r="A37" s="2" t="s">
        <v>4144</v>
      </c>
      <c r="B37" s="2" t="s">
        <v>2456</v>
      </c>
      <c r="C37" s="43">
        <v>1</v>
      </c>
      <c r="D37" s="1" t="s">
        <v>61</v>
      </c>
      <c r="E37" s="1" t="s">
        <v>62</v>
      </c>
      <c r="F37" s="1" t="str">
        <f>UnitControlCenter!$B$3</f>
        <v>million metric tons / year</v>
      </c>
      <c r="G37" s="1" t="s">
        <v>4147</v>
      </c>
      <c r="H37" s="1" t="s">
        <v>2777</v>
      </c>
      <c r="I37" s="1" t="s">
        <v>2778</v>
      </c>
    </row>
    <row r="38" spans="1:10" ht="30" x14ac:dyDescent="0.25">
      <c r="A38" s="2" t="s">
        <v>4144</v>
      </c>
      <c r="B38" s="2" t="s">
        <v>89</v>
      </c>
      <c r="C38" s="43">
        <v>1</v>
      </c>
      <c r="D38" s="1" t="s">
        <v>61</v>
      </c>
      <c r="E38" s="1" t="s">
        <v>62</v>
      </c>
      <c r="F38" s="1" t="str">
        <f>UnitControlCenter!$B$3</f>
        <v>million metric tons / year</v>
      </c>
      <c r="G38" s="1" t="s">
        <v>4148</v>
      </c>
      <c r="H38" s="1" t="s">
        <v>2777</v>
      </c>
      <c r="I38" s="1" t="s">
        <v>2778</v>
      </c>
    </row>
    <row r="39" spans="1:10" ht="45" x14ac:dyDescent="0.25">
      <c r="A39" s="2" t="s">
        <v>4144</v>
      </c>
      <c r="B39" s="2" t="s">
        <v>9</v>
      </c>
      <c r="C39" s="43">
        <v>1</v>
      </c>
      <c r="D39" s="1" t="s">
        <v>61</v>
      </c>
      <c r="E39" s="1" t="s">
        <v>62</v>
      </c>
      <c r="F39" s="1" t="str">
        <f>UnitControlCenter!$B$3</f>
        <v>million metric tons / year</v>
      </c>
      <c r="G39" s="1" t="s">
        <v>4149</v>
      </c>
      <c r="H39" s="1" t="s">
        <v>2570</v>
      </c>
      <c r="I39" s="1" t="s">
        <v>2571</v>
      </c>
    </row>
    <row r="40" spans="1:10" ht="30" x14ac:dyDescent="0.25">
      <c r="A40" s="2" t="s">
        <v>4144</v>
      </c>
      <c r="B40" s="2" t="s">
        <v>2404</v>
      </c>
      <c r="C40" s="43">
        <v>1</v>
      </c>
      <c r="D40" s="1" t="s">
        <v>61</v>
      </c>
      <c r="E40" s="1" t="s">
        <v>62</v>
      </c>
      <c r="F40" s="1" t="str">
        <f>UnitControlCenter!$B$3</f>
        <v>million metric tons / year</v>
      </c>
      <c r="G40" s="1" t="s">
        <v>4150</v>
      </c>
      <c r="H40" s="1" t="s">
        <v>2777</v>
      </c>
      <c r="I40" s="1" t="s">
        <v>2778</v>
      </c>
    </row>
    <row r="41" spans="1:10" ht="30" x14ac:dyDescent="0.25">
      <c r="A41" s="2" t="s">
        <v>4144</v>
      </c>
      <c r="B41" s="2" t="s">
        <v>4</v>
      </c>
      <c r="C41" s="43">
        <v>1</v>
      </c>
      <c r="D41" s="1" t="s">
        <v>61</v>
      </c>
      <c r="E41" s="1" t="s">
        <v>62</v>
      </c>
      <c r="F41" s="1" t="str">
        <f>UnitControlCenter!$B$3</f>
        <v>million metric tons / year</v>
      </c>
      <c r="G41" s="1" t="s">
        <v>4151</v>
      </c>
      <c r="H41" s="1" t="s">
        <v>2777</v>
      </c>
      <c r="I41" s="1" t="s">
        <v>2778</v>
      </c>
    </row>
    <row r="42" spans="1:10" ht="45" x14ac:dyDescent="0.25">
      <c r="A42" s="2" t="s">
        <v>4144</v>
      </c>
      <c r="B42" s="2" t="s">
        <v>2413</v>
      </c>
      <c r="C42" s="43">
        <v>1</v>
      </c>
      <c r="D42" s="1" t="s">
        <v>61</v>
      </c>
      <c r="E42" s="1" t="s">
        <v>62</v>
      </c>
      <c r="F42" s="1" t="str">
        <f>UnitControlCenter!$B$3</f>
        <v>million metric tons / year</v>
      </c>
      <c r="G42" s="1" t="s">
        <v>4152</v>
      </c>
      <c r="H42" s="1" t="s">
        <v>2777</v>
      </c>
      <c r="I42" s="1" t="s">
        <v>2778</v>
      </c>
    </row>
    <row r="43" spans="1:10" ht="30" x14ac:dyDescent="0.25">
      <c r="A43" s="2" t="s">
        <v>2303</v>
      </c>
      <c r="B43" s="2" t="s">
        <v>4167</v>
      </c>
      <c r="C43" s="43">
        <v>0</v>
      </c>
      <c r="D43" s="1" t="s">
        <v>59</v>
      </c>
      <c r="E43" s="1" t="s">
        <v>60</v>
      </c>
      <c r="F43" s="1" t="str">
        <f>UnitControlCenter!$B$3</f>
        <v>million metric tons / year</v>
      </c>
      <c r="G43" s="1" t="s">
        <v>4168</v>
      </c>
    </row>
    <row r="44" spans="1:10" ht="105" x14ac:dyDescent="0.25">
      <c r="A44" s="2" t="s">
        <v>2694</v>
      </c>
      <c r="B44" s="2" t="s">
        <v>2534</v>
      </c>
      <c r="C44" s="43">
        <v>1</v>
      </c>
      <c r="D44" s="1" t="s">
        <v>59</v>
      </c>
      <c r="E44" s="1" t="s">
        <v>2931</v>
      </c>
      <c r="F44" s="1" t="str">
        <f>UnitControlCenter!$B$3</f>
        <v>million metric tons / year</v>
      </c>
      <c r="G44" s="1" t="s">
        <v>2971</v>
      </c>
    </row>
    <row r="45" spans="1:10" x14ac:dyDescent="0.25">
      <c r="A45" s="2" t="s">
        <v>2694</v>
      </c>
      <c r="B45" s="2" t="s">
        <v>126</v>
      </c>
      <c r="C45" s="43">
        <v>1</v>
      </c>
      <c r="D45" s="1" t="s">
        <v>59</v>
      </c>
      <c r="E45" s="1" t="s">
        <v>2931</v>
      </c>
      <c r="F45" s="1" t="str">
        <f>UnitControlCenter!$B$3</f>
        <v>million metric tons / year</v>
      </c>
      <c r="G45" s="1" t="s">
        <v>2405</v>
      </c>
    </row>
    <row r="46" spans="1:10" x14ac:dyDescent="0.25">
      <c r="A46" s="2" t="s">
        <v>2694</v>
      </c>
      <c r="B46" s="2" t="s">
        <v>2403</v>
      </c>
      <c r="C46" s="43">
        <v>1</v>
      </c>
      <c r="D46" s="1" t="s">
        <v>59</v>
      </c>
      <c r="E46" s="1" t="s">
        <v>2931</v>
      </c>
      <c r="F46" s="1" t="str">
        <f>UnitControlCenter!$B$3</f>
        <v>million metric tons / year</v>
      </c>
      <c r="G46" s="1" t="s">
        <v>2406</v>
      </c>
    </row>
    <row r="47" spans="1:10" x14ac:dyDescent="0.25">
      <c r="A47" s="2" t="s">
        <v>2694</v>
      </c>
      <c r="B47" s="2" t="s">
        <v>2456</v>
      </c>
      <c r="C47" s="43">
        <v>1</v>
      </c>
      <c r="D47" s="1" t="s">
        <v>59</v>
      </c>
      <c r="E47" s="1" t="s">
        <v>2931</v>
      </c>
      <c r="F47" s="1" t="str">
        <f>UnitControlCenter!$B$3</f>
        <v>million metric tons / year</v>
      </c>
      <c r="G47" s="1" t="s">
        <v>2464</v>
      </c>
    </row>
    <row r="48" spans="1:10" x14ac:dyDescent="0.25">
      <c r="A48" s="2" t="s">
        <v>2694</v>
      </c>
      <c r="B48" s="2" t="s">
        <v>89</v>
      </c>
      <c r="C48" s="43">
        <v>1</v>
      </c>
      <c r="D48" s="1" t="s">
        <v>59</v>
      </c>
      <c r="E48" s="1" t="s">
        <v>2931</v>
      </c>
      <c r="F48" s="1" t="str">
        <f>UnitControlCenter!$B$3</f>
        <v>million metric tons / year</v>
      </c>
      <c r="G48" s="1" t="s">
        <v>2407</v>
      </c>
    </row>
    <row r="49" spans="1:10" ht="30" x14ac:dyDescent="0.25">
      <c r="A49" s="2" t="s">
        <v>2694</v>
      </c>
      <c r="B49" s="2" t="s">
        <v>9</v>
      </c>
      <c r="C49" s="43">
        <v>1</v>
      </c>
      <c r="D49" s="1" t="s">
        <v>59</v>
      </c>
      <c r="E49" s="1" t="s">
        <v>2931</v>
      </c>
      <c r="F49" s="1" t="str">
        <f>UnitControlCenter!$B$3</f>
        <v>million metric tons / year</v>
      </c>
      <c r="G49" s="1" t="s">
        <v>2972</v>
      </c>
    </row>
    <row r="50" spans="1:10" ht="15.75" thickBot="1" x14ac:dyDescent="0.3">
      <c r="A50" s="192" t="s">
        <v>2694</v>
      </c>
      <c r="B50" s="192" t="s">
        <v>4</v>
      </c>
      <c r="C50" s="199">
        <v>1</v>
      </c>
      <c r="D50" s="193" t="s">
        <v>59</v>
      </c>
      <c r="E50" s="193" t="s">
        <v>2931</v>
      </c>
      <c r="F50" s="193" t="str">
        <f>UnitControlCenter!$B$3</f>
        <v>million metric tons / year</v>
      </c>
      <c r="G50" s="193" t="s">
        <v>2409</v>
      </c>
      <c r="H50" s="193"/>
      <c r="I50" s="193"/>
      <c r="J50" s="193"/>
    </row>
    <row r="51" spans="1:10" ht="45" x14ac:dyDescent="0.25">
      <c r="A51" s="2" t="s">
        <v>340</v>
      </c>
      <c r="B51" s="2" t="s">
        <v>2898</v>
      </c>
      <c r="C51" s="43">
        <v>1</v>
      </c>
      <c r="D51" s="1" t="s">
        <v>61</v>
      </c>
      <c r="E51" s="1" t="s">
        <v>422</v>
      </c>
      <c r="F51" s="1" t="str">
        <f>UnitControlCenter!$B$8</f>
        <v>2024 dollars / metric ton CO2e abated, Annual average abatement (million metric tons CO2e)</v>
      </c>
      <c r="G51" s="1" t="s">
        <v>2973</v>
      </c>
    </row>
    <row r="52" spans="1:10" ht="45.75" thickBot="1" x14ac:dyDescent="0.3">
      <c r="A52" s="192" t="s">
        <v>340</v>
      </c>
      <c r="B52" s="192" t="s">
        <v>2899</v>
      </c>
      <c r="C52" s="199">
        <v>1</v>
      </c>
      <c r="D52" s="193" t="s">
        <v>61</v>
      </c>
      <c r="E52" s="193" t="s">
        <v>422</v>
      </c>
      <c r="F52" s="193" t="str">
        <f>UnitControlCenter!$B$8</f>
        <v>2024 dollars / metric ton CO2e abated, Annual average abatement (million metric tons CO2e)</v>
      </c>
      <c r="G52" s="193" t="s">
        <v>2973</v>
      </c>
      <c r="H52" s="193"/>
      <c r="I52" s="193"/>
      <c r="J52" s="193"/>
    </row>
    <row r="53" spans="1:10" ht="45" x14ac:dyDescent="0.25">
      <c r="A53" s="2" t="s">
        <v>2312</v>
      </c>
      <c r="B53" s="2" t="s">
        <v>2902</v>
      </c>
      <c r="C53" s="43">
        <v>1</v>
      </c>
      <c r="D53" s="1" t="s">
        <v>61</v>
      </c>
      <c r="E53" s="1" t="s">
        <v>60</v>
      </c>
      <c r="F53" s="1" t="str">
        <f>UnitControlCenter!$B$9</f>
        <v>billion 2024 dollars / year</v>
      </c>
      <c r="G53" s="1" t="s">
        <v>2900</v>
      </c>
      <c r="H53" s="1" t="s">
        <v>2389</v>
      </c>
      <c r="I53" s="1" t="s">
        <v>2373</v>
      </c>
    </row>
    <row r="54" spans="1:10" x14ac:dyDescent="0.25">
      <c r="A54" s="2" t="s">
        <v>2312</v>
      </c>
      <c r="B54" s="191" t="s">
        <v>2713</v>
      </c>
      <c r="C54" s="43">
        <v>1</v>
      </c>
      <c r="D54" s="1" t="s">
        <v>59</v>
      </c>
      <c r="E54" s="1" t="s">
        <v>60</v>
      </c>
      <c r="F54" s="1" t="str">
        <f>UnitControlCenter!$B$9</f>
        <v>billion 2024 dollars / year</v>
      </c>
      <c r="G54" s="1" t="s">
        <v>2707</v>
      </c>
    </row>
    <row r="55" spans="1:10" ht="75" x14ac:dyDescent="0.25">
      <c r="A55" s="2" t="s">
        <v>2312</v>
      </c>
      <c r="B55" s="2" t="s">
        <v>2889</v>
      </c>
      <c r="C55" s="43">
        <v>1</v>
      </c>
      <c r="D55" s="1" t="s">
        <v>61</v>
      </c>
      <c r="E55" s="1" t="s">
        <v>62</v>
      </c>
      <c r="F55" s="1" t="str">
        <f>UnitControlCenter!$B$9</f>
        <v>billion 2024 dollars / year</v>
      </c>
      <c r="G55" s="1" t="s">
        <v>2890</v>
      </c>
      <c r="H55" s="1" t="s">
        <v>2891</v>
      </c>
      <c r="I55" s="1" t="s">
        <v>2892</v>
      </c>
    </row>
    <row r="56" spans="1:10" ht="30" x14ac:dyDescent="0.25">
      <c r="A56" s="2" t="s">
        <v>2312</v>
      </c>
      <c r="B56" s="191" t="s">
        <v>2893</v>
      </c>
      <c r="C56" s="43">
        <v>1</v>
      </c>
      <c r="D56" s="1" t="s">
        <v>59</v>
      </c>
      <c r="E56" s="1" t="s">
        <v>60</v>
      </c>
      <c r="F56" s="1" t="str">
        <f>UnitControlCenter!$B$10</f>
        <v>billion 2024 dollars</v>
      </c>
      <c r="G56" s="1" t="s">
        <v>2894</v>
      </c>
    </row>
    <row r="57" spans="1:10" ht="30" x14ac:dyDescent="0.25">
      <c r="A57" s="2" t="s">
        <v>2312</v>
      </c>
      <c r="B57" s="191" t="s">
        <v>2895</v>
      </c>
      <c r="C57" s="43">
        <v>1</v>
      </c>
      <c r="D57" s="1" t="s">
        <v>59</v>
      </c>
      <c r="E57" s="1" t="s">
        <v>60</v>
      </c>
      <c r="F57" s="1" t="str">
        <f>UnitControlCenter!$B$9</f>
        <v>billion 2024 dollars / year</v>
      </c>
      <c r="G57" s="1" t="s">
        <v>2896</v>
      </c>
    </row>
    <row r="58" spans="1:10" ht="195" x14ac:dyDescent="0.25">
      <c r="A58" s="2" t="s">
        <v>2312</v>
      </c>
      <c r="B58" s="191" t="s">
        <v>2969</v>
      </c>
      <c r="C58" s="43">
        <v>1</v>
      </c>
      <c r="D58" s="1" t="s">
        <v>61</v>
      </c>
      <c r="E58" s="1" t="s">
        <v>60</v>
      </c>
      <c r="F58" s="1" t="str">
        <f>UnitControlCenter!$B$9</f>
        <v>billion 2024 dollars / year</v>
      </c>
      <c r="G58" s="1" t="s">
        <v>3874</v>
      </c>
      <c r="H58" s="1" t="s">
        <v>3875</v>
      </c>
      <c r="I58" s="1" t="s">
        <v>3876</v>
      </c>
    </row>
    <row r="59" spans="1:10" ht="30" x14ac:dyDescent="0.25">
      <c r="A59" s="2" t="s">
        <v>2312</v>
      </c>
      <c r="B59" s="191" t="s">
        <v>3932</v>
      </c>
      <c r="C59" s="43">
        <v>1</v>
      </c>
      <c r="D59" s="1" t="s">
        <v>59</v>
      </c>
      <c r="E59" s="1" t="s">
        <v>60</v>
      </c>
      <c r="F59" s="1" t="str">
        <f>UnitControlCenter!B52</f>
        <v>2024 dollars / year</v>
      </c>
      <c r="G59" s="1" t="s">
        <v>3934</v>
      </c>
    </row>
    <row r="60" spans="1:10" ht="30" x14ac:dyDescent="0.25">
      <c r="A60" s="2" t="s">
        <v>2312</v>
      </c>
      <c r="B60" s="191" t="s">
        <v>3933</v>
      </c>
      <c r="C60" s="43">
        <v>1</v>
      </c>
      <c r="D60" s="1" t="s">
        <v>59</v>
      </c>
      <c r="E60" s="1" t="s">
        <v>60</v>
      </c>
      <c r="F60" s="1" t="str">
        <f>UnitControlCenter!B52</f>
        <v>2024 dollars / year</v>
      </c>
      <c r="G60" s="1" t="s">
        <v>3935</v>
      </c>
    </row>
    <row r="61" spans="1:10" ht="75.75" thickBot="1" x14ac:dyDescent="0.3">
      <c r="A61" s="192" t="s">
        <v>2312</v>
      </c>
      <c r="B61" s="194" t="s">
        <v>3955</v>
      </c>
      <c r="C61" s="199">
        <v>1</v>
      </c>
      <c r="D61" s="193" t="s">
        <v>61</v>
      </c>
      <c r="E61" s="193" t="s">
        <v>62</v>
      </c>
      <c r="F61" s="193" t="str">
        <f>UnitControlCenter!B52</f>
        <v>2024 dollars / year</v>
      </c>
      <c r="G61" s="193" t="s">
        <v>3957</v>
      </c>
      <c r="H61" s="193" t="s">
        <v>3958</v>
      </c>
      <c r="I61" s="193" t="s">
        <v>3959</v>
      </c>
      <c r="J61" s="193"/>
    </row>
    <row r="62" spans="1:10" ht="45" x14ac:dyDescent="0.25">
      <c r="A62" s="2" t="s">
        <v>2819</v>
      </c>
      <c r="B62" s="191" t="s">
        <v>2836</v>
      </c>
      <c r="C62" s="43">
        <v>1</v>
      </c>
      <c r="D62" s="1" t="s">
        <v>61</v>
      </c>
      <c r="E62" s="1" t="s">
        <v>60</v>
      </c>
      <c r="F62" s="1" t="str">
        <f>UnitControlCenter!$B$11</f>
        <v>jobs</v>
      </c>
      <c r="G62" s="1" t="s">
        <v>2827</v>
      </c>
      <c r="H62" s="1" t="s">
        <v>2826</v>
      </c>
      <c r="I62" s="1" t="s">
        <v>2374</v>
      </c>
    </row>
    <row r="63" spans="1:10" ht="30" x14ac:dyDescent="0.25">
      <c r="A63" s="2" t="s">
        <v>2819</v>
      </c>
      <c r="B63" s="191" t="s">
        <v>3217</v>
      </c>
      <c r="C63" s="43">
        <v>0</v>
      </c>
      <c r="D63" s="1" t="s">
        <v>61</v>
      </c>
      <c r="E63" s="1" t="s">
        <v>62</v>
      </c>
      <c r="F63" s="1" t="str">
        <f>UnitControlCenter!$B$11</f>
        <v>jobs</v>
      </c>
      <c r="G63" s="1" t="s">
        <v>3106</v>
      </c>
      <c r="H63" s="1" t="s">
        <v>3107</v>
      </c>
      <c r="I63" s="1" t="s">
        <v>3108</v>
      </c>
    </row>
    <row r="64" spans="1:10" ht="30" x14ac:dyDescent="0.25">
      <c r="A64" s="2" t="s">
        <v>2819</v>
      </c>
      <c r="B64" s="191" t="s">
        <v>3218</v>
      </c>
      <c r="C64" s="43">
        <v>0</v>
      </c>
      <c r="D64" s="1" t="s">
        <v>61</v>
      </c>
      <c r="E64" s="1" t="s">
        <v>60</v>
      </c>
      <c r="F64" s="1" t="str">
        <f>UnitControlCenter!$B$18</f>
        <v>% change</v>
      </c>
      <c r="G64" s="1" t="s">
        <v>3125</v>
      </c>
      <c r="H64" s="1" t="s">
        <v>3107</v>
      </c>
      <c r="I64" s="1" t="s">
        <v>3108</v>
      </c>
    </row>
    <row r="65" spans="1:10" ht="45" x14ac:dyDescent="0.25">
      <c r="A65" s="2" t="s">
        <v>2819</v>
      </c>
      <c r="B65" s="191" t="s">
        <v>3090</v>
      </c>
      <c r="C65" s="43">
        <v>0</v>
      </c>
      <c r="D65" s="1" t="s">
        <v>61</v>
      </c>
      <c r="E65" s="1" t="s">
        <v>62</v>
      </c>
      <c r="F65" s="1" t="str">
        <f>UnitControlCenter!$B$11</f>
        <v>jobs</v>
      </c>
      <c r="G65" s="1" t="s">
        <v>3129</v>
      </c>
      <c r="H65" s="1" t="s">
        <v>3109</v>
      </c>
      <c r="I65" s="20" t="s">
        <v>3110</v>
      </c>
      <c r="J65" s="20"/>
    </row>
    <row r="66" spans="1:10" ht="45" x14ac:dyDescent="0.25">
      <c r="A66" s="2" t="s">
        <v>2819</v>
      </c>
      <c r="B66" s="191" t="s">
        <v>3122</v>
      </c>
      <c r="C66" s="43">
        <v>0</v>
      </c>
      <c r="D66" s="1" t="s">
        <v>61</v>
      </c>
      <c r="E66" s="1" t="s">
        <v>60</v>
      </c>
      <c r="F66" s="1" t="str">
        <f>UnitControlCenter!$B$18</f>
        <v>% change</v>
      </c>
      <c r="G66" s="1" t="s">
        <v>3128</v>
      </c>
      <c r="H66" s="1" t="s">
        <v>3109</v>
      </c>
      <c r="I66" s="20" t="s">
        <v>3110</v>
      </c>
      <c r="J66" s="20"/>
    </row>
    <row r="67" spans="1:10" ht="30" x14ac:dyDescent="0.25">
      <c r="A67" s="2" t="s">
        <v>2819</v>
      </c>
      <c r="B67" s="191" t="s">
        <v>3095</v>
      </c>
      <c r="C67" s="43">
        <v>0</v>
      </c>
      <c r="D67" s="1" t="s">
        <v>61</v>
      </c>
      <c r="E67" s="1" t="s">
        <v>62</v>
      </c>
      <c r="F67" s="1" t="str">
        <f>UnitControlCenter!$B$11</f>
        <v>jobs</v>
      </c>
      <c r="G67" s="1" t="s">
        <v>3111</v>
      </c>
      <c r="H67" s="1" t="s">
        <v>3112</v>
      </c>
      <c r="I67" s="1" t="s">
        <v>3113</v>
      </c>
    </row>
    <row r="68" spans="1:10" ht="30" x14ac:dyDescent="0.25">
      <c r="A68" s="2" t="s">
        <v>2819</v>
      </c>
      <c r="B68" s="191" t="s">
        <v>3123</v>
      </c>
      <c r="C68" s="43">
        <v>0</v>
      </c>
      <c r="D68" s="1" t="s">
        <v>61</v>
      </c>
      <c r="E68" s="1" t="s">
        <v>60</v>
      </c>
      <c r="F68" s="1" t="str">
        <f>UnitControlCenter!$B$18</f>
        <v>% change</v>
      </c>
      <c r="G68" s="1" t="s">
        <v>3126</v>
      </c>
      <c r="H68" s="1" t="s">
        <v>3112</v>
      </c>
      <c r="I68" s="1" t="s">
        <v>3113</v>
      </c>
    </row>
    <row r="69" spans="1:10" ht="75" x14ac:dyDescent="0.25">
      <c r="A69" s="2" t="s">
        <v>2819</v>
      </c>
      <c r="B69" s="191" t="s">
        <v>3098</v>
      </c>
      <c r="C69" s="43">
        <v>0</v>
      </c>
      <c r="D69" s="1" t="s">
        <v>61</v>
      </c>
      <c r="E69" s="1" t="s">
        <v>62</v>
      </c>
      <c r="F69" s="1" t="str">
        <f>UnitControlCenter!$B$11</f>
        <v>jobs</v>
      </c>
      <c r="G69" s="1" t="s">
        <v>3114</v>
      </c>
      <c r="H69" s="1" t="s">
        <v>3115</v>
      </c>
      <c r="I69" s="1" t="s">
        <v>3116</v>
      </c>
    </row>
    <row r="70" spans="1:10" ht="90" x14ac:dyDescent="0.25">
      <c r="A70" s="2" t="s">
        <v>2819</v>
      </c>
      <c r="B70" s="191" t="s">
        <v>3124</v>
      </c>
      <c r="C70" s="43">
        <v>0</v>
      </c>
      <c r="D70" s="1" t="s">
        <v>61</v>
      </c>
      <c r="E70" s="1" t="s">
        <v>60</v>
      </c>
      <c r="F70" s="1" t="str">
        <f>UnitControlCenter!$B$18</f>
        <v>% change</v>
      </c>
      <c r="G70" s="1" t="s">
        <v>3127</v>
      </c>
      <c r="H70" s="1" t="s">
        <v>3115</v>
      </c>
      <c r="I70" s="1" t="s">
        <v>3116</v>
      </c>
    </row>
    <row r="71" spans="1:10" ht="30" x14ac:dyDescent="0.25">
      <c r="A71" s="2" t="s">
        <v>2819</v>
      </c>
      <c r="B71" s="191" t="s">
        <v>3176</v>
      </c>
      <c r="C71" s="43">
        <v>1</v>
      </c>
      <c r="D71" s="1" t="s">
        <v>61</v>
      </c>
      <c r="E71" s="1" t="s">
        <v>62</v>
      </c>
      <c r="F71" s="1" t="str">
        <f>UnitControlCenter!$B$11</f>
        <v>jobs</v>
      </c>
      <c r="G71" s="1" t="s">
        <v>3177</v>
      </c>
      <c r="H71" s="1" t="s">
        <v>3178</v>
      </c>
      <c r="I71" s="1" t="s">
        <v>3179</v>
      </c>
    </row>
    <row r="72" spans="1:10" ht="30" x14ac:dyDescent="0.25">
      <c r="A72" s="2" t="s">
        <v>2819</v>
      </c>
      <c r="B72" s="191" t="s">
        <v>3180</v>
      </c>
      <c r="C72" s="43">
        <v>1</v>
      </c>
      <c r="D72" s="1" t="s">
        <v>61</v>
      </c>
      <c r="E72" s="1" t="s">
        <v>60</v>
      </c>
      <c r="F72" s="1" t="str">
        <f>UnitControlCenter!$B$18</f>
        <v>% change</v>
      </c>
      <c r="G72" s="1" t="s">
        <v>3181</v>
      </c>
      <c r="H72" s="1" t="s">
        <v>3178</v>
      </c>
      <c r="I72" s="1" t="s">
        <v>3179</v>
      </c>
    </row>
    <row r="73" spans="1:10" ht="30" x14ac:dyDescent="0.25">
      <c r="A73" s="2" t="s">
        <v>2819</v>
      </c>
      <c r="B73" s="191" t="s">
        <v>2874</v>
      </c>
      <c r="C73" s="43">
        <v>1</v>
      </c>
      <c r="D73" s="1" t="s">
        <v>61</v>
      </c>
      <c r="E73" s="1" t="s">
        <v>60</v>
      </c>
      <c r="F73" s="1" t="str">
        <f>UnitControlCenter!$B$11</f>
        <v>jobs</v>
      </c>
      <c r="G73" s="1" t="s">
        <v>2878</v>
      </c>
      <c r="H73" s="1" t="s">
        <v>2877</v>
      </c>
      <c r="I73" s="1" t="s">
        <v>2888</v>
      </c>
    </row>
    <row r="74" spans="1:10" ht="45" x14ac:dyDescent="0.25">
      <c r="A74" s="2" t="s">
        <v>2819</v>
      </c>
      <c r="B74" s="191" t="s">
        <v>2929</v>
      </c>
      <c r="C74" s="43">
        <v>1</v>
      </c>
      <c r="D74" s="1" t="s">
        <v>61</v>
      </c>
      <c r="E74" s="1" t="s">
        <v>60</v>
      </c>
      <c r="F74" s="1" t="str">
        <f>UnitControlCenter!$B$11</f>
        <v>jobs</v>
      </c>
      <c r="G74" s="1" t="s">
        <v>2928</v>
      </c>
      <c r="H74" s="1" t="s">
        <v>2826</v>
      </c>
      <c r="I74" s="1" t="s">
        <v>2374</v>
      </c>
    </row>
    <row r="75" spans="1:10" ht="45" x14ac:dyDescent="0.25">
      <c r="A75" s="2" t="s">
        <v>2819</v>
      </c>
      <c r="B75" s="191" t="s">
        <v>2821</v>
      </c>
      <c r="C75" s="43">
        <v>1</v>
      </c>
      <c r="D75" s="1" t="s">
        <v>61</v>
      </c>
      <c r="E75" s="1" t="s">
        <v>60</v>
      </c>
      <c r="F75" s="1" t="str">
        <f>UnitControlCenter!$B$9</f>
        <v>billion 2024 dollars / year</v>
      </c>
      <c r="G75" s="1" t="s">
        <v>2828</v>
      </c>
      <c r="H75" s="1" t="s">
        <v>2830</v>
      </c>
      <c r="I75" s="1" t="s">
        <v>2374</v>
      </c>
    </row>
    <row r="76" spans="1:10" ht="45" x14ac:dyDescent="0.25">
      <c r="A76" s="2" t="s">
        <v>2819</v>
      </c>
      <c r="B76" s="191" t="s">
        <v>2840</v>
      </c>
      <c r="C76" s="43">
        <v>1</v>
      </c>
      <c r="D76" s="1" t="s">
        <v>61</v>
      </c>
      <c r="E76" s="1" t="s">
        <v>60</v>
      </c>
      <c r="F76" s="1" t="str">
        <f>UnitControlCenter!$B$18</f>
        <v>% change</v>
      </c>
      <c r="G76" s="1" t="s">
        <v>2842</v>
      </c>
      <c r="H76" s="1" t="s">
        <v>2830</v>
      </c>
      <c r="I76" s="1" t="s">
        <v>2374</v>
      </c>
    </row>
    <row r="77" spans="1:10" ht="30" x14ac:dyDescent="0.25">
      <c r="A77" s="2" t="s">
        <v>2819</v>
      </c>
      <c r="B77" s="191" t="s">
        <v>2875</v>
      </c>
      <c r="C77" s="43">
        <v>1</v>
      </c>
      <c r="D77" s="1" t="s">
        <v>61</v>
      </c>
      <c r="E77" s="1" t="s">
        <v>60</v>
      </c>
      <c r="F77" s="1" t="str">
        <f>UnitControlCenter!$B$9</f>
        <v>billion 2024 dollars / year</v>
      </c>
      <c r="G77" s="1" t="s">
        <v>2879</v>
      </c>
      <c r="H77" s="1" t="s">
        <v>2877</v>
      </c>
      <c r="I77" s="1" t="s">
        <v>2888</v>
      </c>
    </row>
    <row r="78" spans="1:10" ht="45" x14ac:dyDescent="0.25">
      <c r="A78" s="2" t="s">
        <v>2819</v>
      </c>
      <c r="B78" s="191" t="s">
        <v>2835</v>
      </c>
      <c r="C78" s="43">
        <v>1</v>
      </c>
      <c r="D78" s="1" t="s">
        <v>61</v>
      </c>
      <c r="E78" s="1" t="s">
        <v>60</v>
      </c>
      <c r="F78" s="1" t="str">
        <f>UnitControlCenter!$B$9</f>
        <v>billion 2024 dollars / year</v>
      </c>
      <c r="G78" s="1" t="s">
        <v>2831</v>
      </c>
      <c r="H78" s="1" t="s">
        <v>2829</v>
      </c>
      <c r="I78" s="1" t="s">
        <v>2374</v>
      </c>
    </row>
    <row r="79" spans="1:10" ht="30" x14ac:dyDescent="0.25">
      <c r="A79" s="2" t="s">
        <v>2819</v>
      </c>
      <c r="B79" s="191" t="s">
        <v>2833</v>
      </c>
      <c r="C79" s="43">
        <v>1</v>
      </c>
      <c r="D79" s="1" t="s">
        <v>59</v>
      </c>
      <c r="E79" s="1" t="s">
        <v>60</v>
      </c>
      <c r="F79" s="1" t="str">
        <f>UnitControlCenter!$B$19</f>
        <v>2024 dollars / employee-year</v>
      </c>
      <c r="G79" s="1" t="s">
        <v>2834</v>
      </c>
    </row>
    <row r="80" spans="1:10" ht="30.75" thickBot="1" x14ac:dyDescent="0.3">
      <c r="A80" s="192" t="s">
        <v>2819</v>
      </c>
      <c r="B80" s="194" t="s">
        <v>2876</v>
      </c>
      <c r="C80" s="199">
        <v>1</v>
      </c>
      <c r="D80" s="193" t="s">
        <v>61</v>
      </c>
      <c r="E80" s="193" t="s">
        <v>60</v>
      </c>
      <c r="F80" s="193" t="str">
        <f>UnitControlCenter!$B$9</f>
        <v>billion 2024 dollars / year</v>
      </c>
      <c r="G80" s="193" t="s">
        <v>2880</v>
      </c>
      <c r="H80" s="193" t="s">
        <v>2877</v>
      </c>
      <c r="I80" s="193" t="s">
        <v>2888</v>
      </c>
      <c r="J80" s="193"/>
    </row>
    <row r="81" spans="1:10" ht="90" x14ac:dyDescent="0.25">
      <c r="A81" s="2" t="s">
        <v>2820</v>
      </c>
      <c r="B81" s="2" t="s">
        <v>2627</v>
      </c>
      <c r="C81" s="43">
        <v>0</v>
      </c>
      <c r="D81" s="1" t="s">
        <v>61</v>
      </c>
      <c r="E81" s="1" t="s">
        <v>60</v>
      </c>
      <c r="F81" s="1" t="str">
        <f>UnitControlCenter!$B$9</f>
        <v>billion 2024 dollars / year</v>
      </c>
      <c r="G81" s="1" t="s">
        <v>2628</v>
      </c>
      <c r="H81" s="1" t="s">
        <v>2629</v>
      </c>
      <c r="I81" s="1" t="s">
        <v>2608</v>
      </c>
    </row>
    <row r="82" spans="1:10" ht="45" x14ac:dyDescent="0.25">
      <c r="A82" s="2" t="s">
        <v>2820</v>
      </c>
      <c r="B82" s="2" t="s">
        <v>2631</v>
      </c>
      <c r="C82" s="43">
        <v>0</v>
      </c>
      <c r="D82" s="1" t="s">
        <v>61</v>
      </c>
      <c r="E82" s="1" t="s">
        <v>60</v>
      </c>
      <c r="F82" s="1" t="str">
        <f>UnitControlCenter!$B$9</f>
        <v>billion 2024 dollars / year</v>
      </c>
      <c r="G82" s="1" t="s">
        <v>2641</v>
      </c>
      <c r="H82" s="1" t="s">
        <v>2642</v>
      </c>
      <c r="I82" s="1" t="s">
        <v>2643</v>
      </c>
    </row>
    <row r="83" spans="1:10" ht="60" x14ac:dyDescent="0.25">
      <c r="A83" s="2" t="s">
        <v>2820</v>
      </c>
      <c r="B83" s="2" t="s">
        <v>2632</v>
      </c>
      <c r="C83" s="43">
        <v>0</v>
      </c>
      <c r="D83" s="1" t="s">
        <v>61</v>
      </c>
      <c r="E83" s="1" t="s">
        <v>60</v>
      </c>
      <c r="F83" s="1" t="str">
        <f>UnitControlCenter!$B$9</f>
        <v>billion 2024 dollars / year</v>
      </c>
      <c r="G83" s="1" t="s">
        <v>2652</v>
      </c>
      <c r="H83" s="1" t="s">
        <v>2650</v>
      </c>
      <c r="I83" s="1" t="s">
        <v>2651</v>
      </c>
    </row>
    <row r="84" spans="1:10" ht="45" x14ac:dyDescent="0.25">
      <c r="A84" s="2" t="s">
        <v>2820</v>
      </c>
      <c r="B84" s="2" t="s">
        <v>2633</v>
      </c>
      <c r="C84" s="43">
        <v>0</v>
      </c>
      <c r="D84" s="1" t="s">
        <v>61</v>
      </c>
      <c r="E84" s="1" t="s">
        <v>60</v>
      </c>
      <c r="F84" s="1" t="str">
        <f>UnitControlCenter!$B$9</f>
        <v>billion 2024 dollars / year</v>
      </c>
      <c r="G84" s="1" t="s">
        <v>2646</v>
      </c>
      <c r="H84" s="1" t="s">
        <v>2642</v>
      </c>
      <c r="I84" s="1" t="s">
        <v>2644</v>
      </c>
    </row>
    <row r="85" spans="1:10" ht="45" x14ac:dyDescent="0.25">
      <c r="A85" s="2" t="s">
        <v>2820</v>
      </c>
      <c r="B85" s="2" t="s">
        <v>2634</v>
      </c>
      <c r="C85" s="43">
        <v>0</v>
      </c>
      <c r="D85" s="1" t="s">
        <v>61</v>
      </c>
      <c r="E85" s="1" t="s">
        <v>60</v>
      </c>
      <c r="F85" s="1" t="str">
        <f>UnitControlCenter!$B$9</f>
        <v>billion 2024 dollars / year</v>
      </c>
      <c r="G85" s="1" t="s">
        <v>2647</v>
      </c>
      <c r="H85" s="1" t="s">
        <v>2642</v>
      </c>
      <c r="I85" s="1" t="s">
        <v>2645</v>
      </c>
    </row>
    <row r="86" spans="1:10" ht="60" x14ac:dyDescent="0.25">
      <c r="A86" s="2" t="s">
        <v>2820</v>
      </c>
      <c r="B86" s="2" t="s">
        <v>2635</v>
      </c>
      <c r="C86" s="43">
        <v>0</v>
      </c>
      <c r="D86" s="1" t="s">
        <v>61</v>
      </c>
      <c r="E86" s="1" t="s">
        <v>60</v>
      </c>
      <c r="F86" s="1" t="str">
        <f>UnitControlCenter!$B$9</f>
        <v>billion 2024 dollars / year</v>
      </c>
      <c r="G86" s="1" t="s">
        <v>2653</v>
      </c>
      <c r="H86" s="1" t="s">
        <v>2650</v>
      </c>
      <c r="I86" s="1" t="s">
        <v>2651</v>
      </c>
    </row>
    <row r="87" spans="1:10" ht="60" x14ac:dyDescent="0.25">
      <c r="A87" s="2" t="s">
        <v>2820</v>
      </c>
      <c r="B87" s="2" t="s">
        <v>2636</v>
      </c>
      <c r="C87" s="43">
        <v>0</v>
      </c>
      <c r="D87" s="1" t="s">
        <v>61</v>
      </c>
      <c r="E87" s="1" t="s">
        <v>60</v>
      </c>
      <c r="F87" s="1" t="str">
        <f>UnitControlCenter!$B$9</f>
        <v>billion 2024 dollars / year</v>
      </c>
      <c r="G87" s="1" t="s">
        <v>2654</v>
      </c>
      <c r="H87" s="1" t="s">
        <v>2650</v>
      </c>
      <c r="I87" s="1" t="s">
        <v>2651</v>
      </c>
    </row>
    <row r="88" spans="1:10" ht="75" x14ac:dyDescent="0.25">
      <c r="A88" s="2" t="s">
        <v>2820</v>
      </c>
      <c r="B88" s="2" t="s">
        <v>2637</v>
      </c>
      <c r="C88" s="43">
        <v>0</v>
      </c>
      <c r="D88" s="1" t="s">
        <v>61</v>
      </c>
      <c r="E88" s="1" t="s">
        <v>60</v>
      </c>
      <c r="F88" s="1" t="str">
        <f>UnitControlCenter!$B$9</f>
        <v>billion 2024 dollars / year</v>
      </c>
      <c r="G88" s="1" t="s">
        <v>2655</v>
      </c>
      <c r="H88" s="1" t="s">
        <v>2650</v>
      </c>
      <c r="I88" s="1" t="s">
        <v>2651</v>
      </c>
    </row>
    <row r="89" spans="1:10" ht="75" x14ac:dyDescent="0.25">
      <c r="A89" s="2" t="s">
        <v>2820</v>
      </c>
      <c r="B89" s="2" t="s">
        <v>2660</v>
      </c>
      <c r="C89" s="43">
        <v>0</v>
      </c>
      <c r="D89" s="1" t="s">
        <v>61</v>
      </c>
      <c r="E89" s="1" t="s">
        <v>60</v>
      </c>
      <c r="F89" s="1" t="str">
        <f>UnitControlCenter!$B$9</f>
        <v>billion 2024 dollars / year</v>
      </c>
      <c r="G89" s="1" t="s">
        <v>2658</v>
      </c>
      <c r="H89" s="1" t="s">
        <v>2650</v>
      </c>
      <c r="I89" s="1" t="s">
        <v>2656</v>
      </c>
    </row>
    <row r="90" spans="1:10" ht="60.75" thickBot="1" x14ac:dyDescent="0.3">
      <c r="A90" s="192" t="s">
        <v>2820</v>
      </c>
      <c r="B90" s="192" t="s">
        <v>2661</v>
      </c>
      <c r="C90" s="199">
        <v>0</v>
      </c>
      <c r="D90" s="193" t="s">
        <v>61</v>
      </c>
      <c r="E90" s="193" t="s">
        <v>60</v>
      </c>
      <c r="F90" s="193" t="str">
        <f>UnitControlCenter!$B$9</f>
        <v>billion 2024 dollars / year</v>
      </c>
      <c r="G90" s="193" t="s">
        <v>2659</v>
      </c>
      <c r="H90" s="193" t="s">
        <v>2650</v>
      </c>
      <c r="I90" s="193" t="s">
        <v>2657</v>
      </c>
      <c r="J90" s="193"/>
    </row>
    <row r="91" spans="1:10" ht="30" x14ac:dyDescent="0.25">
      <c r="A91" s="2" t="s">
        <v>2313</v>
      </c>
      <c r="B91" s="2" t="s">
        <v>2930</v>
      </c>
      <c r="C91" s="43">
        <v>1</v>
      </c>
      <c r="D91" s="1" t="s">
        <v>59</v>
      </c>
      <c r="E91" s="1" t="s">
        <v>2932</v>
      </c>
      <c r="F91" s="1" t="str">
        <f>UnitControlCenter!$B$12</f>
        <v>deaths / year</v>
      </c>
      <c r="G91" s="1" t="s">
        <v>3907</v>
      </c>
    </row>
    <row r="92" spans="1:10" x14ac:dyDescent="0.25">
      <c r="A92" s="2" t="s">
        <v>2313</v>
      </c>
      <c r="B92" s="2" t="s">
        <v>3135</v>
      </c>
      <c r="C92" s="43">
        <v>1</v>
      </c>
      <c r="D92" s="1" t="s">
        <v>59</v>
      </c>
      <c r="E92" s="1" t="s">
        <v>60</v>
      </c>
      <c r="F92" s="1" t="str">
        <f>UnitControlCenter!$B$18</f>
        <v>% change</v>
      </c>
      <c r="G92" s="1" t="s">
        <v>3136</v>
      </c>
    </row>
    <row r="93" spans="1:10" ht="30" x14ac:dyDescent="0.25">
      <c r="A93" s="2" t="s">
        <v>2313</v>
      </c>
      <c r="B93" s="2" t="s">
        <v>3215</v>
      </c>
      <c r="C93" s="43">
        <v>1</v>
      </c>
      <c r="D93" s="1" t="s">
        <v>61</v>
      </c>
      <c r="E93" s="1" t="s">
        <v>62</v>
      </c>
      <c r="F93" s="1" t="str">
        <f>UnitControlCenter!$B$12</f>
        <v>deaths / year</v>
      </c>
      <c r="G93" s="1" t="s">
        <v>3119</v>
      </c>
      <c r="H93" s="1" t="s">
        <v>3107</v>
      </c>
      <c r="I93" s="1" t="s">
        <v>3108</v>
      </c>
    </row>
    <row r="94" spans="1:10" ht="30" x14ac:dyDescent="0.25">
      <c r="A94" s="2" t="s">
        <v>2313</v>
      </c>
      <c r="B94" s="2" t="s">
        <v>3216</v>
      </c>
      <c r="C94" s="43">
        <v>1</v>
      </c>
      <c r="D94" s="1" t="s">
        <v>61</v>
      </c>
      <c r="E94" s="1" t="s">
        <v>60</v>
      </c>
      <c r="F94" s="1" t="str">
        <f>UnitControlCenter!$B$18</f>
        <v>% change</v>
      </c>
      <c r="G94" s="1" t="s">
        <v>3130</v>
      </c>
      <c r="H94" s="1" t="s">
        <v>3107</v>
      </c>
      <c r="I94" s="1" t="s">
        <v>3108</v>
      </c>
    </row>
    <row r="95" spans="1:10" ht="45" x14ac:dyDescent="0.25">
      <c r="A95" s="2" t="s">
        <v>2313</v>
      </c>
      <c r="B95" s="2" t="s">
        <v>3117</v>
      </c>
      <c r="C95" s="43">
        <v>1</v>
      </c>
      <c r="D95" s="1" t="s">
        <v>61</v>
      </c>
      <c r="E95" s="1" t="s">
        <v>62</v>
      </c>
      <c r="F95" s="1" t="str">
        <f>UnitControlCenter!$B$12</f>
        <v>deaths / year</v>
      </c>
      <c r="G95" s="1" t="s">
        <v>3120</v>
      </c>
      <c r="H95" s="1" t="s">
        <v>3109</v>
      </c>
      <c r="I95" s="20" t="s">
        <v>3110</v>
      </c>
      <c r="J95" s="20"/>
    </row>
    <row r="96" spans="1:10" ht="45" x14ac:dyDescent="0.25">
      <c r="A96" s="2" t="s">
        <v>2313</v>
      </c>
      <c r="B96" s="2" t="s">
        <v>3133</v>
      </c>
      <c r="C96" s="43">
        <v>1</v>
      </c>
      <c r="D96" s="1" t="s">
        <v>61</v>
      </c>
      <c r="E96" s="1" t="s">
        <v>60</v>
      </c>
      <c r="F96" s="1" t="str">
        <f>UnitControlCenter!$B$18</f>
        <v>% change</v>
      </c>
      <c r="G96" s="1" t="s">
        <v>3131</v>
      </c>
      <c r="H96" s="1" t="s">
        <v>3109</v>
      </c>
      <c r="I96" s="20" t="s">
        <v>3110</v>
      </c>
      <c r="J96" s="20"/>
    </row>
    <row r="97" spans="1:9" ht="30" x14ac:dyDescent="0.25">
      <c r="A97" s="2" t="s">
        <v>2313</v>
      </c>
      <c r="B97" s="2" t="s">
        <v>3118</v>
      </c>
      <c r="C97" s="43">
        <v>1</v>
      </c>
      <c r="D97" s="1" t="s">
        <v>61</v>
      </c>
      <c r="E97" s="1" t="s">
        <v>62</v>
      </c>
      <c r="F97" s="1" t="str">
        <f>UnitControlCenter!$B$12</f>
        <v>deaths / year</v>
      </c>
      <c r="G97" s="1" t="s">
        <v>3121</v>
      </c>
      <c r="H97" s="1" t="s">
        <v>3112</v>
      </c>
      <c r="I97" s="1" t="s">
        <v>3113</v>
      </c>
    </row>
    <row r="98" spans="1:9" ht="30" x14ac:dyDescent="0.25">
      <c r="A98" s="2" t="s">
        <v>2313</v>
      </c>
      <c r="B98" s="2" t="s">
        <v>3134</v>
      </c>
      <c r="C98" s="43">
        <v>1</v>
      </c>
      <c r="D98" s="1" t="s">
        <v>61</v>
      </c>
      <c r="E98" s="1" t="s">
        <v>60</v>
      </c>
      <c r="F98" s="1" t="str">
        <f>UnitControlCenter!$B$18</f>
        <v>% change</v>
      </c>
      <c r="G98" s="1" t="s">
        <v>3132</v>
      </c>
      <c r="H98" s="1" t="s">
        <v>3112</v>
      </c>
      <c r="I98" s="1" t="s">
        <v>3113</v>
      </c>
    </row>
    <row r="99" spans="1:9" ht="30" x14ac:dyDescent="0.25">
      <c r="A99" s="2" t="s">
        <v>2313</v>
      </c>
      <c r="B99" s="2" t="s">
        <v>3891</v>
      </c>
      <c r="C99" s="43">
        <v>0</v>
      </c>
      <c r="D99" s="1" t="s">
        <v>59</v>
      </c>
      <c r="E99" s="1" t="s">
        <v>60</v>
      </c>
      <c r="F99" s="1" t="str">
        <f>UnitControlCenter!$B$12</f>
        <v>deaths / year</v>
      </c>
      <c r="G99" s="1" t="s">
        <v>2861</v>
      </c>
    </row>
    <row r="100" spans="1:9" ht="30" x14ac:dyDescent="0.25">
      <c r="A100" s="2" t="s">
        <v>2313</v>
      </c>
      <c r="B100" s="2" t="s">
        <v>3890</v>
      </c>
      <c r="C100" s="43">
        <v>1</v>
      </c>
      <c r="D100" s="1" t="s">
        <v>59</v>
      </c>
      <c r="E100" s="1" t="s">
        <v>60</v>
      </c>
      <c r="F100" s="1" t="str">
        <f>UnitControlCenter!$B$12</f>
        <v>deaths / year</v>
      </c>
      <c r="G100" s="1" t="s">
        <v>3892</v>
      </c>
    </row>
    <row r="101" spans="1:9" ht="30" x14ac:dyDescent="0.25">
      <c r="A101" s="2" t="s">
        <v>2313</v>
      </c>
      <c r="B101" s="2" t="s">
        <v>2314</v>
      </c>
      <c r="C101" s="43">
        <v>1</v>
      </c>
      <c r="D101" s="1" t="s">
        <v>59</v>
      </c>
      <c r="E101" s="1" t="s">
        <v>60</v>
      </c>
      <c r="F101" s="1" t="str">
        <f>UnitControlCenter!$B$9</f>
        <v>billion 2024 dollars / year</v>
      </c>
      <c r="G101" s="1" t="s">
        <v>63</v>
      </c>
    </row>
    <row r="102" spans="1:9" x14ac:dyDescent="0.25">
      <c r="A102" s="2" t="s">
        <v>2313</v>
      </c>
      <c r="B102" s="2" t="s">
        <v>2857</v>
      </c>
      <c r="C102" s="43">
        <v>1</v>
      </c>
      <c r="D102" s="1" t="s">
        <v>59</v>
      </c>
      <c r="E102" s="1" t="s">
        <v>60</v>
      </c>
      <c r="F102" s="1" t="str">
        <f>UnitControlCenter!$B$13</f>
        <v>days / year</v>
      </c>
      <c r="G102" s="1" t="s">
        <v>2862</v>
      </c>
    </row>
    <row r="103" spans="1:9" x14ac:dyDescent="0.25">
      <c r="A103" s="2" t="s">
        <v>2313</v>
      </c>
      <c r="B103" s="2" t="s">
        <v>2866</v>
      </c>
      <c r="C103" s="43">
        <v>1</v>
      </c>
      <c r="D103" s="1" t="s">
        <v>59</v>
      </c>
      <c r="E103" s="1" t="s">
        <v>60</v>
      </c>
      <c r="F103" s="1" t="str">
        <f>UnitControlCenter!$B$17</f>
        <v>events / year</v>
      </c>
      <c r="G103" s="1" t="s">
        <v>2867</v>
      </c>
    </row>
    <row r="104" spans="1:9" x14ac:dyDescent="0.25">
      <c r="A104" s="2" t="s">
        <v>2313</v>
      </c>
      <c r="B104" s="2" t="s">
        <v>3908</v>
      </c>
      <c r="C104" s="43">
        <v>1</v>
      </c>
      <c r="D104" s="1" t="s">
        <v>59</v>
      </c>
      <c r="E104" s="1" t="s">
        <v>60</v>
      </c>
      <c r="F104" s="1" t="str">
        <f>UnitControlCenter!$B$16</f>
        <v>cases / year</v>
      </c>
      <c r="G104" s="1" t="s">
        <v>3909</v>
      </c>
    </row>
    <row r="105" spans="1:9" ht="30" x14ac:dyDescent="0.25">
      <c r="A105" s="2" t="s">
        <v>2313</v>
      </c>
      <c r="B105" s="2" t="s">
        <v>2858</v>
      </c>
      <c r="C105" s="43">
        <v>1</v>
      </c>
      <c r="D105" s="1" t="s">
        <v>59</v>
      </c>
      <c r="E105" s="1" t="s">
        <v>60</v>
      </c>
      <c r="F105" s="1" t="str">
        <f>UnitControlCenter!$B$17</f>
        <v>events / year</v>
      </c>
      <c r="G105" s="1" t="s">
        <v>2863</v>
      </c>
    </row>
    <row r="106" spans="1:9" x14ac:dyDescent="0.25">
      <c r="A106" s="2" t="s">
        <v>2313</v>
      </c>
      <c r="B106" s="2" t="s">
        <v>2859</v>
      </c>
      <c r="C106" s="43">
        <v>1</v>
      </c>
      <c r="D106" s="1" t="s">
        <v>59</v>
      </c>
      <c r="E106" s="1" t="s">
        <v>60</v>
      </c>
      <c r="F106" s="1" t="str">
        <f>UnitControlCenter!B14</f>
        <v>admissions / year</v>
      </c>
      <c r="G106" s="1" t="s">
        <v>2864</v>
      </c>
    </row>
    <row r="107" spans="1:9" ht="30" x14ac:dyDescent="0.25">
      <c r="A107" s="2" t="s">
        <v>2313</v>
      </c>
      <c r="B107" s="2" t="s">
        <v>3924</v>
      </c>
      <c r="C107" s="43">
        <v>1</v>
      </c>
      <c r="D107" s="1" t="s">
        <v>59</v>
      </c>
      <c r="E107" s="1" t="s">
        <v>60</v>
      </c>
      <c r="F107" s="1" t="str">
        <f>UnitControlCenter!B15</f>
        <v>visits / year</v>
      </c>
      <c r="G107" s="1" t="s">
        <v>3925</v>
      </c>
    </row>
    <row r="108" spans="1:9" ht="30" x14ac:dyDescent="0.25">
      <c r="A108" s="2" t="s">
        <v>2313</v>
      </c>
      <c r="B108" s="2" t="s">
        <v>2860</v>
      </c>
      <c r="C108" s="43">
        <v>1</v>
      </c>
      <c r="D108" s="1" t="s">
        <v>59</v>
      </c>
      <c r="E108" s="1" t="s">
        <v>60</v>
      </c>
      <c r="F108" s="1" t="str">
        <f>UnitControlCenter!B13</f>
        <v>days / year</v>
      </c>
      <c r="G108" s="1" t="s">
        <v>2865</v>
      </c>
    </row>
    <row r="109" spans="1:9" ht="30" x14ac:dyDescent="0.25">
      <c r="A109" s="2" t="s">
        <v>2313</v>
      </c>
      <c r="B109" s="2" t="s">
        <v>3899</v>
      </c>
      <c r="C109" s="43">
        <v>1</v>
      </c>
      <c r="D109" s="1" t="s">
        <v>59</v>
      </c>
      <c r="E109" s="1" t="s">
        <v>60</v>
      </c>
      <c r="F109" s="1" t="str">
        <f>UnitControlCenter!$B$16</f>
        <v>cases / year</v>
      </c>
      <c r="G109" s="1" t="s">
        <v>3900</v>
      </c>
    </row>
    <row r="110" spans="1:9" ht="30" x14ac:dyDescent="0.25">
      <c r="A110" s="2" t="s">
        <v>2313</v>
      </c>
      <c r="B110" s="2" t="s">
        <v>3901</v>
      </c>
      <c r="C110" s="43">
        <v>1</v>
      </c>
      <c r="D110" s="1" t="s">
        <v>59</v>
      </c>
      <c r="E110" s="1" t="s">
        <v>60</v>
      </c>
      <c r="F110" s="1" t="str">
        <f>UnitControlCenter!$B$16</f>
        <v>cases / year</v>
      </c>
      <c r="G110" s="1" t="s">
        <v>3902</v>
      </c>
    </row>
    <row r="111" spans="1:9" x14ac:dyDescent="0.25">
      <c r="A111" s="2" t="s">
        <v>2313</v>
      </c>
      <c r="B111" s="2" t="s">
        <v>3903</v>
      </c>
      <c r="C111" s="43">
        <v>1</v>
      </c>
      <c r="D111" s="1" t="s">
        <v>59</v>
      </c>
      <c r="E111" s="1" t="s">
        <v>60</v>
      </c>
      <c r="F111" s="1" t="str">
        <f>UnitControlCenter!$B$16</f>
        <v>cases / year</v>
      </c>
      <c r="G111" s="1" t="s">
        <v>3904</v>
      </c>
    </row>
    <row r="112" spans="1:9" ht="30" x14ac:dyDescent="0.25">
      <c r="A112" s="2" t="s">
        <v>2313</v>
      </c>
      <c r="B112" s="2" t="s">
        <v>3905</v>
      </c>
      <c r="C112" s="43">
        <v>1</v>
      </c>
      <c r="D112" s="1" t="s">
        <v>59</v>
      </c>
      <c r="E112" s="1" t="s">
        <v>60</v>
      </c>
      <c r="F112" s="1" t="str">
        <f>UnitControlCenter!$B$16</f>
        <v>cases / year</v>
      </c>
      <c r="G112" s="1" t="s">
        <v>3906</v>
      </c>
    </row>
    <row r="113" spans="1:10" ht="30" x14ac:dyDescent="0.25">
      <c r="A113" s="1" t="s">
        <v>2313</v>
      </c>
      <c r="B113" s="1" t="s">
        <v>2860</v>
      </c>
      <c r="C113" s="43">
        <v>1</v>
      </c>
      <c r="D113" s="1" t="s">
        <v>59</v>
      </c>
      <c r="E113" s="1" t="s">
        <v>60</v>
      </c>
      <c r="F113" s="1" t="str">
        <f>UnitControlCenter!B13</f>
        <v>days / year</v>
      </c>
      <c r="G113" s="1" t="s">
        <v>2865</v>
      </c>
    </row>
    <row r="114" spans="1:10" ht="15.75" thickBot="1" x14ac:dyDescent="0.3">
      <c r="A114" s="192" t="s">
        <v>2313</v>
      </c>
      <c r="B114" s="192" t="s">
        <v>3910</v>
      </c>
      <c r="C114" s="199">
        <v>1</v>
      </c>
      <c r="D114" s="193" t="s">
        <v>59</v>
      </c>
      <c r="E114" s="193" t="s">
        <v>60</v>
      </c>
      <c r="F114" s="193" t="str">
        <f>UnitControlCenter!B13</f>
        <v>days / year</v>
      </c>
      <c r="G114" s="193" t="s">
        <v>3911</v>
      </c>
      <c r="H114" s="193"/>
      <c r="I114" s="193"/>
      <c r="J114" s="193"/>
    </row>
    <row r="115" spans="1:10" ht="255" x14ac:dyDescent="0.25">
      <c r="A115" s="2" t="s">
        <v>2437</v>
      </c>
      <c r="B115" s="2" t="s">
        <v>2315</v>
      </c>
      <c r="C115" s="43">
        <v>1</v>
      </c>
      <c r="D115" s="1" t="s">
        <v>61</v>
      </c>
      <c r="E115" s="1" t="s">
        <v>62</v>
      </c>
      <c r="F115" s="1" t="str">
        <f>UnitControlCenter!$B$21</f>
        <v>terawatt-hours (TWh) / year</v>
      </c>
      <c r="G115" s="1" t="s">
        <v>4096</v>
      </c>
      <c r="H115" s="1" t="s">
        <v>4097</v>
      </c>
      <c r="I115" s="1" t="s">
        <v>4098</v>
      </c>
    </row>
    <row r="116" spans="1:10" ht="300" x14ac:dyDescent="0.25">
      <c r="A116" s="2" t="s">
        <v>2437</v>
      </c>
      <c r="B116" s="2" t="s">
        <v>2316</v>
      </c>
      <c r="C116" s="43">
        <v>1</v>
      </c>
      <c r="D116" s="1" t="s">
        <v>61</v>
      </c>
      <c r="E116" s="1" t="s">
        <v>60</v>
      </c>
      <c r="F116" s="1" t="str">
        <f>UnitControlCenter!$B$21</f>
        <v>terawatt-hours (TWh) / year</v>
      </c>
      <c r="G116" s="1" t="s">
        <v>4099</v>
      </c>
      <c r="H116" s="1" t="s">
        <v>4097</v>
      </c>
      <c r="I116" s="1" t="s">
        <v>4098</v>
      </c>
    </row>
    <row r="117" spans="1:10" ht="255" x14ac:dyDescent="0.25">
      <c r="A117" s="2" t="s">
        <v>2437</v>
      </c>
      <c r="B117" s="2" t="s">
        <v>2317</v>
      </c>
      <c r="C117" s="43">
        <v>1</v>
      </c>
      <c r="D117" s="1" t="s">
        <v>61</v>
      </c>
      <c r="E117" s="1" t="s">
        <v>62</v>
      </c>
      <c r="F117" s="1" t="str">
        <f>UnitControlCenter!$B$26</f>
        <v>gigawatts (GW) / year</v>
      </c>
      <c r="G117" s="1" t="s">
        <v>4100</v>
      </c>
      <c r="H117" s="1" t="s">
        <v>4101</v>
      </c>
      <c r="I117" s="1" t="s">
        <v>4102</v>
      </c>
    </row>
    <row r="118" spans="1:10" ht="300" x14ac:dyDescent="0.25">
      <c r="A118" s="2" t="s">
        <v>2437</v>
      </c>
      <c r="B118" s="2" t="s">
        <v>2318</v>
      </c>
      <c r="C118" s="43">
        <v>1</v>
      </c>
      <c r="D118" s="1" t="s">
        <v>61</v>
      </c>
      <c r="E118" s="1" t="s">
        <v>60</v>
      </c>
      <c r="F118" s="1" t="str">
        <f>UnitControlCenter!$B$26</f>
        <v>gigawatts (GW) / year</v>
      </c>
      <c r="G118" s="1" t="s">
        <v>4103</v>
      </c>
      <c r="H118" s="1" t="s">
        <v>4101</v>
      </c>
      <c r="I118" s="1" t="s">
        <v>4102</v>
      </c>
    </row>
    <row r="119" spans="1:10" ht="75" x14ac:dyDescent="0.25">
      <c r="A119" s="2" t="s">
        <v>2437</v>
      </c>
      <c r="B119" s="2" t="s">
        <v>2438</v>
      </c>
      <c r="C119" s="43">
        <v>1</v>
      </c>
      <c r="D119" s="1" t="s">
        <v>61</v>
      </c>
      <c r="E119" s="1" t="s">
        <v>62</v>
      </c>
      <c r="F119" s="1" t="str">
        <f>UnitControlCenter!$B$21</f>
        <v>terawatt-hours (TWh) / year</v>
      </c>
      <c r="G119" s="1" t="s">
        <v>4159</v>
      </c>
      <c r="H119" s="1" t="s">
        <v>4160</v>
      </c>
      <c r="I119" s="1" t="s">
        <v>4161</v>
      </c>
    </row>
    <row r="120" spans="1:10" ht="45" x14ac:dyDescent="0.25">
      <c r="A120" s="2" t="s">
        <v>2437</v>
      </c>
      <c r="B120" s="2" t="s">
        <v>3939</v>
      </c>
      <c r="C120" s="43">
        <v>1</v>
      </c>
      <c r="D120" s="1" t="s">
        <v>61</v>
      </c>
      <c r="E120" s="1" t="s">
        <v>60</v>
      </c>
      <c r="F120" s="1" t="str">
        <f>UnitControlCenter!B23</f>
        <v>%</v>
      </c>
      <c r="G120" s="1" t="s">
        <v>3940</v>
      </c>
      <c r="H120" s="1" t="s">
        <v>3941</v>
      </c>
      <c r="I120" s="1" t="s">
        <v>3942</v>
      </c>
    </row>
    <row r="121" spans="1:10" ht="30" x14ac:dyDescent="0.25">
      <c r="A121" s="2" t="s">
        <v>2437</v>
      </c>
      <c r="B121" s="2" t="s">
        <v>3280</v>
      </c>
      <c r="C121" s="43">
        <v>1</v>
      </c>
      <c r="D121" s="1" t="s">
        <v>59</v>
      </c>
      <c r="E121" s="1" t="s">
        <v>60</v>
      </c>
      <c r="F121" s="1" t="str">
        <f>UnitControlCenter!B24</f>
        <v>metric tons CO2e / megawatt-hour (MWh)</v>
      </c>
      <c r="G121" s="1" t="s">
        <v>3279</v>
      </c>
    </row>
    <row r="122" spans="1:10" ht="30.75" thickBot="1" x14ac:dyDescent="0.3">
      <c r="A122" s="192" t="s">
        <v>2437</v>
      </c>
      <c r="B122" s="192" t="s">
        <v>3287</v>
      </c>
      <c r="C122" s="199">
        <v>1</v>
      </c>
      <c r="D122" s="193" t="s">
        <v>59</v>
      </c>
      <c r="E122" s="193" t="s">
        <v>60</v>
      </c>
      <c r="F122" s="193" t="str">
        <f>UnitControlCenter!B25</f>
        <v>kilowatt-hour / 2024 dollar</v>
      </c>
      <c r="G122" s="193" t="s">
        <v>3288</v>
      </c>
      <c r="H122" s="193"/>
      <c r="I122" s="193"/>
      <c r="J122" s="193"/>
    </row>
    <row r="123" spans="1:10" ht="210" x14ac:dyDescent="0.25">
      <c r="A123" s="2" t="s">
        <v>3943</v>
      </c>
      <c r="B123" s="2" t="s">
        <v>3944</v>
      </c>
      <c r="C123" s="43">
        <v>1</v>
      </c>
      <c r="D123" s="1" t="s">
        <v>61</v>
      </c>
      <c r="E123" s="1" t="s">
        <v>2330</v>
      </c>
      <c r="F123" s="1" t="str">
        <f>UnitControlCenter!B50</f>
        <v>million 2024 dollars / megawatt (MW)</v>
      </c>
      <c r="G123" s="1" t="s">
        <v>3945</v>
      </c>
      <c r="H123" s="1" t="s">
        <v>3560</v>
      </c>
      <c r="I123" s="43" t="s">
        <v>3561</v>
      </c>
    </row>
    <row r="124" spans="1:10" ht="30" x14ac:dyDescent="0.25">
      <c r="A124" s="2" t="s">
        <v>3066</v>
      </c>
      <c r="B124" s="2" t="s">
        <v>3663</v>
      </c>
      <c r="C124" s="43">
        <v>1</v>
      </c>
      <c r="D124" s="1" t="s">
        <v>59</v>
      </c>
      <c r="E124" s="1" t="s">
        <v>60</v>
      </c>
      <c r="F124" s="1" t="str">
        <f>UnitControlCenter!B27</f>
        <v>2024 dollars / megawatt-hour (MWh)</v>
      </c>
      <c r="G124" s="1" t="s">
        <v>3664</v>
      </c>
    </row>
    <row r="125" spans="1:10" ht="30" x14ac:dyDescent="0.25">
      <c r="A125" s="2" t="s">
        <v>3066</v>
      </c>
      <c r="B125" s="2" t="s">
        <v>2319</v>
      </c>
      <c r="C125" s="43">
        <v>1</v>
      </c>
      <c r="D125" s="1" t="s">
        <v>61</v>
      </c>
      <c r="E125" s="1" t="s">
        <v>62</v>
      </c>
      <c r="F125" s="1" t="str">
        <f>UnitControlCenter!$B$21</f>
        <v>terawatt-hours (TWh) / year</v>
      </c>
      <c r="G125" s="1" t="s">
        <v>2731</v>
      </c>
      <c r="H125" s="1" t="s">
        <v>2732</v>
      </c>
      <c r="I125" s="1" t="s">
        <v>2733</v>
      </c>
    </row>
    <row r="126" spans="1:10" ht="135" x14ac:dyDescent="0.25">
      <c r="A126" s="2" t="s">
        <v>3943</v>
      </c>
      <c r="B126" s="2" t="s">
        <v>3067</v>
      </c>
      <c r="C126" s="43">
        <v>1</v>
      </c>
      <c r="D126" s="1" t="s">
        <v>61</v>
      </c>
      <c r="E126" s="1" t="s">
        <v>62</v>
      </c>
      <c r="F126" s="1" t="str">
        <f>UnitControlCenter!$B$3</f>
        <v>million metric tons / year</v>
      </c>
      <c r="G126" s="1" t="s">
        <v>4104</v>
      </c>
      <c r="H126" s="1" t="s">
        <v>4105</v>
      </c>
      <c r="I126" s="43" t="s">
        <v>4106</v>
      </c>
    </row>
    <row r="127" spans="1:10" ht="225" x14ac:dyDescent="0.25">
      <c r="A127" s="2" t="s">
        <v>3943</v>
      </c>
      <c r="B127" s="2" t="s">
        <v>2431</v>
      </c>
      <c r="C127" s="43">
        <v>1</v>
      </c>
      <c r="D127" s="1" t="s">
        <v>61</v>
      </c>
      <c r="E127" s="1" t="s">
        <v>62</v>
      </c>
      <c r="F127" s="1" t="str">
        <f>UnitControlCenter!$B$28</f>
        <v>cubic km / yr</v>
      </c>
      <c r="G127" s="1" t="s">
        <v>3505</v>
      </c>
      <c r="H127" s="1" t="s">
        <v>3560</v>
      </c>
      <c r="I127" s="43" t="s">
        <v>3561</v>
      </c>
    </row>
    <row r="128" spans="1:10" s="193" customFormat="1" ht="225.75" thickBot="1" x14ac:dyDescent="0.3">
      <c r="A128" s="192" t="s">
        <v>3943</v>
      </c>
      <c r="B128" s="192" t="s">
        <v>2432</v>
      </c>
      <c r="C128" s="199">
        <v>1</v>
      </c>
      <c r="D128" s="193" t="s">
        <v>61</v>
      </c>
      <c r="E128" s="193" t="s">
        <v>62</v>
      </c>
      <c r="F128" s="193" t="str">
        <f>UnitControlCenter!$B$28</f>
        <v>cubic km / yr</v>
      </c>
      <c r="G128" s="193" t="s">
        <v>3506</v>
      </c>
      <c r="H128" s="193" t="s">
        <v>3560</v>
      </c>
      <c r="I128" s="199" t="s">
        <v>3561</v>
      </c>
    </row>
    <row r="129" spans="1:10" ht="409.5" customHeight="1" x14ac:dyDescent="0.25">
      <c r="A129" s="2" t="s">
        <v>3916</v>
      </c>
      <c r="B129" s="2" t="s">
        <v>4107</v>
      </c>
      <c r="C129" s="43">
        <v>1</v>
      </c>
      <c r="D129" s="1" t="s">
        <v>61</v>
      </c>
      <c r="E129" s="1" t="s">
        <v>3480</v>
      </c>
      <c r="F129" s="1" t="str">
        <f>UnitControlCenter!$B$22</f>
        <v>terawatt-hours (TWh)</v>
      </c>
      <c r="G129" s="1" t="s">
        <v>4185</v>
      </c>
      <c r="H129" s="1" t="s">
        <v>3917</v>
      </c>
      <c r="I129" s="1" t="s">
        <v>3918</v>
      </c>
    </row>
    <row r="130" spans="1:10" ht="409.5" x14ac:dyDescent="0.25">
      <c r="A130" s="2" t="s">
        <v>3916</v>
      </c>
      <c r="B130" s="2" t="s">
        <v>4108</v>
      </c>
      <c r="C130" s="43">
        <v>1</v>
      </c>
      <c r="D130" s="1" t="s">
        <v>61</v>
      </c>
      <c r="E130" s="1" t="s">
        <v>3480</v>
      </c>
      <c r="F130" s="1" t="str">
        <f>UnitControlCenter!$B$22</f>
        <v>terawatt-hours (TWh)</v>
      </c>
      <c r="G130" s="1" t="s">
        <v>4186</v>
      </c>
      <c r="H130" s="373" t="str">
        <f>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73" t="str">
        <f>I$129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1" spans="1:10" ht="409.5" x14ac:dyDescent="0.25">
      <c r="A131" s="2" t="s">
        <v>3916</v>
      </c>
      <c r="B131" s="2" t="s">
        <v>4109</v>
      </c>
      <c r="C131" s="43">
        <v>1</v>
      </c>
      <c r="D131" s="1" t="s">
        <v>61</v>
      </c>
      <c r="E131" s="1" t="s">
        <v>3480</v>
      </c>
      <c r="F131" s="1" t="str">
        <f>UnitControlCenter!$B$22</f>
        <v>terawatt-hours (TWh)</v>
      </c>
      <c r="G131" s="1" t="s">
        <v>4187</v>
      </c>
      <c r="H131" s="373" t="str">
        <f t="shared" ref="H131:I134" si="0">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2" spans="1:10" ht="409.5" x14ac:dyDescent="0.25">
      <c r="A132" s="2" t="s">
        <v>3916</v>
      </c>
      <c r="B132" s="2" t="s">
        <v>4110</v>
      </c>
      <c r="C132" s="43">
        <v>1</v>
      </c>
      <c r="D132" s="1" t="s">
        <v>61</v>
      </c>
      <c r="E132" s="1" t="s">
        <v>3480</v>
      </c>
      <c r="F132" s="1" t="str">
        <f>UnitControlCenter!$B$22</f>
        <v>terawatt-hours (TWh)</v>
      </c>
      <c r="G132" s="1" t="s">
        <v>4188</v>
      </c>
      <c r="H13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3916</v>
      </c>
      <c r="B133" s="2" t="s">
        <v>4111</v>
      </c>
      <c r="C133" s="43">
        <v>1</v>
      </c>
      <c r="D133" s="1" t="s">
        <v>61</v>
      </c>
      <c r="E133" s="1" t="s">
        <v>3480</v>
      </c>
      <c r="F133" s="1" t="str">
        <f>UnitControlCenter!$B$22</f>
        <v>terawatt-hours (TWh)</v>
      </c>
      <c r="G133" s="1" t="s">
        <v>4193</v>
      </c>
      <c r="H13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3916</v>
      </c>
      <c r="B134" s="2" t="s">
        <v>4112</v>
      </c>
      <c r="C134" s="43">
        <v>1</v>
      </c>
      <c r="D134" s="1" t="s">
        <v>61</v>
      </c>
      <c r="E134" s="1" t="s">
        <v>3480</v>
      </c>
      <c r="F134" s="1" t="str">
        <f>UnitControlCenter!$B$22</f>
        <v>terawatt-hours (TWh)</v>
      </c>
      <c r="G134" s="1" t="s">
        <v>4194</v>
      </c>
      <c r="H13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3916</v>
      </c>
      <c r="B135" s="2" t="s">
        <v>4113</v>
      </c>
      <c r="C135" s="43">
        <v>1</v>
      </c>
      <c r="D135" s="1" t="s">
        <v>61</v>
      </c>
      <c r="E135" s="1" t="s">
        <v>4114</v>
      </c>
      <c r="F135" s="1" t="str">
        <f>UnitControlCenter!$B$22</f>
        <v>terawatt-hours (TWh)</v>
      </c>
      <c r="G135" s="363" t="str">
        <f>G129</f>
        <v>Output Commercial Building Electricity Demand by Hour and Component[representative day 1,Hour,heating]; Output Commercial Building Electricity Demand by Hour and Component[representative day 1,Hour,cooling and ventilation]; Output Commercial Building Electricity Demand by Hour and Component[representative day 1,Hour,lighting]; Output Commercial Building Electricity Demand by Hour and Component[representative day 1,Hour,appliances]; Output Commercial Building Electricity Demand by Hour and Component[representative day 1,Hour,other component]; Output Residential Building Electricity Demand by Hour and Component[representative day 1,Hour,heating]; Output Residential Building Electricity Demand by Hour and Component[representative day 1,Hour,cooling and ventilation]; Output Residential Building Electricity Demand by Hour and Component[representative day 1,Hour,lighting]; Output Residential Building Electricity Demand by Hour and Component[representative day 1,Hour,appliances]; Output Residential Building Electricity Demand by Hour and Component[representative day 1,Hour,other component]; Output Transportation Electricity Demand by Hour and Vehicle Type[representative day 1,Hour,LDVs]; Output Transportation Electricity Demand by Hour and Vehicle Type[representative day 1,Hour,HDVs]; Output Transportation Electricity Demand by Hour and Vehicle Type[representative day 1,Hour,aircraft]; Output Transportation Electricity Demand by Hour and Vehicle Type[representative day 1,Hour,rail]; Output Transportation Electricity Demand by Hour and Vehicle Type[representative day 1,Hour,ships]; Output Transportation Electricity Demand by Hour and Vehicle Type[representative day 1,Hour,motorbikes]; Output Industrial Electricity Demand by Hour and Industry Category[representative day 1,Hour,agriculture and forestry 01T03]; Output Industrial Electricity Demand by Hour and Industry Category[representative day 1,Hour,coal mining 05]; Output Industrial Electricity Demand by Hour and Industry Category[representative day 1,Hour,oil and gas extraction 06]; Output Industrial Electricity Demand by Hour and Industry Category[representative day 1,Hour,other mining and quarrying 07T08]; Output Industrial Electricity Demand by Hour and Industry Category[representative day 1,Hour,food beverage and tobacco 10T12]; Output Industrial Electricity Demand by Hour and Industry Category[representative day 1,Hour,textiles apparel and leather 13T15]; Output Industrial Electricity Demand by Hour and Industry Category[representative day 1,Hour,wood products 16]; Output Industrial Electricity Demand by Hour and Industry Category[representative day 1,Hour,pulp paper and printing 17T18]; Output Industrial Electricity Demand by Hour and Industry Category[representative day 1,Hour,refined petroleum and coke 19]; Output Industrial Electricity Demand by Hour and Industry Category[representative day 1,Hour,chemicals 20]; Output Industrial Electricity Demand by Hour and Industry Category[representative day 1,Hour,rubber and plastic products 22]; Output Industrial Electricity Demand by Hour and Industry Category[representative day 1,Hour,glass and glass products 231]; Output Industrial Electricity Demand by Hour and Industry Category[representative day 1,Hour,cement and other nonmetallic minerals 239]; Output Industrial Electricity Demand by Hour and Industry Category[representative day 1,Hour,iron and steel 241]; Output Industrial Electricity Demand by Hour and Industry Category[representative day 1,Hour,other metals 242]; Output Industrial Electricity Demand by Hour and Industry Category[representative day 1,Hour,metal products except machinery and vehicles 25]; Output Industrial Electricity Demand by Hour and Industry Category[representative day 1,Hour,computers and electronics 26]; Output Industrial Electricity Demand by Hour and Industry Category[representative day 1,Hour,appliances and electrical equipment 27]; Output Industrial Electricity Demand by Hour and Industry Category[representative day 1,Hour,other machinery 28]; Output Industrial Electricity Demand by Hour and Industry Category[representative day 1,Hour,road vehicles 29]; Output Industrial Electricity Demand by Hour and Industry Category[representative day 1,Hour,nonroad vehicles 30]; Output Industrial Electricity Demand by Hour and Industry Category[representative day 1,Hour,other manufacturing 31T33]; Output Industrial Electricity Demand by Hour and Industry Category[representative day 1,Hour,energy pipelines and gas processing 352T353]; Output Industrial Electricity Demand by Hour and Industry Category[representative day 1,Hour,water and waste 36T39]; Output Industrial Electricity Demand by Hour and Industry Category[representative day 1,Hour,construction 41T43]; Output District Heat Electricity Demand by Hour[representative day 1,Hour]; Output Hydrogen Sector Electricity Demand by Hour[representative day 1,Hour]; Output Data Center Electricity Demand by Hour[representative day 1,Hour]; Output Geoengineering Sector Electricity Demand by Hour[representative day 1,Hour]</v>
      </c>
      <c r="H135" s="363" t="str">
        <f t="shared" ref="H135:I135" si="1">H129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5" s="363"/>
    </row>
    <row r="136" spans="1:10" ht="409.5" x14ac:dyDescent="0.25">
      <c r="A136" s="2" t="s">
        <v>3916</v>
      </c>
      <c r="B136" s="2" t="s">
        <v>4115</v>
      </c>
      <c r="C136" s="43">
        <v>1</v>
      </c>
      <c r="D136" s="1" t="s">
        <v>61</v>
      </c>
      <c r="E136" s="1" t="s">
        <v>4114</v>
      </c>
      <c r="F136" s="1" t="str">
        <f>UnitControlCenter!$B$22</f>
        <v>terawatt-hours (TWh)</v>
      </c>
      <c r="G136" s="363" t="str">
        <f t="shared" ref="G136:G140" si="2">G130</f>
        <v>Output Commercial Building Electricity Demand by Hour and Component[representative day 2,Hour,heating]; Output Commercial Building Electricity Demand by Hour and Component[representative day 2,Hour,cooling and ventilation]; Output Commercial Building Electricity Demand by Hour and Component[representative day 2,Hour,lighting]; Output Commercial Building Electricity Demand by Hour and Component[representative day 2,Hour,appliances]; Output Commercial Building Electricity Demand by Hour and Component[representative day 2,Hour,other component]; Output Residential Building Electricity Demand by Hour and Component[representative day 2,Hour,heating]; Output Residential Building Electricity Demand by Hour and Component[representative day 2,Hour,cooling and ventilation]; Output Residential Building Electricity Demand by Hour and Component[representative day 2,Hour,lighting]; Output Residential Building Electricity Demand by Hour and Component[representative day 2,Hour,appliances]; Output Residential Building Electricity Demand by Hour and Component[representative day 2,Hour,other component]; Output Transportation Electricity Demand by Hour and Vehicle Type[representative day 2,Hour,LDVs]; Output Transportation Electricity Demand by Hour and Vehicle Type[representative day 2,Hour,HDVs]; Output Transportation Electricity Demand by Hour and Vehicle Type[representative day 2,Hour,aircraft]; Output Transportation Electricity Demand by Hour and Vehicle Type[representative day 2,Hour,rail]; Output Transportation Electricity Demand by Hour and Vehicle Type[representative day 2,Hour,ships]; Output Transportation Electricity Demand by Hour and Vehicle Type[representative day 2,Hour,motorbikes]; Output Industrial Electricity Demand by Hour and Industry Category[representative day 2,Hour,agriculture and forestry 01T03]; Output Industrial Electricity Demand by Hour and Industry Category[representative day 2,Hour,coal mining 05]; Output Industrial Electricity Demand by Hour and Industry Category[representative day 2,Hour,oil and gas extraction 06]; Output Industrial Electricity Demand by Hour and Industry Category[representative day 2,Hour,other mining and quarrying 07T08]; Output Industrial Electricity Demand by Hour and Industry Category[representative day 2,Hour,food beverage and tobacco 10T12]; Output Industrial Electricity Demand by Hour and Industry Category[representative day 2,Hour,textiles apparel and leather 13T15]; Output Industrial Electricity Demand by Hour and Industry Category[representative day 2,Hour,wood products 16]; Output Industrial Electricity Demand by Hour and Industry Category[representative day 2,Hour,pulp paper and printing 17T18]; Output Industrial Electricity Demand by Hour and Industry Category[representative day 2,Hour,refined petroleum and coke 19]; Output Industrial Electricity Demand by Hour and Industry Category[representative day 2,Hour,chemicals 20]; Output Industrial Electricity Demand by Hour and Industry Category[representative day 2,Hour,rubber and plastic products 22]; Output Industrial Electricity Demand by Hour and Industry Category[representative day 2,Hour,glass and glass products 231]; Output Industrial Electricity Demand by Hour and Industry Category[representative day 2,Hour,cement and other nonmetallic minerals 239]; Output Industrial Electricity Demand by Hour and Industry Category[representative day 2,Hour,iron and steel 241]; Output Industrial Electricity Demand by Hour and Industry Category[representative day 2,Hour,other metals 242]; Output Industrial Electricity Demand by Hour and Industry Category[representative day 2,Hour,metal products except machinery and vehicles 25]; Output Industrial Electricity Demand by Hour and Industry Category[representative day 2,Hour,computers and electronics 26]; Output Industrial Electricity Demand by Hour and Industry Category[representative day 2,Hour,appliances and electrical equipment 27]; Output Industrial Electricity Demand by Hour and Industry Category[representative day 2,Hour,other machinery 28]; Output Industrial Electricity Demand by Hour and Industry Category[representative day 2,Hour,road vehicles 29]; Output Industrial Electricity Demand by Hour and Industry Category[representative day 2,Hour,nonroad vehicles 30]; Output Industrial Electricity Demand by Hour and Industry Category[representative day 2,Hour,other manufacturing 31T33]; Output Industrial Electricity Demand by Hour and Industry Category[representative day 2,Hour,energy pipelines and gas processing 352T353]; Output Industrial Electricity Demand by Hour and Industry Category[representative day 2,Hour,water and waste 36T39]; Output Industrial Electricity Demand by Hour and Industry Category[representative day 2,Hour,construction 41T43]; Output District Heat Electricity Demand by Hour[representative day 2,Hour]; Output Hydrogen Sector Electricity Demand by Hour[representative day 2,Hour]; Output Data Center Electricity Demand by Hour[representative day 2,Hour]; Output Geoengineering Sector Electricity Demand by Hour[representative day 2,Hour]</v>
      </c>
      <c r="H136" s="363" t="str">
        <f t="shared" ref="H136:I136" si="3">H130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6" s="363"/>
    </row>
    <row r="137" spans="1:10" ht="409.5" x14ac:dyDescent="0.25">
      <c r="A137" s="2" t="s">
        <v>3916</v>
      </c>
      <c r="B137" s="2" t="s">
        <v>4116</v>
      </c>
      <c r="C137" s="43">
        <v>1</v>
      </c>
      <c r="D137" s="1" t="s">
        <v>61</v>
      </c>
      <c r="E137" s="1" t="s">
        <v>4114</v>
      </c>
      <c r="F137" s="1" t="str">
        <f>UnitControlCenter!$B$22</f>
        <v>terawatt-hours (TWh)</v>
      </c>
      <c r="G137" s="363" t="str">
        <f t="shared" si="2"/>
        <v>Output Commercial Building Electricity Demand by Hour and Component[representative day 3,Hour,heating]; Output Commercial Building Electricity Demand by Hour and Component[representative day 3,Hour,cooling and ventilation]; Output Commercial Building Electricity Demand by Hour and Component[representative day 3,Hour,lighting]; Output Commercial Building Electricity Demand by Hour and Component[representative day 3,Hour,appliances]; Output Commercial Building Electricity Demand by Hour and Component[representative day 3,Hour,other component]; Output Residential Building Electricity Demand by Hour and Component[representative day 3,Hour,heating]; Output Residential Building Electricity Demand by Hour and Component[representative day 3,Hour,cooling and ventilation]; Output Residential Building Electricity Demand by Hour and Component[representative day 3,Hour,lighting]; Output Residential Building Electricity Demand by Hour and Component[representative day 3,Hour,appliances]; Output Residential Building Electricity Demand by Hour and Component[representative day 3,Hour,other component]; Output Transportation Electricity Demand by Hour and Vehicle Type[representative day 3,Hour,LDVs]; Output Transportation Electricity Demand by Hour and Vehicle Type[representative day 3,Hour,HDVs]; Output Transportation Electricity Demand by Hour and Vehicle Type[representative day 3,Hour,aircraft]; Output Transportation Electricity Demand by Hour and Vehicle Type[representative day 3,Hour,rail]; Output Transportation Electricity Demand by Hour and Vehicle Type[representative day 3,Hour,ships]; Output Transportation Electricity Demand by Hour and Vehicle Type[representative day 3,Hour,motorbikes]; Output Industrial Electricity Demand by Hour and Industry Category[representative day 3,Hour,agriculture and forestry 01T03]; Output Industrial Electricity Demand by Hour and Industry Category[representative day 3,Hour,coal mining 05]; Output Industrial Electricity Demand by Hour and Industry Category[representative day 3,Hour,oil and gas extraction 06]; Output Industrial Electricity Demand by Hour and Industry Category[representative day 3,Hour,other mining and quarrying 07T08]; Output Industrial Electricity Demand by Hour and Industry Category[representative day 3,Hour,food beverage and tobacco 10T12]; Output Industrial Electricity Demand by Hour and Industry Category[representative day 3,Hour,textiles apparel and leather 13T15]; Output Industrial Electricity Demand by Hour and Industry Category[representative day 3,Hour,wood products 16]; Output Industrial Electricity Demand by Hour and Industry Category[representative day 3,Hour,pulp paper and printing 17T18]; Output Industrial Electricity Demand by Hour and Industry Category[representative day 3,Hour,refined petroleum and coke 19]; Output Industrial Electricity Demand by Hour and Industry Category[representative day 3,Hour,chemicals 20]; Output Industrial Electricity Demand by Hour and Industry Category[representative day 3,Hour,rubber and plastic products 22]; Output Industrial Electricity Demand by Hour and Industry Category[representative day 3,Hour,glass and glass products 231]; Output Industrial Electricity Demand by Hour and Industry Category[representative day 3,Hour,cement and other nonmetallic minerals 239]; Output Industrial Electricity Demand by Hour and Industry Category[representative day 3,Hour,iron and steel 241]; Output Industrial Electricity Demand by Hour and Industry Category[representative day 3,Hour,other metals 242]; Output Industrial Electricity Demand by Hour and Industry Category[representative day 3,Hour,metal products except machinery and vehicles 25]; Output Industrial Electricity Demand by Hour and Industry Category[representative day 3,Hour,computers and electronics 26]; Output Industrial Electricity Demand by Hour and Industry Category[representative day 3,Hour,appliances and electrical equipment 27]; Output Industrial Electricity Demand by Hour and Industry Category[representative day 3,Hour,other machinery 28]; Output Industrial Electricity Demand by Hour and Industry Category[representative day 3,Hour,road vehicles 29]; Output Industrial Electricity Demand by Hour and Industry Category[representative day 3,Hour,nonroad vehicles 30]; Output Industrial Electricity Demand by Hour and Industry Category[representative day 3,Hour,other manufacturing 31T33]; Output Industrial Electricity Demand by Hour and Industry Category[representative day 3,Hour,energy pipelines and gas processing 352T353]; Output Industrial Electricity Demand by Hour and Industry Category[representative day 3,Hour,water and waste 36T39]; Output Industrial Electricity Demand by Hour and Industry Category[representative day 3,Hour,construction 41T43]; Output District Heat Electricity Demand by Hour[representative day 3,Hour]; Output Hydrogen Sector Electricity Demand by Hour[representative day 3,Hour]; Output Data Center Electricity Demand by Hour[representative day 3,Hour]; Output Geoengineering Sector Electricity Demand by Hour[representative day 3,Hour]</v>
      </c>
      <c r="H137" s="363" t="str">
        <f t="shared" ref="H137:I137" si="4">H131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7" s="363"/>
    </row>
    <row r="138" spans="1:10" ht="409.5" x14ac:dyDescent="0.25">
      <c r="A138" s="2" t="s">
        <v>3916</v>
      </c>
      <c r="B138" s="2" t="s">
        <v>4117</v>
      </c>
      <c r="C138" s="43">
        <v>1</v>
      </c>
      <c r="D138" s="1" t="s">
        <v>61</v>
      </c>
      <c r="E138" s="1" t="s">
        <v>4114</v>
      </c>
      <c r="F138" s="1" t="str">
        <f>UnitControlCenter!$B$22</f>
        <v>terawatt-hours (TWh)</v>
      </c>
      <c r="G138" s="363" t="str">
        <f t="shared" si="2"/>
        <v>Output Commercial Building Electricity Demand by Hour and Component[representative day 4,Hour,heating]; Output Commercial Building Electricity Demand by Hour and Component[representative day 4,Hour,cooling and ventilation]; Output Commercial Building Electricity Demand by Hour and Component[representative day 4,Hour,lighting]; Output Commercial Building Electricity Demand by Hour and Component[representative day 4,Hour,appliances]; Output Commercial Building Electricity Demand by Hour and Component[representative day 4,Hour,other component]; Output Residential Building Electricity Demand by Hour and Component[representative day 4,Hour,heating]; Output Residential Building Electricity Demand by Hour and Component[representative day 4,Hour,cooling and ventilation]; Output Residential Building Electricity Demand by Hour and Component[representative day 4,Hour,lighting]; Output Residential Building Electricity Demand by Hour and Component[representative day 4,Hour,appliances]; Output Residential Building Electricity Demand by Hour and Component[representative day 4,Hour,other component]; Output Transportation Electricity Demand by Hour and Vehicle Type[representative day 4,Hour,LDVs]; Output Transportation Electricity Demand by Hour and Vehicle Type[representative day 4,Hour,HDVs]; Output Transportation Electricity Demand by Hour and Vehicle Type[representative day 4,Hour,aircraft]; Output Transportation Electricity Demand by Hour and Vehicle Type[representative day 4,Hour,rail]; Output Transportation Electricity Demand by Hour and Vehicle Type[representative day 4,Hour,ships]; Output Transportation Electricity Demand by Hour and Vehicle Type[representative day 4,Hour,motorbikes]; Output Industrial Electricity Demand by Hour and Industry Category[representative day 4,Hour,agriculture and forestry 01T03]; Output Industrial Electricity Demand by Hour and Industry Category[representative day 4,Hour,coal mining 05]; Output Industrial Electricity Demand by Hour and Industry Category[representative day 4,Hour,oil and gas extraction 06]; Output Industrial Electricity Demand by Hour and Industry Category[representative day 4,Hour,other mining and quarrying 07T08]; Output Industrial Electricity Demand by Hour and Industry Category[representative day 4,Hour,food beverage and tobacco 10T12]; Output Industrial Electricity Demand by Hour and Industry Category[representative day 4,Hour,textiles apparel and leather 13T15]; Output Industrial Electricity Demand by Hour and Industry Category[representative day 4,Hour,wood products 16]; Output Industrial Electricity Demand by Hour and Industry Category[representative day 4,Hour,pulp paper and printing 17T18]; Output Industrial Electricity Demand by Hour and Industry Category[representative day 4,Hour,refined petroleum and coke 19]; Output Industrial Electricity Demand by Hour and Industry Category[representative day 4,Hour,chemicals 20]; Output Industrial Electricity Demand by Hour and Industry Category[representative day 4,Hour,rubber and plastic products 22]; Output Industrial Electricity Demand by Hour and Industry Category[representative day 4,Hour,glass and glass products 231]; Output Industrial Electricity Demand by Hour and Industry Category[representative day 4,Hour,cement and other nonmetallic minerals 239]; Output Industrial Electricity Demand by Hour and Industry Category[representative day 4,Hour,iron and steel 241]; Output Industrial Electricity Demand by Hour and Industry Category[representative day 4,Hour,other metals 242]; Output Industrial Electricity Demand by Hour and Industry Category[representative day 4,Hour,metal products except machinery and vehicles 25]; Output Industrial Electricity Demand by Hour and Industry Category[representative day 4,Hour,computers and electronics 26]; Output Industrial Electricity Demand by Hour and Industry Category[representative day 4,Hour,appliances and electrical equipment 27]; Output Industrial Electricity Demand by Hour and Industry Category[representative day 4,Hour,other machinery 28]; Output Industrial Electricity Demand by Hour and Industry Category[representative day 4,Hour,road vehicles 29]; Output Industrial Electricity Demand by Hour and Industry Category[representative day 4,Hour,nonroad vehicles 30]; Output Industrial Electricity Demand by Hour and Industry Category[representative day 4,Hour,other manufacturing 31T33]; Output Industrial Electricity Demand by Hour and Industry Category[representative day 4,Hour,energy pipelines and gas processing 352T353]; Output Industrial Electricity Demand by Hour and Industry Category[representative day 4,Hour,water and waste 36T39]; Output Industrial Electricity Demand by Hour and Industry Category[representative day 4,Hour,construction 41T43]; Output District Heat Electricity Demand by Hour[representative day 4,Hour]; Output Hydrogen Sector Electricity Demand by Hour[representative day 4,Hour]; Output Data Center Electricity Demand by Hour[representative day 4,Hour]; Output Geoengineering Sector Electricity Demand by Hour[representative day 4,Hour]</v>
      </c>
      <c r="H138" s="363" t="str">
        <f t="shared" ref="H138:I138" si="5">H132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3916</v>
      </c>
      <c r="B139" s="2" t="s">
        <v>4118</v>
      </c>
      <c r="C139" s="43">
        <v>1</v>
      </c>
      <c r="D139" s="1" t="s">
        <v>61</v>
      </c>
      <c r="E139" s="1" t="s">
        <v>4114</v>
      </c>
      <c r="F139" s="1" t="str">
        <f>UnitControlCenter!$B$22</f>
        <v>terawatt-hours (TWh)</v>
      </c>
      <c r="G139" s="363" t="str">
        <f t="shared" si="2"/>
        <v>Output Net Peak Winter Day Commercial Building Electricity Demand by Hour and Component[Hour,heating]; Output Net Peak Winter Day Commercial Building Electricity Demand by Hour and Component[Hour,cooling and ventilation]; Output Net Peak Winter Day Commercial Building Electricity Demand by Hour and Component[Hour,lighting]; Output Net Peak Winter Day Commercial Building Electricity Demand by Hour and Component[Hour,appliances]; Output Net Peak Winter Day Commercial Building Electricity Demand by Hour and Component[Hour,other component]; Output Net Peak Winter Day Residential Building Electricity Demand by Hour and Component[Hour,heating]; Output Net Peak Winter Day Residential Building Electricity Demand by Hour and Component[Hour,cooling and ventilation]; Output Net Peak Winter Day Residential Building Electricity Demand by Hour and Component[Hour,lighting]; Output Net Peak Winter Day Residential Building Electricity Demand by Hour and Component[Hour,appliances]; Output Net Peak Winter Day Residential Building Electricity Demand by Hour and Component[Hour,other component]; Output Net Peak Winter Day Transportation Electricity Demand by Hour and Vehicle Type[Hour,LDVs]; Output Net Peak Winter Day Transportation Electricity Demand by Hour and Vehicle Type[Hour,HDVs]; Output Net Peak Winter Day Transportation Electricity Demand by Hour and Vehicle Type[Hour,aircraft]; Output Net Peak Winter Day Transportation Electricity Demand by Hour and Vehicle Type[Hour,rail]; Output Net Peak Winter Day Transportation Electricity Demand by Hour and Vehicle Type[Hour,ships]; Output Net Peak Winter Day Transportation Electricity Demand by Hour and Vehicle Type[Hour,motorbikes]; Output Net Peak Winter Day Industrial Electricity Demand by Hour and Industry Category[Hour,agriculture and forestry 01T03]; Output Net Peak Winter Day Industrial Electricity Demand by Hour and Industry Category[Hour,coal mining 05]; Output Net Peak Winter Day Industrial Electricity Demand by Hour and Industry Category[Hour,oil and gas extraction 06]; Output Net Peak Winter Day Industrial Electricity Demand by Hour and Industry Category[Hour,other mining and quarrying 07T08]; Output Net Peak Winter Day Industrial Electricity Demand by Hour and Industry Category[Hour,food beverage and tobacco 10T12]; Output Net Peak Winter Day Industrial Electricity Demand by Hour and Industry Category[Hour,textiles apparel and leather 13T15]; Output Net Peak Winter Day Industrial Electricity Demand by Hour and Industry Category[Hour,wood products 16]; Output Net Peak Winter Day Industrial Electricity Demand by Hour and Industry Category[Hour,pulp paper and printing 17T18]; Output Net Peak Winter Day Industrial Electricity Demand by Hour and Industry Category[Hour,refined petroleum and coke 19]; Output Net Peak Winter Day Industrial Electricity Demand by Hour and Industry Category[Hour,chemicals 20]; Output Net Peak Winter Day Industrial Electricity Demand by Hour and Industry Category[Hour,rubber and plastic products 22]; Output Net Peak Winter Day Industrial Electricity Demand by Hour and Industry Category[Hour,glass and glass products 231]; Output Net Peak Winter Day Industrial Electricity Demand by Hour and Industry Category[Hour,cement and other nonmetallic minerals 239]; Output Net Peak Winter Day Industrial Electricity Demand by Hour and Industry Category[Hour,iron and steel 241]; Output Net Peak Winter Day Industrial Electricity Demand by Hour and Industry Category[Hour,other metals 242]; Output Net Peak Winter Day Industrial Electricity Demand by Hour and Industry Category[Hour,metal products except machinery and vehicles 25]; Output Net Peak Winter Day Industrial Electricity Demand by Hour and Industry Category[Hour,computers and electronics 26]; Output Net Peak Winter Day Industrial Electricity Demand by Hour and Industry Category[Hour,appliances and electrical equipment 27]; Output Net Peak Winter Day Industrial Electricity Demand by Hour and Industry Category[Hour,other machinery 28]; Output Net Peak Winter Day Industrial Electricity Demand by Hour and Industry Category[Hour,road vehicles 29]; Output Net Peak Winter Day Industrial Electricity Demand by Hour and Industry Category[Hour,nonroad vehicles 30]; Output Net Peak Winter Day Industrial Electricity Demand by Hour and Industry Category[Hour,other manufacturing 31T33]; Output Net Peak Winter Day Industrial Electricity Demand by Hour and Industry Category[Hour,energy pipelines and gas processing 352T353]; Output Net Peak Winter Day Industrial Electricity Demand by Hour and Industry Category[Hour,water and waste 36T39]; Output Net Peak Winter Day Industrial Electricity Demand by Hour and Industry Category[Hour,construction 41T43]; Output Net Peak Winter Day District Heat Electricity Demand by Hour[Hour]; Output Net Peak Winter Day Hydrogen Sector Electricity Demand by Hour[Hour]; Output Net Peak Winter Day Data Center Electricity Demand by Hour[Hour]; Output Net Peak Winter Day Geoengineering Electricity Demand by Hour[Hour]</v>
      </c>
      <c r="H139" s="363" t="str">
        <f t="shared" ref="H139:I139" si="6">H133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3916</v>
      </c>
      <c r="B140" s="2" t="s">
        <v>4119</v>
      </c>
      <c r="C140" s="43">
        <v>1</v>
      </c>
      <c r="D140" s="1" t="s">
        <v>61</v>
      </c>
      <c r="E140" s="1" t="s">
        <v>4114</v>
      </c>
      <c r="F140" s="1" t="str">
        <f>UnitControlCenter!$B$22</f>
        <v>terawatt-hours (TWh)</v>
      </c>
      <c r="G140" s="363" t="str">
        <f t="shared" si="2"/>
        <v>Output Net Peak Summer Day Commercial Building Electricity Demand by Hour and Component[Hour,heating]; Output Net Peak Summer Day Commercial Building Electricity Demand by Hour and Component[Hour,cooling and ventilation]; Output Net Peak Summer Day Commercial Building Electricity Demand by Hour and Component[Hour,lighting]; Output Net Peak Summer Day Commercial Building Electricity Demand by Hour and Component[Hour,appliances]; Output Net Peak Summer Day Commercial Building Electricity Demand by Hour and Component[Hour,other component]; Output Net Peak Summer Day Residential Building Electricity Demand by Hour and Component[Hour,heating]; Output Net Peak Summer Day Residential Building Electricity Demand by Hour and Component[Hour,cooling and ventilation]; Output Net Peak Summer Day Residential Building Electricity Demand by Hour and Component[Hour,lighting]; Output Net Peak Summer Day Residential Building Electricity Demand by Hour and Component[Hour,appliances]; Output Net Peak Summer Day Residential Building Electricity Demand by Hour and Component[Hour,other component]; Output Net Peak Summer Day Transportation Electricity Demand by Hour and Vehicle Type[Hour,LDVs]; Output Net Peak Summer Day Transportation Electricity Demand by Hour and Vehicle Type[Hour,HDVs]; Output Net Peak Summer Day Transportation Electricity Demand by Hour and Vehicle Type[Hour,aircraft]; Output Net Peak Summer Day Transportation Electricity Demand by Hour and Vehicle Type[Hour,rail]; Output Net Peak Summer Day Transportation Electricity Demand by Hour and Vehicle Type[Hour,ships]; Output Net Peak Summer Day Transportation Electricity Demand by Hour and Vehicle Type[Hour,motorbikes]; Output Net Peak Summer Day Industrial Electricity Demand by Hour and Industry Category[Hour,agriculture and forestry 01T03]; Output Net Peak Summer Day Industrial Electricity Demand by Hour and Industry Category[Hour,coal mining 05]; Output Net Peak Summer Day Industrial Electricity Demand by Hour and Industry Category[Hour,oil and gas extraction 06]; Output Net Peak Summer Day Industrial Electricity Demand by Hour and Industry Category[Hour,other mining and quarrying 07T08]; Output Net Peak Summer Day Industrial Electricity Demand by Hour and Industry Category[Hour,food beverage and tobacco 10T12]; Output Net Peak Summer Day Industrial Electricity Demand by Hour and Industry Category[Hour,textiles apparel and leather 13T15]; Output Net Peak Summer Day Industrial Electricity Demand by Hour and Industry Category[Hour,wood products 16]; Output Net Peak Summer Day Industrial Electricity Demand by Hour and Industry Category[Hour,pulp paper and printing 17T18]; Output Net Peak Summer Day Industrial Electricity Demand by Hour and Industry Category[Hour,refined petroleum and coke 19]; Output Net Peak Summer Day Industrial Electricity Demand by Hour and Industry Category[Hour,chemicals 20]; Output Net Peak Summer Day Industrial Electricity Demand by Hour and Industry Category[Hour,rubber and plastic products 22]; Output Net Peak Summer Day Industrial Electricity Demand by Hour and Industry Category[Hour,glass and glass products 231]; Output Net Peak Summer Day Industrial Electricity Demand by Hour and Industry Category[Hour,cement and other nonmetallic minerals 239]; Output Net Peak Summer Day Industrial Electricity Demand by Hour and Industry Category[Hour,iron and steel 241]; Output Net Peak Summer Day Industrial Electricity Demand by Hour and Industry Category[Hour,other metals 242]; Output Net Peak Summer Day Industrial Electricity Demand by Hour and Industry Category[Hour,metal products except machinery and vehicles 25]; Output Net Peak Summer Day Industrial Electricity Demand by Hour and Industry Category[Hour,computers and electronics 26]; Output Net Peak Summer Day Industrial Electricity Demand by Hour and Industry Category[Hour,appliances and electrical equipment 27]; Output Net Peak Summer Day Industrial Electricity Demand by Hour and Industry Category[Hour,other machinery 28]; Output Net Peak Summer Day Industrial Electricity Demand by Hour and Industry Category[Hour,road vehicles 29]; Output Net Peak Summer Day Industrial Electricity Demand by Hour and Industry Category[Hour,nonroad vehicles 30]; Output Net Peak Summer Day Industrial Electricity Demand by Hour and Industry Category[Hour,other manufacturing 31T33]; Output Net Peak Summer Day Industrial Electricity Demand by Hour and Industry Category[Hour,energy pipelines and gas processing 352T353]; Output Net Peak Summer Day Industrial Electricity Demand by Hour and Industry Category[Hour,water and waste 36T39]; Output Net Peak Summer Day Industrial Electricity Demand by Hour and Industry Category[Hour,construction 41T43]; Output Net Peak Summer Day District Heat Electricity Demand by Hour[Hour]; Output Net Peak Summer Day Hydrogen Sector Electricity Demand by Hour[Hour]; Output Net Peak Summer Day Data Center Electricity Demand by Hour[Hour]; Output Net Peak Summer Day Geoengineering Electricity Demand by Hour[Hour]</v>
      </c>
      <c r="H140" s="363" t="str">
        <f t="shared" ref="H140:I140" si="7">H134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3916</v>
      </c>
      <c r="B141" s="2" t="s">
        <v>4120</v>
      </c>
      <c r="C141" s="43">
        <v>1</v>
      </c>
      <c r="D141" s="1" t="s">
        <v>61</v>
      </c>
      <c r="E141" s="1" t="s">
        <v>3480</v>
      </c>
      <c r="F141" s="1" t="str">
        <f>UnitControlCenter!$B$22</f>
        <v>terawatt-hours (TWh)</v>
      </c>
      <c r="G141" s="1" t="s">
        <v>4189</v>
      </c>
      <c r="H141" s="1" t="s">
        <v>4157</v>
      </c>
      <c r="I141" s="1" t="s">
        <v>4158</v>
      </c>
    </row>
    <row r="142" spans="1:10" ht="409.5" x14ac:dyDescent="0.25">
      <c r="A142" s="2" t="s">
        <v>3916</v>
      </c>
      <c r="B142" s="2" t="s">
        <v>4121</v>
      </c>
      <c r="C142" s="43">
        <v>1</v>
      </c>
      <c r="D142" s="1" t="s">
        <v>61</v>
      </c>
      <c r="E142" s="1" t="s">
        <v>3480</v>
      </c>
      <c r="F142" s="1" t="str">
        <f>UnitControlCenter!$B$22</f>
        <v>terawatt-hours (TWh)</v>
      </c>
      <c r="G142" s="1" t="s">
        <v>4190</v>
      </c>
      <c r="H142" s="373" t="s">
        <v>4157</v>
      </c>
      <c r="I142" s="373" t="s">
        <v>4158</v>
      </c>
    </row>
    <row r="143" spans="1:10" ht="409.5" x14ac:dyDescent="0.25">
      <c r="A143" s="2" t="s">
        <v>3916</v>
      </c>
      <c r="B143" s="2" t="s">
        <v>4122</v>
      </c>
      <c r="C143" s="43">
        <v>1</v>
      </c>
      <c r="D143" s="1" t="s">
        <v>61</v>
      </c>
      <c r="E143" s="1" t="s">
        <v>3480</v>
      </c>
      <c r="F143" s="1" t="str">
        <f>UnitControlCenter!$B$22</f>
        <v>terawatt-hours (TWh)</v>
      </c>
      <c r="G143" s="1" t="s">
        <v>4191</v>
      </c>
      <c r="H143" s="373" t="s">
        <v>4157</v>
      </c>
      <c r="I143" s="373" t="s">
        <v>4158</v>
      </c>
    </row>
    <row r="144" spans="1:10" ht="409.5" x14ac:dyDescent="0.25">
      <c r="A144" s="2" t="s">
        <v>3916</v>
      </c>
      <c r="B144" s="2" t="s">
        <v>4123</v>
      </c>
      <c r="C144" s="43">
        <v>1</v>
      </c>
      <c r="D144" s="1" t="s">
        <v>61</v>
      </c>
      <c r="E144" s="1" t="s">
        <v>3480</v>
      </c>
      <c r="F144" s="1" t="str">
        <f>UnitControlCenter!$B$22</f>
        <v>terawatt-hours (TWh)</v>
      </c>
      <c r="G144" s="1" t="s">
        <v>4192</v>
      </c>
      <c r="H144" s="373" t="s">
        <v>4157</v>
      </c>
      <c r="I144" s="373" t="s">
        <v>4158</v>
      </c>
    </row>
    <row r="145" spans="1:10" ht="409.5" x14ac:dyDescent="0.25">
      <c r="A145" s="2" t="s">
        <v>3916</v>
      </c>
      <c r="B145" s="2" t="s">
        <v>4124</v>
      </c>
      <c r="C145" s="43">
        <v>1</v>
      </c>
      <c r="D145" s="1" t="s">
        <v>61</v>
      </c>
      <c r="E145" s="1" t="s">
        <v>3480</v>
      </c>
      <c r="F145" s="1" t="str">
        <f>UnitControlCenter!$B$22</f>
        <v>terawatt-hours (TWh)</v>
      </c>
      <c r="G145" s="1" t="s">
        <v>4195</v>
      </c>
      <c r="H145" s="373" t="s">
        <v>4157</v>
      </c>
      <c r="I145" s="373" t="s">
        <v>4158</v>
      </c>
    </row>
    <row r="146" spans="1:10" ht="409.5" x14ac:dyDescent="0.25">
      <c r="A146" s="2" t="s">
        <v>3916</v>
      </c>
      <c r="B146" s="2" t="s">
        <v>4125</v>
      </c>
      <c r="C146" s="43">
        <v>1</v>
      </c>
      <c r="D146" s="1" t="s">
        <v>61</v>
      </c>
      <c r="E146" s="1" t="s">
        <v>3480</v>
      </c>
      <c r="F146" s="1" t="str">
        <f>UnitControlCenter!$B$22</f>
        <v>terawatt-hours (TWh)</v>
      </c>
      <c r="G146" s="1" t="s">
        <v>4196</v>
      </c>
      <c r="H146" s="373" t="s">
        <v>4157</v>
      </c>
      <c r="I146" s="373" t="s">
        <v>4158</v>
      </c>
    </row>
    <row r="147" spans="1:10" ht="409.5" x14ac:dyDescent="0.25">
      <c r="A147" s="2" t="s">
        <v>3916</v>
      </c>
      <c r="B147" s="2" t="s">
        <v>4126</v>
      </c>
      <c r="C147" s="43">
        <v>1</v>
      </c>
      <c r="D147" s="1" t="s">
        <v>61</v>
      </c>
      <c r="E147" s="1" t="s">
        <v>4114</v>
      </c>
      <c r="F147" s="1" t="str">
        <f>UnitControlCenter!$B$22</f>
        <v>terawatt-hours (TWh)</v>
      </c>
      <c r="G147" s="363" t="s">
        <v>4189</v>
      </c>
      <c r="H147" s="363" t="s">
        <v>4157</v>
      </c>
      <c r="I147" s="363" t="s">
        <v>4158</v>
      </c>
      <c r="J147" s="363"/>
    </row>
    <row r="148" spans="1:10" ht="409.5" x14ac:dyDescent="0.25">
      <c r="A148" s="2" t="s">
        <v>3916</v>
      </c>
      <c r="B148" s="2" t="s">
        <v>4127</v>
      </c>
      <c r="C148" s="43">
        <v>1</v>
      </c>
      <c r="D148" s="1" t="s">
        <v>61</v>
      </c>
      <c r="E148" s="1" t="s">
        <v>4114</v>
      </c>
      <c r="F148" s="1" t="str">
        <f>UnitControlCenter!$B$22</f>
        <v>terawatt-hours (TWh)</v>
      </c>
      <c r="G148" s="363" t="s">
        <v>4190</v>
      </c>
      <c r="H148" s="363" t="s">
        <v>4157</v>
      </c>
      <c r="I148" s="363" t="s">
        <v>4158</v>
      </c>
      <c r="J148" s="363"/>
    </row>
    <row r="149" spans="1:10" ht="409.5" x14ac:dyDescent="0.25">
      <c r="A149" s="2" t="s">
        <v>3916</v>
      </c>
      <c r="B149" s="2" t="s">
        <v>4128</v>
      </c>
      <c r="C149" s="43">
        <v>1</v>
      </c>
      <c r="D149" s="1" t="s">
        <v>61</v>
      </c>
      <c r="E149" s="1" t="s">
        <v>4114</v>
      </c>
      <c r="F149" s="1" t="str">
        <f>UnitControlCenter!$B$22</f>
        <v>terawatt-hours (TWh)</v>
      </c>
      <c r="G149" s="363" t="s">
        <v>4191</v>
      </c>
      <c r="H149" s="363" t="s">
        <v>4157</v>
      </c>
      <c r="I149" s="363" t="s">
        <v>4158</v>
      </c>
      <c r="J149" s="363"/>
    </row>
    <row r="150" spans="1:10" ht="409.5" x14ac:dyDescent="0.25">
      <c r="A150" s="2" t="s">
        <v>3916</v>
      </c>
      <c r="B150" s="2" t="s">
        <v>4129</v>
      </c>
      <c r="C150" s="43">
        <v>1</v>
      </c>
      <c r="D150" s="1" t="s">
        <v>61</v>
      </c>
      <c r="E150" s="1" t="s">
        <v>4114</v>
      </c>
      <c r="F150" s="1" t="str">
        <f>UnitControlCenter!$B$22</f>
        <v>terawatt-hours (TWh)</v>
      </c>
      <c r="G150" s="363" t="s">
        <v>4192</v>
      </c>
      <c r="H150" s="363" t="s">
        <v>4157</v>
      </c>
      <c r="I150" s="363" t="s">
        <v>4158</v>
      </c>
      <c r="J150" s="363"/>
    </row>
    <row r="151" spans="1:10" ht="409.5" x14ac:dyDescent="0.25">
      <c r="A151" s="2" t="s">
        <v>3916</v>
      </c>
      <c r="B151" s="2" t="s">
        <v>4130</v>
      </c>
      <c r="C151" s="43">
        <v>1</v>
      </c>
      <c r="D151" s="1" t="s">
        <v>61</v>
      </c>
      <c r="E151" s="1" t="s">
        <v>4114</v>
      </c>
      <c r="F151" s="1" t="str">
        <f>UnitControlCenter!$B$22</f>
        <v>terawatt-hours (TWh)</v>
      </c>
      <c r="G151" s="363" t="s">
        <v>4195</v>
      </c>
      <c r="H151" s="363" t="s">
        <v>4157</v>
      </c>
      <c r="I151" s="363" t="s">
        <v>4158</v>
      </c>
      <c r="J151" s="363"/>
    </row>
    <row r="152" spans="1:10" s="193" customFormat="1" ht="409.6" thickBot="1" x14ac:dyDescent="0.3">
      <c r="A152" s="192" t="s">
        <v>3916</v>
      </c>
      <c r="B152" s="192" t="s">
        <v>4131</v>
      </c>
      <c r="C152" s="199">
        <v>1</v>
      </c>
      <c r="D152" s="193" t="s">
        <v>61</v>
      </c>
      <c r="E152" s="193" t="s">
        <v>4114</v>
      </c>
      <c r="F152" s="193" t="str">
        <f>UnitControlCenter!$B$22</f>
        <v>terawatt-hours (TWh)</v>
      </c>
      <c r="G152" s="364" t="s">
        <v>4196</v>
      </c>
      <c r="H152" s="364" t="s">
        <v>4157</v>
      </c>
      <c r="I152" s="364" t="s">
        <v>4158</v>
      </c>
      <c r="J152" s="364"/>
    </row>
    <row r="153" spans="1:10" ht="90" x14ac:dyDescent="0.25">
      <c r="A153" s="2" t="s">
        <v>2708</v>
      </c>
      <c r="B153" s="2" t="s">
        <v>2709</v>
      </c>
      <c r="C153" s="43">
        <v>1</v>
      </c>
      <c r="D153" s="1" t="s">
        <v>61</v>
      </c>
      <c r="E153" s="1" t="s">
        <v>62</v>
      </c>
      <c r="F153" s="1" t="str">
        <f>UnitControlCenter!$B$31</f>
        <v>million vehicles / year</v>
      </c>
      <c r="G153" s="1" t="s">
        <v>2574</v>
      </c>
      <c r="H153" s="1" t="s">
        <v>2575</v>
      </c>
      <c r="I153" s="1" t="s">
        <v>2576</v>
      </c>
    </row>
    <row r="154" spans="1:10" ht="90" x14ac:dyDescent="0.25">
      <c r="A154" s="2" t="s">
        <v>2708</v>
      </c>
      <c r="B154" s="2" t="s">
        <v>2710</v>
      </c>
      <c r="C154" s="43">
        <v>1</v>
      </c>
      <c r="D154" s="1" t="s">
        <v>61</v>
      </c>
      <c r="E154" s="1" t="s">
        <v>62</v>
      </c>
      <c r="F154" s="1" t="str">
        <f>UnitControlCenter!$B$32</f>
        <v>thousand vehicles / year</v>
      </c>
      <c r="G154" s="1" t="s">
        <v>2577</v>
      </c>
      <c r="H154" s="1" t="s">
        <v>2578</v>
      </c>
      <c r="I154" s="1" t="s">
        <v>2579</v>
      </c>
    </row>
    <row r="155" spans="1:10" ht="90" x14ac:dyDescent="0.25">
      <c r="A155" s="2" t="s">
        <v>2708</v>
      </c>
      <c r="B155" s="2" t="s">
        <v>3068</v>
      </c>
      <c r="C155" s="43">
        <v>1</v>
      </c>
      <c r="D155" s="1" t="s">
        <v>61</v>
      </c>
      <c r="E155" s="1" t="s">
        <v>62</v>
      </c>
      <c r="F155" s="1" t="str">
        <f>UnitControlCenter!$B$32</f>
        <v>thousand vehicles / year</v>
      </c>
      <c r="G155" s="1" t="s">
        <v>2580</v>
      </c>
      <c r="H155" s="1" t="s">
        <v>2575</v>
      </c>
      <c r="I155" s="1" t="s">
        <v>2576</v>
      </c>
    </row>
    <row r="156" spans="1:10" ht="90" x14ac:dyDescent="0.25">
      <c r="A156" s="2" t="s">
        <v>2708</v>
      </c>
      <c r="B156" s="2" t="s">
        <v>3071</v>
      </c>
      <c r="C156" s="43">
        <v>1</v>
      </c>
      <c r="D156" s="1" t="s">
        <v>61</v>
      </c>
      <c r="E156" s="1" t="s">
        <v>62</v>
      </c>
      <c r="F156" s="1" t="str">
        <f>UnitControlCenter!$B$32</f>
        <v>thousand vehicles / year</v>
      </c>
      <c r="G156" s="1" t="s">
        <v>2581</v>
      </c>
      <c r="H156" s="1" t="s">
        <v>2578</v>
      </c>
      <c r="I156" s="1" t="s">
        <v>2579</v>
      </c>
    </row>
    <row r="157" spans="1:10" ht="30" x14ac:dyDescent="0.25">
      <c r="A157" s="2" t="s">
        <v>2708</v>
      </c>
      <c r="B157" s="2" t="s">
        <v>3310</v>
      </c>
      <c r="C157" s="43">
        <v>1</v>
      </c>
      <c r="D157" s="1" t="s">
        <v>61</v>
      </c>
      <c r="E157" s="1" t="s">
        <v>62</v>
      </c>
      <c r="F157" s="1" t="str">
        <f>UnitControlCenter!$B$32</f>
        <v>thousand vehicles / year</v>
      </c>
      <c r="G157" s="1" t="s">
        <v>2466</v>
      </c>
      <c r="H157" s="1" t="s">
        <v>2467</v>
      </c>
      <c r="I157" s="1" t="s">
        <v>2565</v>
      </c>
    </row>
    <row r="158" spans="1:10" ht="30" x14ac:dyDescent="0.25">
      <c r="A158" s="2" t="s">
        <v>2708</v>
      </c>
      <c r="B158" s="2" t="s">
        <v>3311</v>
      </c>
      <c r="C158" s="43">
        <v>0</v>
      </c>
      <c r="D158" s="1" t="s">
        <v>61</v>
      </c>
      <c r="E158" s="1" t="s">
        <v>62</v>
      </c>
      <c r="F158" s="1" t="str">
        <f>UnitControlCenter!$B$32</f>
        <v>thousand vehicles / year</v>
      </c>
      <c r="G158" s="1" t="s">
        <v>3312</v>
      </c>
      <c r="H158" s="1" t="s">
        <v>2467</v>
      </c>
      <c r="I158" s="1" t="s">
        <v>2565</v>
      </c>
    </row>
    <row r="159" spans="1:10" ht="75" x14ac:dyDescent="0.25">
      <c r="A159" s="2" t="s">
        <v>2708</v>
      </c>
      <c r="B159" s="2" t="s">
        <v>2711</v>
      </c>
      <c r="C159" s="43">
        <v>1</v>
      </c>
      <c r="D159" s="1" t="s">
        <v>61</v>
      </c>
      <c r="E159" s="1" t="s">
        <v>62</v>
      </c>
      <c r="F159" s="1" t="str">
        <f>UnitControlCenter!$B$33</f>
        <v>million vehicles</v>
      </c>
      <c r="G159" s="1" t="s">
        <v>2582</v>
      </c>
      <c r="H159" s="1" t="s">
        <v>2575</v>
      </c>
      <c r="I159" s="1" t="s">
        <v>2576</v>
      </c>
    </row>
    <row r="160" spans="1:10" ht="90" x14ac:dyDescent="0.25">
      <c r="A160" s="2" t="s">
        <v>2708</v>
      </c>
      <c r="B160" s="2" t="s">
        <v>2712</v>
      </c>
      <c r="C160" s="43">
        <v>1</v>
      </c>
      <c r="D160" s="1" t="s">
        <v>61</v>
      </c>
      <c r="E160" s="1" t="s">
        <v>62</v>
      </c>
      <c r="F160" s="1" t="str">
        <f>UnitControlCenter!$B$34</f>
        <v>thousand vehicles</v>
      </c>
      <c r="G160" s="1" t="s">
        <v>2791</v>
      </c>
      <c r="H160" s="1" t="s">
        <v>2578</v>
      </c>
      <c r="I160" s="1" t="s">
        <v>2579</v>
      </c>
    </row>
    <row r="161" spans="1:10" ht="75" x14ac:dyDescent="0.25">
      <c r="A161" s="2" t="s">
        <v>2708</v>
      </c>
      <c r="B161" s="2" t="s">
        <v>3069</v>
      </c>
      <c r="C161" s="43">
        <v>1</v>
      </c>
      <c r="D161" s="1" t="s">
        <v>61</v>
      </c>
      <c r="E161" s="1" t="s">
        <v>62</v>
      </c>
      <c r="F161" s="1" t="str">
        <f>UnitControlCenter!$B$33</f>
        <v>million vehicles</v>
      </c>
      <c r="G161" s="1" t="s">
        <v>2583</v>
      </c>
      <c r="H161" s="1" t="s">
        <v>2575</v>
      </c>
      <c r="I161" s="1" t="s">
        <v>2576</v>
      </c>
    </row>
    <row r="162" spans="1:10" ht="75" x14ac:dyDescent="0.25">
      <c r="A162" s="2" t="s">
        <v>2708</v>
      </c>
      <c r="B162" s="2" t="s">
        <v>3072</v>
      </c>
      <c r="C162" s="43">
        <v>1</v>
      </c>
      <c r="D162" s="1" t="s">
        <v>61</v>
      </c>
      <c r="E162" s="1" t="s">
        <v>62</v>
      </c>
      <c r="F162" s="1" t="str">
        <f>UnitControlCenter!$B$33</f>
        <v>million vehicles</v>
      </c>
      <c r="G162" s="1" t="s">
        <v>2584</v>
      </c>
      <c r="H162" s="1" t="s">
        <v>2578</v>
      </c>
      <c r="I162" s="1" t="s">
        <v>2579</v>
      </c>
    </row>
    <row r="163" spans="1:10" ht="30" x14ac:dyDescent="0.25">
      <c r="A163" s="2" t="s">
        <v>2708</v>
      </c>
      <c r="B163" s="2" t="s">
        <v>3313</v>
      </c>
      <c r="C163" s="43">
        <v>1</v>
      </c>
      <c r="D163" s="1" t="s">
        <v>61</v>
      </c>
      <c r="E163" s="1" t="s">
        <v>62</v>
      </c>
      <c r="F163" s="1" t="str">
        <f>UnitControlCenter!$B$33</f>
        <v>million vehicles</v>
      </c>
      <c r="G163" s="1" t="s">
        <v>2566</v>
      </c>
      <c r="H163" s="1" t="s">
        <v>2467</v>
      </c>
      <c r="I163" s="1" t="s">
        <v>2565</v>
      </c>
    </row>
    <row r="164" spans="1:10" s="193" customFormat="1" ht="30.75" thickBot="1" x14ac:dyDescent="0.3">
      <c r="A164" s="192" t="s">
        <v>2708</v>
      </c>
      <c r="B164" s="192" t="s">
        <v>3314</v>
      </c>
      <c r="C164" s="199">
        <v>0</v>
      </c>
      <c r="D164" s="193" t="s">
        <v>61</v>
      </c>
      <c r="E164" s="193" t="s">
        <v>62</v>
      </c>
      <c r="F164" s="193" t="str">
        <f>UnitControlCenter!$B$33</f>
        <v>million vehicles</v>
      </c>
      <c r="G164" s="193" t="s">
        <v>3315</v>
      </c>
      <c r="H164" s="193" t="s">
        <v>2467</v>
      </c>
      <c r="I164" s="193" t="s">
        <v>2565</v>
      </c>
    </row>
    <row r="165" spans="1:10" ht="150" x14ac:dyDescent="0.25">
      <c r="A165" s="2" t="s">
        <v>2816</v>
      </c>
      <c r="B165" s="2" t="s">
        <v>2321</v>
      </c>
      <c r="C165" s="43">
        <v>1</v>
      </c>
      <c r="D165" s="1" t="s">
        <v>61</v>
      </c>
      <c r="E165" s="1" t="s">
        <v>62</v>
      </c>
      <c r="F165" s="1" t="str">
        <f>UnitControlCenter!$B$3</f>
        <v>million metric tons / year</v>
      </c>
      <c r="G165" s="1" t="s">
        <v>3220</v>
      </c>
      <c r="H165" s="1" t="s">
        <v>3219</v>
      </c>
      <c r="I165" s="1" t="s">
        <v>2567</v>
      </c>
    </row>
    <row r="166" spans="1:10" ht="105" x14ac:dyDescent="0.25">
      <c r="A166" s="2" t="s">
        <v>2816</v>
      </c>
      <c r="B166" s="2" t="s">
        <v>2322</v>
      </c>
      <c r="C166" s="43">
        <v>1</v>
      </c>
      <c r="D166" s="1" t="s">
        <v>61</v>
      </c>
      <c r="E166" s="1" t="s">
        <v>62</v>
      </c>
      <c r="F166" s="1" t="str">
        <f>UnitControlCenter!$B$35</f>
        <v>quads / year</v>
      </c>
      <c r="G166" s="1" t="s">
        <v>2730</v>
      </c>
      <c r="H166" s="1" t="s">
        <v>2585</v>
      </c>
      <c r="I166" s="1" t="s">
        <v>2586</v>
      </c>
    </row>
    <row r="167" spans="1:10" ht="135" x14ac:dyDescent="0.25">
      <c r="A167" s="2" t="s">
        <v>2816</v>
      </c>
      <c r="B167" s="2" t="s">
        <v>2372</v>
      </c>
      <c r="C167" s="43">
        <v>1</v>
      </c>
      <c r="D167" s="1" t="s">
        <v>61</v>
      </c>
      <c r="E167" s="1" t="s">
        <v>62</v>
      </c>
      <c r="F167" s="1" t="str">
        <f>UnitControlCenter!$B$35</f>
        <v>quads / year</v>
      </c>
      <c r="G167" s="1" t="s">
        <v>3221</v>
      </c>
      <c r="H167" s="1" t="s">
        <v>3219</v>
      </c>
      <c r="I167" s="1" t="s">
        <v>2567</v>
      </c>
    </row>
    <row r="168" spans="1:10" ht="30" x14ac:dyDescent="0.25">
      <c r="A168" s="2" t="s">
        <v>2816</v>
      </c>
      <c r="B168" s="2" t="s">
        <v>3227</v>
      </c>
      <c r="C168" s="43">
        <v>1</v>
      </c>
      <c r="D168" s="1" t="s">
        <v>59</v>
      </c>
      <c r="E168" s="1" t="s">
        <v>60</v>
      </c>
      <c r="F168" s="1" t="str">
        <f>UnitControlCenter!$B$35</f>
        <v>quads / year</v>
      </c>
      <c r="G168" s="1" t="s">
        <v>3228</v>
      </c>
    </row>
    <row r="169" spans="1:10" ht="45" x14ac:dyDescent="0.25">
      <c r="A169" s="2" t="s">
        <v>2816</v>
      </c>
      <c r="B169" s="2" t="s">
        <v>2817</v>
      </c>
      <c r="C169" s="43">
        <v>1</v>
      </c>
      <c r="D169" s="1" t="s">
        <v>61</v>
      </c>
      <c r="E169" s="1" t="s">
        <v>62</v>
      </c>
      <c r="F169" s="1" t="str">
        <f>UnitControlCenter!$B$29</f>
        <v>trillion passenger-miles / year</v>
      </c>
      <c r="G169" s="1" t="s">
        <v>2331</v>
      </c>
      <c r="H169" s="1" t="s">
        <v>2526</v>
      </c>
      <c r="I169" s="1" t="s">
        <v>2527</v>
      </c>
    </row>
    <row r="170" spans="1:10" ht="45.75" thickBot="1" x14ac:dyDescent="0.3">
      <c r="A170" s="192" t="s">
        <v>2816</v>
      </c>
      <c r="B170" s="192" t="s">
        <v>2818</v>
      </c>
      <c r="C170" s="199">
        <v>1</v>
      </c>
      <c r="D170" s="193" t="s">
        <v>61</v>
      </c>
      <c r="E170" s="193" t="s">
        <v>62</v>
      </c>
      <c r="F170" s="193" t="str">
        <f>UnitControlCenter!$B$30</f>
        <v>trillion freight ton-miles / year</v>
      </c>
      <c r="G170" s="193" t="s">
        <v>2563</v>
      </c>
      <c r="H170" s="193" t="s">
        <v>3076</v>
      </c>
      <c r="I170" s="193" t="s">
        <v>2564</v>
      </c>
      <c r="J170" s="193"/>
    </row>
    <row r="171" spans="1:10" ht="315" x14ac:dyDescent="0.25">
      <c r="A171" s="2" t="s">
        <v>2323</v>
      </c>
      <c r="B171" s="2" t="s">
        <v>2700</v>
      </c>
      <c r="C171" s="43">
        <v>1</v>
      </c>
      <c r="D171" s="1" t="s">
        <v>61</v>
      </c>
      <c r="E171" s="1" t="s">
        <v>62</v>
      </c>
      <c r="F171" s="1" t="str">
        <f>UnitControlCenter!$B$35</f>
        <v>quads / year</v>
      </c>
      <c r="G171" s="1" t="s">
        <v>3012</v>
      </c>
      <c r="H171" s="1" t="s">
        <v>3010</v>
      </c>
      <c r="I171" s="208" t="s">
        <v>3011</v>
      </c>
      <c r="J171" s="208"/>
    </row>
    <row r="172" spans="1:10" ht="120" x14ac:dyDescent="0.25">
      <c r="A172" s="2" t="s">
        <v>2323</v>
      </c>
      <c r="B172" s="2" t="s">
        <v>2701</v>
      </c>
      <c r="C172" s="43">
        <v>1</v>
      </c>
      <c r="D172" s="1" t="s">
        <v>61</v>
      </c>
      <c r="E172" s="1" t="s">
        <v>62</v>
      </c>
      <c r="F172" s="1" t="str">
        <f>UnitControlCenter!$B$35</f>
        <v>quads / year</v>
      </c>
      <c r="G172" s="1" t="s">
        <v>2702</v>
      </c>
      <c r="H172" s="1" t="s">
        <v>2696</v>
      </c>
      <c r="I172" s="1" t="s">
        <v>2697</v>
      </c>
    </row>
    <row r="173" spans="1:10" x14ac:dyDescent="0.25">
      <c r="A173" s="2" t="s">
        <v>2323</v>
      </c>
      <c r="B173" s="2" t="s">
        <v>3229</v>
      </c>
      <c r="C173" s="43">
        <v>1</v>
      </c>
      <c r="D173" s="1" t="s">
        <v>59</v>
      </c>
      <c r="E173" s="1" t="s">
        <v>60</v>
      </c>
      <c r="F173" s="1" t="str">
        <f>UnitControlCenter!$B$35</f>
        <v>quads / year</v>
      </c>
      <c r="G173" s="1" t="s">
        <v>3230</v>
      </c>
    </row>
    <row r="174" spans="1:10" ht="240" x14ac:dyDescent="0.25">
      <c r="A174" s="2" t="s">
        <v>2323</v>
      </c>
      <c r="B174" s="2" t="s">
        <v>2698</v>
      </c>
      <c r="C174" s="43">
        <v>1</v>
      </c>
      <c r="D174" s="1" t="s">
        <v>61</v>
      </c>
      <c r="E174" s="1" t="s">
        <v>62</v>
      </c>
      <c r="F174" s="1" t="str">
        <f>UnitControlCenter!$B$35</f>
        <v>quads / year</v>
      </c>
      <c r="G174" s="1" t="s">
        <v>3009</v>
      </c>
      <c r="H174" s="1" t="s">
        <v>3010</v>
      </c>
      <c r="I174" s="208" t="s">
        <v>3011</v>
      </c>
      <c r="J174" s="208"/>
    </row>
    <row r="175" spans="1:10" ht="90" x14ac:dyDescent="0.25">
      <c r="A175" s="2" t="s">
        <v>2323</v>
      </c>
      <c r="B175" s="2" t="s">
        <v>2699</v>
      </c>
      <c r="C175" s="43">
        <v>1</v>
      </c>
      <c r="D175" s="1" t="s">
        <v>61</v>
      </c>
      <c r="E175" s="1" t="s">
        <v>62</v>
      </c>
      <c r="F175" s="1" t="str">
        <f>UnitControlCenter!$B$35</f>
        <v>quads / year</v>
      </c>
      <c r="G175" s="1" t="s">
        <v>2695</v>
      </c>
      <c r="H175" s="1" t="s">
        <v>2696</v>
      </c>
      <c r="I175" s="1" t="s">
        <v>2697</v>
      </c>
    </row>
    <row r="176" spans="1:10" x14ac:dyDescent="0.25">
      <c r="A176" s="2" t="s">
        <v>2323</v>
      </c>
      <c r="B176" s="2" t="s">
        <v>3231</v>
      </c>
      <c r="C176" s="43">
        <v>1</v>
      </c>
      <c r="D176" s="1" t="s">
        <v>59</v>
      </c>
      <c r="E176" s="1" t="s">
        <v>60</v>
      </c>
      <c r="F176" s="1" t="str">
        <f>UnitControlCenter!$B$35</f>
        <v>quads / year</v>
      </c>
      <c r="G176" s="1" t="s">
        <v>3232</v>
      </c>
    </row>
    <row r="177" spans="1:10" ht="210" x14ac:dyDescent="0.25">
      <c r="A177" s="2" t="s">
        <v>2323</v>
      </c>
      <c r="B177" s="2" t="s">
        <v>3472</v>
      </c>
      <c r="C177" s="43">
        <v>1</v>
      </c>
      <c r="D177" s="1" t="s">
        <v>61</v>
      </c>
      <c r="E177" s="1" t="s">
        <v>62</v>
      </c>
      <c r="F177" s="1" t="str">
        <f>UnitControlCenter!$B$35</f>
        <v>quads / year</v>
      </c>
      <c r="G177" s="1" t="s">
        <v>3921</v>
      </c>
      <c r="H177" s="1" t="s">
        <v>3922</v>
      </c>
      <c r="I177" s="1" t="s">
        <v>3923</v>
      </c>
    </row>
    <row r="178" spans="1:10" s="193" customFormat="1" ht="105.75" thickBot="1" x14ac:dyDescent="0.3">
      <c r="A178" s="192" t="s">
        <v>2323</v>
      </c>
      <c r="B178" s="192" t="s">
        <v>3473</v>
      </c>
      <c r="C178" s="199">
        <v>1</v>
      </c>
      <c r="D178" s="193" t="s">
        <v>61</v>
      </c>
      <c r="E178" s="193" t="s">
        <v>62</v>
      </c>
      <c r="F178" s="193" t="str">
        <f>UnitControlCenter!$B$21</f>
        <v>terawatt-hours (TWh) / year</v>
      </c>
      <c r="G178" s="193" t="s">
        <v>3920</v>
      </c>
      <c r="H178" s="193" t="s">
        <v>3922</v>
      </c>
      <c r="I178" s="193" t="s">
        <v>3923</v>
      </c>
    </row>
    <row r="179" spans="1:10" ht="285" x14ac:dyDescent="0.25">
      <c r="A179" s="2" t="s">
        <v>2776</v>
      </c>
      <c r="B179" s="2" t="s">
        <v>2368</v>
      </c>
      <c r="C179" s="43">
        <v>1</v>
      </c>
      <c r="D179" s="1" t="s">
        <v>61</v>
      </c>
      <c r="E179" s="1" t="s">
        <v>62</v>
      </c>
      <c r="F179" s="1" t="str">
        <f>UnitControlCenter!$B$3</f>
        <v>million metric tons / year</v>
      </c>
      <c r="G179" s="1" t="s">
        <v>3013</v>
      </c>
      <c r="H179" s="1" t="s">
        <v>3010</v>
      </c>
      <c r="I179" s="208" t="s">
        <v>3011</v>
      </c>
      <c r="J179" s="208"/>
    </row>
    <row r="180" spans="1:10" ht="45" x14ac:dyDescent="0.25">
      <c r="A180" s="2" t="s">
        <v>2776</v>
      </c>
      <c r="B180" s="2" t="s">
        <v>2369</v>
      </c>
      <c r="C180" s="43">
        <v>1</v>
      </c>
      <c r="D180" s="1" t="s">
        <v>61</v>
      </c>
      <c r="E180" s="1" t="s">
        <v>62</v>
      </c>
      <c r="F180" s="1" t="str">
        <f>UnitControlCenter!$B$3</f>
        <v>million metric tons / year</v>
      </c>
      <c r="G180" s="1" t="s">
        <v>2572</v>
      </c>
      <c r="H180" s="1" t="s">
        <v>2570</v>
      </c>
      <c r="I180" s="1" t="s">
        <v>2571</v>
      </c>
    </row>
    <row r="181" spans="1:10" ht="270" x14ac:dyDescent="0.25">
      <c r="A181" s="2" t="s">
        <v>2776</v>
      </c>
      <c r="B181" s="2" t="s">
        <v>2370</v>
      </c>
      <c r="C181" s="43">
        <v>1</v>
      </c>
      <c r="D181" s="1" t="s">
        <v>61</v>
      </c>
      <c r="E181" s="1" t="s">
        <v>62</v>
      </c>
      <c r="F181" s="1" t="str">
        <f>UnitControlCenter!$B$3</f>
        <v>million metric tons / year</v>
      </c>
      <c r="G181" s="1" t="s">
        <v>3065</v>
      </c>
      <c r="H181" s="1" t="s">
        <v>3010</v>
      </c>
      <c r="I181" s="208" t="s">
        <v>3011</v>
      </c>
      <c r="J181" s="208"/>
    </row>
    <row r="182" spans="1:10" ht="45" x14ac:dyDescent="0.25">
      <c r="A182" s="2" t="s">
        <v>2776</v>
      </c>
      <c r="B182" s="2" t="s">
        <v>2371</v>
      </c>
      <c r="C182" s="43">
        <v>1</v>
      </c>
      <c r="D182" s="1" t="s">
        <v>61</v>
      </c>
      <c r="E182" s="1" t="s">
        <v>62</v>
      </c>
      <c r="F182" s="1" t="str">
        <f>UnitControlCenter!$B$3</f>
        <v>million metric tons / year</v>
      </c>
      <c r="G182" s="1" t="s">
        <v>2573</v>
      </c>
      <c r="H182" s="1" t="s">
        <v>2570</v>
      </c>
      <c r="I182" s="1" t="s">
        <v>2571</v>
      </c>
    </row>
    <row r="183" spans="1:10" ht="330" x14ac:dyDescent="0.25">
      <c r="A183" s="2" t="s">
        <v>2776</v>
      </c>
      <c r="B183" s="2" t="s">
        <v>2774</v>
      </c>
      <c r="C183" s="43">
        <v>1</v>
      </c>
      <c r="D183" s="1" t="s">
        <v>61</v>
      </c>
      <c r="E183" s="1" t="s">
        <v>62</v>
      </c>
      <c r="F183" s="1" t="str">
        <f>UnitControlCenter!$B$3</f>
        <v>million metric tons / year</v>
      </c>
      <c r="G183" s="1" t="s">
        <v>3014</v>
      </c>
      <c r="H183" s="1" t="s">
        <v>3010</v>
      </c>
      <c r="I183" s="208" t="s">
        <v>3011</v>
      </c>
      <c r="J183" s="208"/>
    </row>
    <row r="184" spans="1:10" ht="45" x14ac:dyDescent="0.25">
      <c r="A184" s="2" t="s">
        <v>2776</v>
      </c>
      <c r="B184" s="2" t="s">
        <v>2775</v>
      </c>
      <c r="C184" s="43">
        <v>1</v>
      </c>
      <c r="D184" s="1" t="s">
        <v>61</v>
      </c>
      <c r="E184" s="1" t="s">
        <v>62</v>
      </c>
      <c r="F184" s="1" t="str">
        <f>UnitControlCenter!$B$3</f>
        <v>million metric tons / year</v>
      </c>
      <c r="G184" s="1" t="s">
        <v>2813</v>
      </c>
      <c r="H184" s="1" t="s">
        <v>2777</v>
      </c>
      <c r="I184" s="1" t="s">
        <v>2778</v>
      </c>
    </row>
    <row r="185" spans="1:10" ht="30" x14ac:dyDescent="0.25">
      <c r="A185" s="2" t="s">
        <v>2776</v>
      </c>
      <c r="B185" s="2" t="s">
        <v>3289</v>
      </c>
      <c r="C185" s="43">
        <v>1</v>
      </c>
      <c r="D185" s="1" t="s">
        <v>61</v>
      </c>
      <c r="E185" s="1" t="s">
        <v>62</v>
      </c>
      <c r="F185" s="1" t="str">
        <f>UnitControlCenter!$B$3</f>
        <v>million metric tons / year</v>
      </c>
      <c r="G185" s="1" t="s">
        <v>3383</v>
      </c>
      <c r="H185" s="1" t="s">
        <v>3283</v>
      </c>
      <c r="I185" s="1" t="s">
        <v>3286</v>
      </c>
    </row>
    <row r="186" spans="1:10" ht="255" x14ac:dyDescent="0.25">
      <c r="A186" s="2" t="s">
        <v>2776</v>
      </c>
      <c r="B186" s="2" t="s">
        <v>3281</v>
      </c>
      <c r="C186" s="43">
        <v>1</v>
      </c>
      <c r="D186" s="1" t="s">
        <v>61</v>
      </c>
      <c r="E186" s="1" t="s">
        <v>62</v>
      </c>
      <c r="F186" s="1" t="str">
        <f>UnitControlCenter!$B$3</f>
        <v>million metric tons / year</v>
      </c>
      <c r="G186" s="1" t="s">
        <v>3284</v>
      </c>
      <c r="H186" s="1" t="s">
        <v>3010</v>
      </c>
      <c r="I186" s="208" t="s">
        <v>3011</v>
      </c>
      <c r="J186" s="208"/>
    </row>
    <row r="187" spans="1:10" ht="330.75" thickBot="1" x14ac:dyDescent="0.3">
      <c r="A187" s="192" t="s">
        <v>2776</v>
      </c>
      <c r="B187" s="192" t="s">
        <v>3282</v>
      </c>
      <c r="C187" s="199">
        <v>1</v>
      </c>
      <c r="D187" s="192" t="s">
        <v>61</v>
      </c>
      <c r="E187" s="192" t="s">
        <v>62</v>
      </c>
      <c r="F187" s="192" t="str">
        <f>UnitControlCenter!$B$3</f>
        <v>million metric tons / year</v>
      </c>
      <c r="G187" s="192" t="s">
        <v>3285</v>
      </c>
      <c r="H187" s="192" t="s">
        <v>3010</v>
      </c>
      <c r="I187" s="192" t="s">
        <v>3011</v>
      </c>
      <c r="J187" s="192"/>
    </row>
    <row r="188" spans="1:10" ht="60" x14ac:dyDescent="0.25">
      <c r="A188" s="2" t="s">
        <v>3411</v>
      </c>
      <c r="B188" s="2" t="s">
        <v>3412</v>
      </c>
      <c r="C188" s="43">
        <v>1</v>
      </c>
      <c r="D188" s="1" t="s">
        <v>61</v>
      </c>
      <c r="E188" s="1" t="s">
        <v>62</v>
      </c>
      <c r="F188" s="1" t="str">
        <f>UnitControlCenter!$B$35</f>
        <v>quads / year</v>
      </c>
      <c r="G188" s="1" t="s">
        <v>2334</v>
      </c>
      <c r="H188" s="1" t="s">
        <v>2335</v>
      </c>
      <c r="I188" s="1" t="s">
        <v>2556</v>
      </c>
    </row>
    <row r="189" spans="1:10" s="2" customFormat="1" ht="30" x14ac:dyDescent="0.25">
      <c r="A189" s="2" t="s">
        <v>3411</v>
      </c>
      <c r="B189" s="2" t="s">
        <v>3413</v>
      </c>
      <c r="C189" s="43">
        <v>1</v>
      </c>
      <c r="D189" s="2" t="s">
        <v>61</v>
      </c>
      <c r="E189" s="2" t="s">
        <v>62</v>
      </c>
      <c r="F189" s="2" t="str">
        <f>UnitControlCenter!$B$35</f>
        <v>quads / year</v>
      </c>
      <c r="G189" s="2" t="s">
        <v>2352</v>
      </c>
      <c r="H189" s="2" t="s">
        <v>2336</v>
      </c>
      <c r="I189" s="2" t="s">
        <v>2337</v>
      </c>
    </row>
    <row r="190" spans="1:10" ht="90" x14ac:dyDescent="0.25">
      <c r="A190" s="2" t="s">
        <v>3411</v>
      </c>
      <c r="B190" s="2" t="s">
        <v>3414</v>
      </c>
      <c r="C190" s="43">
        <v>1</v>
      </c>
      <c r="D190" s="1" t="s">
        <v>61</v>
      </c>
      <c r="E190" s="1" t="s">
        <v>62</v>
      </c>
      <c r="F190" s="1" t="str">
        <f>UnitControlCenter!$B$35</f>
        <v>quads / year</v>
      </c>
      <c r="G190" s="1" t="s">
        <v>2595</v>
      </c>
      <c r="H190" s="1" t="s">
        <v>2597</v>
      </c>
      <c r="I190" s="1" t="s">
        <v>2596</v>
      </c>
    </row>
    <row r="191" spans="1:10" s="2" customFormat="1" x14ac:dyDescent="0.25">
      <c r="A191" s="2" t="s">
        <v>3411</v>
      </c>
      <c r="B191" s="2" t="s">
        <v>3415</v>
      </c>
      <c r="C191" s="43">
        <v>1</v>
      </c>
      <c r="D191" s="2" t="s">
        <v>59</v>
      </c>
      <c r="E191" s="2" t="s">
        <v>60</v>
      </c>
      <c r="F191" s="2" t="str">
        <f>UnitControlCenter!$B$35</f>
        <v>quads / year</v>
      </c>
      <c r="G191" s="2" t="s">
        <v>3233</v>
      </c>
    </row>
    <row r="192" spans="1:10" ht="210" x14ac:dyDescent="0.25">
      <c r="A192" s="2" t="s">
        <v>3411</v>
      </c>
      <c r="B192" s="2" t="s">
        <v>3416</v>
      </c>
      <c r="C192" s="43">
        <v>1</v>
      </c>
      <c r="D192" s="1" t="s">
        <v>61</v>
      </c>
      <c r="E192" s="1" t="s">
        <v>62</v>
      </c>
      <c r="F192" s="2" t="str">
        <f>UnitControlCenter!B3</f>
        <v>million metric tons / year</v>
      </c>
      <c r="G192" s="1" t="s">
        <v>3529</v>
      </c>
      <c r="H192" s="1" t="s">
        <v>3418</v>
      </c>
      <c r="I192" s="2" t="s">
        <v>3419</v>
      </c>
      <c r="J192" s="2"/>
    </row>
    <row r="193" spans="1:10" s="193" customFormat="1" ht="255.75" thickBot="1" x14ac:dyDescent="0.3">
      <c r="A193" s="192" t="s">
        <v>3411</v>
      </c>
      <c r="B193" s="192" t="s">
        <v>3417</v>
      </c>
      <c r="C193" s="199">
        <v>1</v>
      </c>
      <c r="D193" s="193" t="s">
        <v>61</v>
      </c>
      <c r="E193" s="193" t="s">
        <v>62</v>
      </c>
      <c r="F193" s="192" t="str">
        <f>UnitControlCenter!B3</f>
        <v>million metric tons / year</v>
      </c>
      <c r="G193" s="193" t="s">
        <v>3530</v>
      </c>
      <c r="H193" s="193" t="s">
        <v>3418</v>
      </c>
      <c r="I193" s="192" t="s">
        <v>3419</v>
      </c>
      <c r="J193" s="192"/>
    </row>
    <row r="194" spans="1:10" ht="105" x14ac:dyDescent="0.25">
      <c r="A194" s="2" t="s">
        <v>2451</v>
      </c>
      <c r="B194" s="2" t="s">
        <v>3584</v>
      </c>
      <c r="C194" s="43">
        <v>1</v>
      </c>
      <c r="D194" s="1" t="s">
        <v>61</v>
      </c>
      <c r="E194" s="1" t="s">
        <v>62</v>
      </c>
      <c r="F194" s="2" t="s">
        <v>336</v>
      </c>
      <c r="G194" s="1" t="s">
        <v>3665</v>
      </c>
      <c r="H194" s="1" t="s">
        <v>3666</v>
      </c>
      <c r="I194" s="2" t="s">
        <v>3678</v>
      </c>
      <c r="J194" s="2"/>
    </row>
    <row r="195" spans="1:10" ht="101.45" customHeight="1" x14ac:dyDescent="0.25">
      <c r="A195" s="2" t="s">
        <v>2451</v>
      </c>
      <c r="B195" s="2" t="s">
        <v>3822</v>
      </c>
      <c r="C195" s="43">
        <v>1</v>
      </c>
      <c r="D195" s="1" t="s">
        <v>61</v>
      </c>
      <c r="E195" s="1" t="s">
        <v>62</v>
      </c>
      <c r="F195" s="1" t="s">
        <v>336</v>
      </c>
      <c r="G195" s="1" t="s">
        <v>3825</v>
      </c>
      <c r="H195" s="1" t="s">
        <v>3823</v>
      </c>
      <c r="I195" s="1" t="s">
        <v>3824</v>
      </c>
    </row>
    <row r="196" spans="1:10" ht="105" x14ac:dyDescent="0.25">
      <c r="A196" s="2" t="s">
        <v>2451</v>
      </c>
      <c r="B196" s="2" t="s">
        <v>4217</v>
      </c>
      <c r="C196" s="43">
        <v>1</v>
      </c>
      <c r="D196" s="1" t="s">
        <v>61</v>
      </c>
      <c r="E196" s="1" t="s">
        <v>62</v>
      </c>
      <c r="F196" s="2" t="s">
        <v>336</v>
      </c>
      <c r="G196" s="1" t="s">
        <v>4218</v>
      </c>
      <c r="H196" s="1" t="s">
        <v>3666</v>
      </c>
      <c r="I196" s="2" t="s">
        <v>3678</v>
      </c>
      <c r="J196" s="2"/>
    </row>
    <row r="197" spans="1:10" ht="105" x14ac:dyDescent="0.25">
      <c r="A197" s="2" t="s">
        <v>2451</v>
      </c>
      <c r="B197" s="2" t="s">
        <v>4219</v>
      </c>
      <c r="C197" s="43">
        <v>1</v>
      </c>
      <c r="D197" s="1" t="s">
        <v>61</v>
      </c>
      <c r="E197" s="1" t="s">
        <v>62</v>
      </c>
      <c r="F197" s="2" t="s">
        <v>336</v>
      </c>
      <c r="G197" s="1" t="s">
        <v>4220</v>
      </c>
      <c r="H197" s="1" t="s">
        <v>3666</v>
      </c>
      <c r="I197" s="2" t="s">
        <v>3678</v>
      </c>
      <c r="J197" s="2"/>
    </row>
    <row r="198" spans="1:10" ht="105" x14ac:dyDescent="0.25">
      <c r="A198" s="2" t="s">
        <v>2451</v>
      </c>
      <c r="B198" s="2" t="s">
        <v>3880</v>
      </c>
      <c r="C198" s="43">
        <v>1</v>
      </c>
      <c r="D198" s="1" t="s">
        <v>61</v>
      </c>
      <c r="E198" s="1" t="s">
        <v>62</v>
      </c>
      <c r="F198" s="1" t="str">
        <f>UnitControlCenter!$B$28</f>
        <v>cubic km / yr</v>
      </c>
      <c r="G198" s="1" t="s">
        <v>3881</v>
      </c>
      <c r="H198" s="1" t="s">
        <v>3666</v>
      </c>
      <c r="I198" s="2" t="s">
        <v>3678</v>
      </c>
      <c r="J198" s="2"/>
    </row>
    <row r="199" spans="1:10" ht="120.75" thickBot="1" x14ac:dyDescent="0.3">
      <c r="A199" s="192" t="s">
        <v>2451</v>
      </c>
      <c r="B199" s="192" t="s">
        <v>3826</v>
      </c>
      <c r="C199" s="199">
        <v>1</v>
      </c>
      <c r="D199" s="193" t="s">
        <v>61</v>
      </c>
      <c r="E199" s="193" t="s">
        <v>62</v>
      </c>
      <c r="F199" s="192" t="s">
        <v>441</v>
      </c>
      <c r="G199" s="193" t="s">
        <v>4164</v>
      </c>
      <c r="H199" s="193" t="s">
        <v>4165</v>
      </c>
      <c r="I199" s="192" t="s">
        <v>4166</v>
      </c>
      <c r="J199" s="192"/>
    </row>
    <row r="200" spans="1:10" ht="90" x14ac:dyDescent="0.25">
      <c r="A200" s="2" t="s">
        <v>2390</v>
      </c>
      <c r="B200" s="2" t="s">
        <v>2391</v>
      </c>
      <c r="C200" s="43">
        <v>1</v>
      </c>
      <c r="D200" s="1" t="s">
        <v>61</v>
      </c>
      <c r="E200" s="1" t="s">
        <v>62</v>
      </c>
      <c r="F200" s="1" t="str">
        <f>UnitControlCenter!$B$35</f>
        <v>quads / year</v>
      </c>
      <c r="G200" s="1" t="s">
        <v>3554</v>
      </c>
      <c r="H200" s="1" t="s">
        <v>3553</v>
      </c>
      <c r="I200" s="1" t="s">
        <v>3552</v>
      </c>
    </row>
    <row r="201" spans="1:10" ht="75" x14ac:dyDescent="0.25">
      <c r="A201" s="2" t="s">
        <v>2390</v>
      </c>
      <c r="B201" s="2" t="s">
        <v>2392</v>
      </c>
      <c r="C201" s="43">
        <v>1</v>
      </c>
      <c r="D201" s="1" t="s">
        <v>61</v>
      </c>
      <c r="E201" s="1" t="s">
        <v>62</v>
      </c>
      <c r="F201" s="1" t="str">
        <f>UnitControlCenter!$B$35</f>
        <v>quads / year</v>
      </c>
      <c r="G201" s="1" t="s">
        <v>3555</v>
      </c>
      <c r="H201" s="1" t="s">
        <v>3225</v>
      </c>
      <c r="I201" s="1" t="s">
        <v>3226</v>
      </c>
    </row>
    <row r="202" spans="1:10" ht="75" x14ac:dyDescent="0.25">
      <c r="A202" s="2" t="s">
        <v>2390</v>
      </c>
      <c r="B202" s="2" t="s">
        <v>3550</v>
      </c>
      <c r="C202" s="43">
        <v>1</v>
      </c>
      <c r="D202" s="1" t="s">
        <v>61</v>
      </c>
      <c r="E202" s="1" t="s">
        <v>62</v>
      </c>
      <c r="F202" s="1" t="str">
        <f>UnitControlCenter!$B$35</f>
        <v>quads / year</v>
      </c>
      <c r="G202" s="1" t="s">
        <v>3562</v>
      </c>
      <c r="H202" s="1" t="s">
        <v>3556</v>
      </c>
      <c r="I202" s="43" t="s">
        <v>3557</v>
      </c>
    </row>
    <row r="203" spans="1:10" ht="60" x14ac:dyDescent="0.25">
      <c r="A203" s="2" t="s">
        <v>2390</v>
      </c>
      <c r="B203" s="2" t="s">
        <v>3551</v>
      </c>
      <c r="C203" s="43">
        <v>1</v>
      </c>
      <c r="D203" s="1" t="s">
        <v>61</v>
      </c>
      <c r="E203" s="1" t="s">
        <v>62</v>
      </c>
      <c r="F203" s="1" t="str">
        <f>UnitControlCenter!$B$35</f>
        <v>quads / year</v>
      </c>
      <c r="G203" s="1" t="s">
        <v>3769</v>
      </c>
      <c r="H203" s="1" t="s">
        <v>3770</v>
      </c>
      <c r="I203" s="1" t="s">
        <v>3771</v>
      </c>
    </row>
    <row r="204" spans="1:10" x14ac:dyDescent="0.25">
      <c r="A204" s="2" t="s">
        <v>2390</v>
      </c>
      <c r="B204" s="2" t="s">
        <v>2832</v>
      </c>
      <c r="C204" s="43">
        <v>0</v>
      </c>
      <c r="D204" s="1" t="s">
        <v>59</v>
      </c>
      <c r="E204" s="1" t="s">
        <v>60</v>
      </c>
      <c r="F204" s="1" t="str">
        <f>UnitControlCenter!$B$36</f>
        <v>thousand BTU / 2024 dollar</v>
      </c>
      <c r="G204" s="1" t="s">
        <v>2787</v>
      </c>
    </row>
    <row r="205" spans="1:10" x14ac:dyDescent="0.25">
      <c r="A205" s="2" t="s">
        <v>2390</v>
      </c>
      <c r="B205" s="2" t="s">
        <v>2393</v>
      </c>
      <c r="C205" s="43">
        <v>1</v>
      </c>
      <c r="D205" s="1" t="s">
        <v>59</v>
      </c>
      <c r="E205" s="1" t="s">
        <v>60</v>
      </c>
      <c r="F205" s="1" t="str">
        <f>UnitControlCenter!$B$21</f>
        <v>terawatt-hours (TWh) / year</v>
      </c>
      <c r="G205" s="1" t="s">
        <v>2294</v>
      </c>
    </row>
    <row r="206" spans="1:10" x14ac:dyDescent="0.25">
      <c r="A206" s="2" t="s">
        <v>2390</v>
      </c>
      <c r="B206" s="2" t="s">
        <v>2394</v>
      </c>
      <c r="C206" s="43">
        <v>1</v>
      </c>
      <c r="D206" s="1" t="s">
        <v>59</v>
      </c>
      <c r="E206" s="1" t="s">
        <v>60</v>
      </c>
      <c r="F206" s="1" t="str">
        <f>UnitControlCenter!$B$37</f>
        <v>millions of short tons / year</v>
      </c>
      <c r="G206" s="1" t="s">
        <v>2293</v>
      </c>
    </row>
    <row r="207" spans="1:10" x14ac:dyDescent="0.25">
      <c r="A207" s="2" t="s">
        <v>2390</v>
      </c>
      <c r="B207" s="2" t="s">
        <v>2395</v>
      </c>
      <c r="C207" s="43">
        <v>1</v>
      </c>
      <c r="D207" s="1" t="s">
        <v>59</v>
      </c>
      <c r="E207" s="1" t="s">
        <v>60</v>
      </c>
      <c r="F207" s="1" t="str">
        <f>UnitControlCenter!$B$37</f>
        <v>millions of short tons / year</v>
      </c>
      <c r="G207" s="1" t="s">
        <v>2292</v>
      </c>
    </row>
    <row r="208" spans="1:10" x14ac:dyDescent="0.25">
      <c r="A208" s="2" t="s">
        <v>2390</v>
      </c>
      <c r="B208" s="2" t="s">
        <v>2396</v>
      </c>
      <c r="C208" s="43">
        <v>1</v>
      </c>
      <c r="D208" s="1" t="s">
        <v>59</v>
      </c>
      <c r="E208" s="1" t="s">
        <v>60</v>
      </c>
      <c r="F208" s="1" t="str">
        <f>UnitControlCenter!$B$38</f>
        <v>trillion cubic feet / year</v>
      </c>
      <c r="G208" s="1" t="s">
        <v>2291</v>
      </c>
    </row>
    <row r="209" spans="1:10" x14ac:dyDescent="0.25">
      <c r="A209" s="2" t="s">
        <v>2390</v>
      </c>
      <c r="B209" s="2" t="s">
        <v>2397</v>
      </c>
      <c r="C209" s="43">
        <v>1</v>
      </c>
      <c r="D209" s="1" t="s">
        <v>59</v>
      </c>
      <c r="E209" s="1" t="s">
        <v>60</v>
      </c>
      <c r="F209" s="1" t="str">
        <f>UnitControlCenter!$B$39</f>
        <v>million barrels of oil / year</v>
      </c>
      <c r="G209" s="1" t="s">
        <v>2290</v>
      </c>
    </row>
    <row r="210" spans="1:10" x14ac:dyDescent="0.25">
      <c r="A210" s="2" t="s">
        <v>2390</v>
      </c>
      <c r="B210" s="2" t="s">
        <v>2398</v>
      </c>
      <c r="C210" s="43">
        <v>1</v>
      </c>
      <c r="D210" s="1" t="s">
        <v>59</v>
      </c>
      <c r="E210" s="1" t="s">
        <v>60</v>
      </c>
      <c r="F210" s="1" t="str">
        <f>UnitControlCenter!$B$39</f>
        <v>million barrels of oil / year</v>
      </c>
      <c r="G210" s="1" t="s">
        <v>2340</v>
      </c>
    </row>
    <row r="211" spans="1:10" x14ac:dyDescent="0.25">
      <c r="A211" s="2" t="s">
        <v>2390</v>
      </c>
      <c r="B211" s="2" t="s">
        <v>2399</v>
      </c>
      <c r="C211" s="43">
        <v>1</v>
      </c>
      <c r="D211" s="1" t="s">
        <v>59</v>
      </c>
      <c r="E211" s="1" t="s">
        <v>60</v>
      </c>
      <c r="F211" s="1" t="str">
        <f>UnitControlCenter!$B$37</f>
        <v>millions of short tons / year</v>
      </c>
      <c r="G211" s="1" t="s">
        <v>2341</v>
      </c>
    </row>
    <row r="212" spans="1:10" ht="30" x14ac:dyDescent="0.25">
      <c r="A212" s="2" t="s">
        <v>2390</v>
      </c>
      <c r="B212" s="2" t="s">
        <v>2598</v>
      </c>
      <c r="C212" s="43">
        <v>1</v>
      </c>
      <c r="D212" s="1" t="s">
        <v>59</v>
      </c>
      <c r="E212" s="1" t="s">
        <v>60</v>
      </c>
      <c r="F212" s="1" t="str">
        <f>UnitControlCenter!$B$40</f>
        <v>million gallons / year</v>
      </c>
      <c r="G212" s="1" t="s">
        <v>2602</v>
      </c>
    </row>
    <row r="213" spans="1:10" ht="30" x14ac:dyDescent="0.25">
      <c r="A213" s="2" t="s">
        <v>2390</v>
      </c>
      <c r="B213" s="2" t="s">
        <v>2599</v>
      </c>
      <c r="C213" s="43">
        <v>1</v>
      </c>
      <c r="D213" s="1" t="s">
        <v>59</v>
      </c>
      <c r="E213" s="1" t="s">
        <v>60</v>
      </c>
      <c r="F213" s="1" t="str">
        <f>UnitControlCenter!$B$37</f>
        <v>millions of short tons / year</v>
      </c>
      <c r="G213" s="1" t="s">
        <v>2603</v>
      </c>
    </row>
    <row r="214" spans="1:10" ht="15.75" thickBot="1" x14ac:dyDescent="0.3">
      <c r="A214" s="192" t="s">
        <v>2390</v>
      </c>
      <c r="B214" s="192" t="s">
        <v>2600</v>
      </c>
      <c r="C214" s="199">
        <v>1</v>
      </c>
      <c r="D214" s="193" t="s">
        <v>59</v>
      </c>
      <c r="E214" s="193" t="s">
        <v>60</v>
      </c>
      <c r="F214" s="193" t="str">
        <f>UnitControlCenter!$B$6</f>
        <v>thousand metric tons / year</v>
      </c>
      <c r="G214" s="193" t="s">
        <v>2604</v>
      </c>
      <c r="H214" s="193"/>
      <c r="I214" s="193"/>
      <c r="J214" s="193"/>
    </row>
    <row r="215" spans="1:10" ht="60" x14ac:dyDescent="0.25">
      <c r="A215" s="2" t="s">
        <v>3292</v>
      </c>
      <c r="B215" s="2" t="s">
        <v>3319</v>
      </c>
      <c r="C215" s="43">
        <v>1</v>
      </c>
      <c r="D215" s="1" t="s">
        <v>61</v>
      </c>
      <c r="E215" s="1" t="s">
        <v>62</v>
      </c>
      <c r="F215" s="1" t="str">
        <f>UnitControlCenter!$B$41</f>
        <v>trillion BTU / year</v>
      </c>
      <c r="G215" s="1" t="s">
        <v>2609</v>
      </c>
      <c r="H215" s="1" t="s">
        <v>2610</v>
      </c>
      <c r="I215" s="1" t="s">
        <v>2611</v>
      </c>
    </row>
    <row r="216" spans="1:10" ht="60" x14ac:dyDescent="0.25">
      <c r="A216" s="2" t="s">
        <v>3292</v>
      </c>
      <c r="B216" s="2" t="s">
        <v>3320</v>
      </c>
      <c r="C216" s="43">
        <v>1</v>
      </c>
      <c r="D216" s="1" t="s">
        <v>61</v>
      </c>
      <c r="E216" s="1" t="s">
        <v>62</v>
      </c>
      <c r="F216" s="1" t="str">
        <f>UnitControlCenter!$B$41</f>
        <v>trillion BTU / year</v>
      </c>
      <c r="G216" s="1" t="s">
        <v>2612</v>
      </c>
      <c r="H216" s="1" t="s">
        <v>2610</v>
      </c>
      <c r="I216" s="1" t="s">
        <v>2611</v>
      </c>
    </row>
    <row r="217" spans="1:10" ht="60" x14ac:dyDescent="0.25">
      <c r="A217" s="2" t="s">
        <v>3292</v>
      </c>
      <c r="B217" s="2" t="s">
        <v>3321</v>
      </c>
      <c r="C217" s="43">
        <v>1</v>
      </c>
      <c r="D217" s="1" t="s">
        <v>61</v>
      </c>
      <c r="E217" s="1" t="s">
        <v>62</v>
      </c>
      <c r="F217" s="1" t="str">
        <f>UnitControlCenter!$B$9</f>
        <v>billion 2024 dollars / year</v>
      </c>
      <c r="G217" s="1" t="s">
        <v>2613</v>
      </c>
      <c r="H217" s="1" t="s">
        <v>2610</v>
      </c>
      <c r="I217" s="1" t="s">
        <v>2611</v>
      </c>
    </row>
    <row r="218" spans="1:10" ht="75" x14ac:dyDescent="0.25">
      <c r="A218" s="2" t="s">
        <v>3292</v>
      </c>
      <c r="B218" s="2" t="s">
        <v>3322</v>
      </c>
      <c r="C218" s="43">
        <v>1</v>
      </c>
      <c r="D218" s="1" t="s">
        <v>61</v>
      </c>
      <c r="E218" s="1" t="s">
        <v>62</v>
      </c>
      <c r="F218" s="1" t="str">
        <f>UnitControlCenter!$B$9</f>
        <v>billion 2024 dollars / year</v>
      </c>
      <c r="G218" s="1" t="s">
        <v>2614</v>
      </c>
      <c r="H218" s="1" t="s">
        <v>2610</v>
      </c>
      <c r="I218" s="1" t="s">
        <v>2611</v>
      </c>
    </row>
    <row r="219" spans="1:10" ht="60" x14ac:dyDescent="0.25">
      <c r="A219" s="2" t="s">
        <v>3292</v>
      </c>
      <c r="B219" s="2" t="s">
        <v>3323</v>
      </c>
      <c r="C219" s="43">
        <v>1</v>
      </c>
      <c r="D219" s="1" t="s">
        <v>61</v>
      </c>
      <c r="E219" s="1" t="s">
        <v>62</v>
      </c>
      <c r="F219" s="1" t="str">
        <f>UnitControlCenter!B3</f>
        <v>million metric tons / year</v>
      </c>
      <c r="G219" s="1" t="s">
        <v>2855</v>
      </c>
      <c r="H219" s="1" t="s">
        <v>2853</v>
      </c>
      <c r="I219" s="1" t="s">
        <v>2854</v>
      </c>
    </row>
    <row r="220" spans="1:10" ht="60" x14ac:dyDescent="0.25">
      <c r="A220" s="2" t="s">
        <v>3292</v>
      </c>
      <c r="B220" s="2" t="s">
        <v>3324</v>
      </c>
      <c r="C220" s="43">
        <v>1</v>
      </c>
      <c r="D220" s="1" t="s">
        <v>61</v>
      </c>
      <c r="E220" s="1" t="s">
        <v>62</v>
      </c>
      <c r="F220" s="1" t="str">
        <f>UnitControlCenter!B3</f>
        <v>million metric tons / year</v>
      </c>
      <c r="G220" s="1" t="s">
        <v>2856</v>
      </c>
      <c r="H220" s="1" t="s">
        <v>2853</v>
      </c>
      <c r="I220" s="1" t="s">
        <v>2854</v>
      </c>
    </row>
    <row r="221" spans="1:10" ht="60" x14ac:dyDescent="0.25">
      <c r="A221" s="2" t="s">
        <v>3292</v>
      </c>
      <c r="B221" s="2" t="s">
        <v>3325</v>
      </c>
      <c r="C221" s="43">
        <v>1</v>
      </c>
      <c r="D221" s="1" t="s">
        <v>61</v>
      </c>
      <c r="E221" s="1" t="s">
        <v>62</v>
      </c>
      <c r="F221" s="1" t="str">
        <f>UnitControlCenter!$B$41</f>
        <v>trillion BTU / year</v>
      </c>
      <c r="G221" s="1" t="s">
        <v>2690</v>
      </c>
      <c r="H221" s="1" t="s">
        <v>2685</v>
      </c>
      <c r="I221" s="1" t="s">
        <v>2686</v>
      </c>
    </row>
    <row r="222" spans="1:10" ht="75" x14ac:dyDescent="0.25">
      <c r="A222" s="2" t="s">
        <v>3292</v>
      </c>
      <c r="B222" s="2" t="s">
        <v>3326</v>
      </c>
      <c r="C222" s="43">
        <v>1</v>
      </c>
      <c r="D222" s="1" t="s">
        <v>61</v>
      </c>
      <c r="E222" s="1" t="s">
        <v>62</v>
      </c>
      <c r="F222" s="1" t="str">
        <f>UnitControlCenter!$B$41</f>
        <v>trillion BTU / year</v>
      </c>
      <c r="G222" s="1" t="s">
        <v>2691</v>
      </c>
      <c r="H222" s="1" t="s">
        <v>2685</v>
      </c>
      <c r="I222" s="1" t="s">
        <v>2687</v>
      </c>
    </row>
    <row r="223" spans="1:10" ht="75" x14ac:dyDescent="0.25">
      <c r="A223" s="2" t="s">
        <v>3292</v>
      </c>
      <c r="B223" s="2" t="s">
        <v>3327</v>
      </c>
      <c r="C223" s="43">
        <v>1</v>
      </c>
      <c r="D223" s="1" t="s">
        <v>61</v>
      </c>
      <c r="E223" s="1" t="s">
        <v>62</v>
      </c>
      <c r="F223" s="1" t="str">
        <f>UnitControlCenter!$B$9</f>
        <v>billion 2024 dollars / year</v>
      </c>
      <c r="G223" s="1" t="s">
        <v>2692</v>
      </c>
      <c r="H223" s="1" t="s">
        <v>2685</v>
      </c>
      <c r="I223" s="1" t="s">
        <v>2688</v>
      </c>
    </row>
    <row r="224" spans="1:10" ht="90" x14ac:dyDescent="0.25">
      <c r="A224" s="2" t="s">
        <v>3292</v>
      </c>
      <c r="B224" s="2" t="s">
        <v>3328</v>
      </c>
      <c r="C224" s="43">
        <v>1</v>
      </c>
      <c r="D224" s="1" t="s">
        <v>61</v>
      </c>
      <c r="E224" s="1" t="s">
        <v>62</v>
      </c>
      <c r="F224" s="1" t="str">
        <f>UnitControlCenter!$B$9</f>
        <v>billion 2024 dollars / year</v>
      </c>
      <c r="G224" s="1" t="s">
        <v>2693</v>
      </c>
      <c r="H224" s="1" t="s">
        <v>2685</v>
      </c>
      <c r="I224" s="1" t="s">
        <v>2689</v>
      </c>
    </row>
    <row r="225" spans="1:10" ht="105" x14ac:dyDescent="0.25">
      <c r="A225" s="2" t="s">
        <v>3292</v>
      </c>
      <c r="B225" s="2" t="s">
        <v>3329</v>
      </c>
      <c r="C225" s="43">
        <v>1</v>
      </c>
      <c r="D225" s="1" t="s">
        <v>61</v>
      </c>
      <c r="E225" s="1" t="s">
        <v>62</v>
      </c>
      <c r="F225" s="1" t="str">
        <f>UnitControlCenter!$B$35</f>
        <v>quads / year</v>
      </c>
      <c r="G225" s="1" t="s">
        <v>2718</v>
      </c>
      <c r="H225" s="1" t="s">
        <v>2720</v>
      </c>
      <c r="I225" s="1" t="s">
        <v>2721</v>
      </c>
    </row>
    <row r="226" spans="1:10" ht="120" x14ac:dyDescent="0.25">
      <c r="A226" s="2" t="s">
        <v>3292</v>
      </c>
      <c r="B226" s="2" t="s">
        <v>3330</v>
      </c>
      <c r="C226" s="43">
        <v>1</v>
      </c>
      <c r="D226" s="1" t="s">
        <v>61</v>
      </c>
      <c r="E226" s="1" t="s">
        <v>62</v>
      </c>
      <c r="F226" s="1" t="str">
        <f>UnitControlCenter!$B$35</f>
        <v>quads / year</v>
      </c>
      <c r="G226" s="1" t="s">
        <v>2719</v>
      </c>
      <c r="H226" s="1" t="s">
        <v>2720</v>
      </c>
      <c r="I226" s="1" t="s">
        <v>2721</v>
      </c>
    </row>
    <row r="227" spans="1:10" ht="225" x14ac:dyDescent="0.25">
      <c r="A227" s="2" t="s">
        <v>3292</v>
      </c>
      <c r="B227" s="2" t="s">
        <v>3338</v>
      </c>
      <c r="C227" s="43">
        <v>1</v>
      </c>
      <c r="D227" s="1" t="s">
        <v>61</v>
      </c>
      <c r="E227" s="1" t="s">
        <v>62</v>
      </c>
      <c r="F227" s="1" t="str">
        <f>UnitControlCenter!$B$10</f>
        <v>billion 2024 dollars</v>
      </c>
      <c r="G227" s="1" t="s">
        <v>3295</v>
      </c>
      <c r="H227" s="1" t="s">
        <v>3294</v>
      </c>
      <c r="I227" s="208" t="s">
        <v>3293</v>
      </c>
      <c r="J227" s="208"/>
    </row>
    <row r="228" spans="1:10" ht="255" x14ac:dyDescent="0.25">
      <c r="A228" s="2" t="s">
        <v>3292</v>
      </c>
      <c r="B228" s="2" t="s">
        <v>3331</v>
      </c>
      <c r="C228" s="43">
        <v>1</v>
      </c>
      <c r="D228" s="1" t="s">
        <v>61</v>
      </c>
      <c r="E228" s="1" t="s">
        <v>62</v>
      </c>
      <c r="F228" s="1" t="str">
        <f>UnitControlCenter!$B$10</f>
        <v>billion 2024 dollars</v>
      </c>
      <c r="G228" s="1" t="s">
        <v>3303</v>
      </c>
      <c r="H228" s="1" t="s">
        <v>3294</v>
      </c>
      <c r="I228" s="208" t="s">
        <v>3296</v>
      </c>
      <c r="J228" s="208"/>
    </row>
    <row r="229" spans="1:10" ht="225" x14ac:dyDescent="0.25">
      <c r="A229" s="2" t="s">
        <v>3292</v>
      </c>
      <c r="B229" s="2" t="s">
        <v>3332</v>
      </c>
      <c r="C229" s="43">
        <v>1</v>
      </c>
      <c r="D229" s="1" t="s">
        <v>61</v>
      </c>
      <c r="E229" s="1" t="s">
        <v>62</v>
      </c>
      <c r="F229" s="1" t="str">
        <f>UnitControlCenter!$B$10</f>
        <v>billion 2024 dollars</v>
      </c>
      <c r="G229" s="1" t="s">
        <v>3304</v>
      </c>
      <c r="H229" s="1" t="s">
        <v>3294</v>
      </c>
      <c r="I229" s="208" t="s">
        <v>3297</v>
      </c>
      <c r="J229" s="208"/>
    </row>
    <row r="230" spans="1:10" ht="255" x14ac:dyDescent="0.25">
      <c r="A230" s="2" t="s">
        <v>3292</v>
      </c>
      <c r="B230" s="2" t="s">
        <v>3333</v>
      </c>
      <c r="C230" s="43">
        <v>1</v>
      </c>
      <c r="D230" s="1" t="s">
        <v>61</v>
      </c>
      <c r="E230" s="1" t="s">
        <v>62</v>
      </c>
      <c r="F230" s="1" t="str">
        <f>UnitControlCenter!$B$10</f>
        <v>billion 2024 dollars</v>
      </c>
      <c r="G230" s="1" t="s">
        <v>3305</v>
      </c>
      <c r="H230" s="1" t="s">
        <v>3294</v>
      </c>
      <c r="I230" s="208" t="s">
        <v>3298</v>
      </c>
      <c r="J230" s="208"/>
    </row>
    <row r="231" spans="1:10" ht="210" x14ac:dyDescent="0.25">
      <c r="A231" s="2" t="s">
        <v>3292</v>
      </c>
      <c r="B231" s="2" t="s">
        <v>3334</v>
      </c>
      <c r="C231" s="43">
        <v>1</v>
      </c>
      <c r="D231" s="1" t="s">
        <v>61</v>
      </c>
      <c r="E231" s="1" t="s">
        <v>62</v>
      </c>
      <c r="F231" s="1" t="str">
        <f>UnitControlCenter!$B$10</f>
        <v>billion 2024 dollars</v>
      </c>
      <c r="G231" s="1" t="s">
        <v>3308</v>
      </c>
      <c r="H231" s="1" t="s">
        <v>3294</v>
      </c>
      <c r="I231" s="208" t="s">
        <v>3299</v>
      </c>
      <c r="J231" s="208"/>
    </row>
    <row r="232" spans="1:10" ht="240" x14ac:dyDescent="0.25">
      <c r="A232" s="2" t="s">
        <v>3292</v>
      </c>
      <c r="B232" s="2" t="s">
        <v>3335</v>
      </c>
      <c r="C232" s="43">
        <v>1</v>
      </c>
      <c r="D232" s="1" t="s">
        <v>61</v>
      </c>
      <c r="E232" s="1" t="s">
        <v>62</v>
      </c>
      <c r="F232" s="1" t="str">
        <f>UnitControlCenter!$B$10</f>
        <v>billion 2024 dollars</v>
      </c>
      <c r="G232" s="1" t="s">
        <v>3309</v>
      </c>
      <c r="H232" s="1" t="s">
        <v>3294</v>
      </c>
      <c r="I232" s="208" t="s">
        <v>3300</v>
      </c>
      <c r="J232" s="208"/>
    </row>
    <row r="233" spans="1:10" ht="270" x14ac:dyDescent="0.25">
      <c r="A233" s="2" t="s">
        <v>3292</v>
      </c>
      <c r="B233" s="2" t="s">
        <v>3336</v>
      </c>
      <c r="C233" s="43">
        <v>1</v>
      </c>
      <c r="D233" s="1" t="s">
        <v>61</v>
      </c>
      <c r="E233" s="1" t="s">
        <v>62</v>
      </c>
      <c r="F233" s="1" t="str">
        <f>UnitControlCenter!$B$10</f>
        <v>billion 2024 dollars</v>
      </c>
      <c r="G233" s="1" t="s">
        <v>3306</v>
      </c>
      <c r="H233" s="1" t="s">
        <v>3294</v>
      </c>
      <c r="I233" s="208" t="s">
        <v>3301</v>
      </c>
      <c r="J233" s="208"/>
    </row>
    <row r="234" spans="1:10" ht="315.75" thickBot="1" x14ac:dyDescent="0.3">
      <c r="A234" s="192" t="s">
        <v>3292</v>
      </c>
      <c r="B234" s="192" t="s">
        <v>3337</v>
      </c>
      <c r="C234" s="199">
        <v>1</v>
      </c>
      <c r="D234" s="193" t="s">
        <v>61</v>
      </c>
      <c r="E234" s="193" t="s">
        <v>62</v>
      </c>
      <c r="F234" s="193" t="str">
        <f>UnitControlCenter!$B$10</f>
        <v>billion 2024 dollars</v>
      </c>
      <c r="G234" s="193" t="s">
        <v>3307</v>
      </c>
      <c r="H234" s="193" t="s">
        <v>3294</v>
      </c>
      <c r="I234" s="315" t="s">
        <v>3302</v>
      </c>
      <c r="J234" s="315"/>
    </row>
    <row r="235" spans="1:10" ht="75" x14ac:dyDescent="0.25">
      <c r="A235" s="2" t="s">
        <v>2324</v>
      </c>
      <c r="B235" s="2" t="s">
        <v>89</v>
      </c>
      <c r="C235" s="43">
        <v>1</v>
      </c>
      <c r="D235" s="1" t="s">
        <v>61</v>
      </c>
      <c r="E235" s="1" t="s">
        <v>2330</v>
      </c>
      <c r="F235" s="1" t="str">
        <f>UnitControlCenter!$B$27</f>
        <v>2024 dollars / megawatt-hour (MWh)</v>
      </c>
      <c r="G235" s="1" t="s">
        <v>3250</v>
      </c>
      <c r="H235" s="1" t="s">
        <v>3249</v>
      </c>
      <c r="I235" s="1" t="s">
        <v>3558</v>
      </c>
    </row>
    <row r="236" spans="1:10" ht="45" x14ac:dyDescent="0.25">
      <c r="A236" s="2" t="s">
        <v>2324</v>
      </c>
      <c r="B236" s="2" t="s">
        <v>430</v>
      </c>
      <c r="C236" s="43">
        <v>1</v>
      </c>
      <c r="D236" s="1" t="s">
        <v>61</v>
      </c>
      <c r="E236" s="1" t="s">
        <v>2330</v>
      </c>
      <c r="F236" s="1" t="str">
        <f>UnitControlCenter!$B$42</f>
        <v>2024 dollars / short ton</v>
      </c>
      <c r="G236" s="1" t="s">
        <v>2622</v>
      </c>
      <c r="H236" s="1" t="s">
        <v>2623</v>
      </c>
      <c r="I236" s="1" t="s">
        <v>2624</v>
      </c>
    </row>
    <row r="237" spans="1:10" x14ac:dyDescent="0.25">
      <c r="A237" s="2" t="s">
        <v>2324</v>
      </c>
      <c r="B237" s="2" t="s">
        <v>427</v>
      </c>
      <c r="C237" s="43">
        <v>1</v>
      </c>
      <c r="D237" s="1" t="s">
        <v>61</v>
      </c>
      <c r="E237" s="1" t="s">
        <v>2330</v>
      </c>
      <c r="F237" s="1" t="str">
        <f>UnitControlCenter!$B$42</f>
        <v>2024 dollars / short ton</v>
      </c>
      <c r="G237" s="1" t="s">
        <v>2343</v>
      </c>
      <c r="H237" s="1" t="s">
        <v>325</v>
      </c>
      <c r="I237" s="1" t="s">
        <v>2509</v>
      </c>
    </row>
    <row r="238" spans="1:10" ht="90" x14ac:dyDescent="0.25">
      <c r="A238" s="2" t="s">
        <v>2324</v>
      </c>
      <c r="B238" s="2" t="s">
        <v>83</v>
      </c>
      <c r="C238" s="43">
        <v>1</v>
      </c>
      <c r="D238" s="1" t="s">
        <v>61</v>
      </c>
      <c r="E238" s="1" t="s">
        <v>2330</v>
      </c>
      <c r="F238" s="1" t="str">
        <f>UnitControlCenter!$B$43</f>
        <v>2024 dollars / thousand cubic feet</v>
      </c>
      <c r="G238" s="1" t="s">
        <v>3252</v>
      </c>
      <c r="H238" s="1" t="s">
        <v>3251</v>
      </c>
      <c r="I238" s="1" t="s">
        <v>3559</v>
      </c>
    </row>
    <row r="239" spans="1:10" x14ac:dyDescent="0.25">
      <c r="A239" s="2" t="s">
        <v>2324</v>
      </c>
      <c r="B239" s="2" t="s">
        <v>91</v>
      </c>
      <c r="C239" s="43">
        <v>1</v>
      </c>
      <c r="D239" s="1" t="s">
        <v>61</v>
      </c>
      <c r="E239" s="1" t="s">
        <v>2330</v>
      </c>
      <c r="F239" s="1" t="str">
        <f>UnitControlCenter!$B$44</f>
        <v>2024 dollars / gallon</v>
      </c>
      <c r="G239" s="1" t="s">
        <v>2345</v>
      </c>
      <c r="H239" s="1" t="s">
        <v>320</v>
      </c>
      <c r="I239" s="43">
        <v>969696</v>
      </c>
      <c r="J239" s="43"/>
    </row>
    <row r="240" spans="1:10" ht="90" x14ac:dyDescent="0.25">
      <c r="A240" s="2" t="s">
        <v>2324</v>
      </c>
      <c r="B240" s="2" t="s">
        <v>92</v>
      </c>
      <c r="C240" s="43">
        <v>1</v>
      </c>
      <c r="D240" s="1" t="s">
        <v>61</v>
      </c>
      <c r="E240" s="1" t="s">
        <v>2330</v>
      </c>
      <c r="F240" s="1" t="str">
        <f>UnitControlCenter!$B$44</f>
        <v>2024 dollars / gallon</v>
      </c>
      <c r="G240" s="1" t="s">
        <v>2617</v>
      </c>
      <c r="H240" s="1" t="s">
        <v>2615</v>
      </c>
      <c r="I240" s="1" t="s">
        <v>2616</v>
      </c>
    </row>
    <row r="241" spans="1:10" ht="60" x14ac:dyDescent="0.25">
      <c r="A241" s="2" t="s">
        <v>2324</v>
      </c>
      <c r="B241" s="2" t="s">
        <v>88</v>
      </c>
      <c r="C241" s="43">
        <v>1</v>
      </c>
      <c r="D241" s="1" t="s">
        <v>61</v>
      </c>
      <c r="E241" s="1" t="s">
        <v>2330</v>
      </c>
      <c r="F241" s="1" t="str">
        <f>UnitControlCenter!$B$42</f>
        <v>2024 dollars / short ton</v>
      </c>
      <c r="G241" s="1" t="s">
        <v>2618</v>
      </c>
      <c r="H241" s="1" t="s">
        <v>2619</v>
      </c>
      <c r="I241" s="1" t="s">
        <v>2620</v>
      </c>
    </row>
    <row r="242" spans="1:10" ht="60" x14ac:dyDescent="0.25">
      <c r="A242" s="2" t="s">
        <v>2324</v>
      </c>
      <c r="B242" s="2" t="s">
        <v>2559</v>
      </c>
      <c r="C242" s="43">
        <v>1</v>
      </c>
      <c r="D242" s="1" t="s">
        <v>61</v>
      </c>
      <c r="E242" s="1" t="s">
        <v>2330</v>
      </c>
      <c r="F242" s="1" t="str">
        <f>UnitControlCenter!$B$45</f>
        <v>2024 dollars / barrel of oil</v>
      </c>
      <c r="G242" s="1" t="s">
        <v>2682</v>
      </c>
      <c r="H242" s="1" t="s">
        <v>2683</v>
      </c>
      <c r="I242" s="1" t="s">
        <v>2684</v>
      </c>
    </row>
    <row r="243" spans="1:10" ht="60" x14ac:dyDescent="0.25">
      <c r="A243" s="2" t="s">
        <v>2324</v>
      </c>
      <c r="B243" s="2" t="s">
        <v>2621</v>
      </c>
      <c r="C243" s="43">
        <v>1</v>
      </c>
      <c r="D243" s="1" t="s">
        <v>61</v>
      </c>
      <c r="E243" s="1" t="s">
        <v>2330</v>
      </c>
      <c r="F243" s="1" t="str">
        <f>UnitControlCenter!$B$44</f>
        <v>2024 dollars / gallon</v>
      </c>
      <c r="G243" s="1" t="s">
        <v>2625</v>
      </c>
      <c r="H243" s="1" t="s">
        <v>2342</v>
      </c>
      <c r="I243" s="1" t="s">
        <v>2555</v>
      </c>
    </row>
    <row r="244" spans="1:10" ht="30.75" thickBot="1" x14ac:dyDescent="0.3">
      <c r="A244" s="192" t="s">
        <v>2324</v>
      </c>
      <c r="B244" s="192" t="s">
        <v>2446</v>
      </c>
      <c r="C244" s="199">
        <v>1</v>
      </c>
      <c r="D244" s="193" t="s">
        <v>61</v>
      </c>
      <c r="E244" s="193" t="s">
        <v>2330</v>
      </c>
      <c r="F244" s="193" t="str">
        <f>UnitControlCenter!$B$46</f>
        <v>2024 dollars / kg</v>
      </c>
      <c r="G244" s="193" t="s">
        <v>2726</v>
      </c>
      <c r="H244" s="193" t="s">
        <v>2727</v>
      </c>
      <c r="I244" s="193" t="s">
        <v>2728</v>
      </c>
      <c r="J244" s="193"/>
    </row>
    <row r="245" spans="1:10" x14ac:dyDescent="0.25">
      <c r="A245" s="2" t="s">
        <v>2325</v>
      </c>
      <c r="B245" s="2" t="s">
        <v>3425</v>
      </c>
      <c r="C245" s="43">
        <v>1</v>
      </c>
      <c r="D245" s="1" t="s">
        <v>59</v>
      </c>
      <c r="E245" s="1" t="s">
        <v>60</v>
      </c>
      <c r="F245" s="1" t="str">
        <f>UnitControlCenter!$B$47</f>
        <v>2024 dollars / kilowatt-hour (kWh)</v>
      </c>
      <c r="G245" s="1" t="s">
        <v>2346</v>
      </c>
    </row>
    <row r="246" spans="1:10" ht="30" x14ac:dyDescent="0.25">
      <c r="A246" s="2" t="s">
        <v>2325</v>
      </c>
      <c r="B246" s="2" t="s">
        <v>2326</v>
      </c>
      <c r="C246" s="43">
        <v>0</v>
      </c>
      <c r="D246" s="1" t="s">
        <v>61</v>
      </c>
      <c r="E246" s="1" t="s">
        <v>60</v>
      </c>
      <c r="F246" s="1" t="str">
        <f>UnitControlCenter!$B$49</f>
        <v>cost of eqpt. to capture 1 metric ton CO2e/yr (2020 dollars)</v>
      </c>
      <c r="G246" s="1" t="s">
        <v>2350</v>
      </c>
      <c r="H246" s="1" t="s">
        <v>2351</v>
      </c>
      <c r="I246" s="1" t="s">
        <v>2516</v>
      </c>
    </row>
    <row r="247" spans="1:10" ht="30" x14ac:dyDescent="0.25">
      <c r="A247" s="2" t="s">
        <v>2325</v>
      </c>
      <c r="B247" s="2" t="s">
        <v>2327</v>
      </c>
      <c r="C247" s="43">
        <v>1</v>
      </c>
      <c r="D247" s="1" t="s">
        <v>59</v>
      </c>
      <c r="E247" s="1" t="s">
        <v>60</v>
      </c>
      <c r="F247" s="1" t="str">
        <f>UnitControlCenter!$B$50</f>
        <v>million 2024 dollars / megawatt (MW)</v>
      </c>
      <c r="G247" s="1" t="s">
        <v>2347</v>
      </c>
    </row>
    <row r="248" spans="1:10" ht="30" x14ac:dyDescent="0.25">
      <c r="A248" s="2" t="s">
        <v>2325</v>
      </c>
      <c r="B248" s="2" t="s">
        <v>2328</v>
      </c>
      <c r="C248" s="43">
        <v>1</v>
      </c>
      <c r="D248" s="1" t="s">
        <v>59</v>
      </c>
      <c r="E248" s="1" t="s">
        <v>60</v>
      </c>
      <c r="F248" s="1" t="str">
        <f>UnitControlCenter!$B$50</f>
        <v>million 2024 dollars / megawatt (MW)</v>
      </c>
      <c r="G248" s="1" t="s">
        <v>2348</v>
      </c>
    </row>
    <row r="249" spans="1:10" ht="30" x14ac:dyDescent="0.25">
      <c r="A249" s="2" t="s">
        <v>2325</v>
      </c>
      <c r="B249" s="2" t="s">
        <v>2329</v>
      </c>
      <c r="C249" s="43">
        <v>1</v>
      </c>
      <c r="D249" s="1" t="s">
        <v>59</v>
      </c>
      <c r="E249" s="1" t="s">
        <v>60</v>
      </c>
      <c r="F249" s="1" t="str">
        <f>UnitControlCenter!$B$50</f>
        <v>million 2024 dollars / megawatt (MW)</v>
      </c>
      <c r="G249" s="1" t="s">
        <v>2349</v>
      </c>
    </row>
    <row r="250" spans="1:10" ht="30.75" thickBot="1" x14ac:dyDescent="0.3">
      <c r="A250" s="192" t="s">
        <v>2325</v>
      </c>
      <c r="B250" s="192" t="s">
        <v>2457</v>
      </c>
      <c r="C250" s="199">
        <v>1</v>
      </c>
      <c r="D250" s="193" t="s">
        <v>59</v>
      </c>
      <c r="E250" s="193" t="s">
        <v>60</v>
      </c>
      <c r="F250" s="193" t="str">
        <f>UnitControlCenter!$B$51</f>
        <v>cost of eqpt. to produce 1 kg H2/yr (2024 dollars)</v>
      </c>
      <c r="G250" s="193" t="s">
        <v>2458</v>
      </c>
      <c r="H250" s="193"/>
      <c r="I250" s="193"/>
      <c r="J250" s="193"/>
    </row>
  </sheetData>
  <phoneticPr fontId="116" type="noConversion"/>
  <conditionalFormatting sqref="C2:C25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212 F27 F160 F62 F76 F79 F56 F64:F7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44"/>
  <sheetViews>
    <sheetView topLeftCell="A85" workbookViewId="0">
      <selection activeCell="A108" sqref="A108"/>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2505</v>
      </c>
      <c r="B1" s="169"/>
      <c r="C1" s="159"/>
      <c r="D1" s="159"/>
    </row>
    <row r="2" spans="1:5" x14ac:dyDescent="0.25">
      <c r="A2" s="9" t="s">
        <v>2469</v>
      </c>
      <c r="B2" s="170" t="s">
        <v>2470</v>
      </c>
      <c r="C2" s="9" t="s">
        <v>2471</v>
      </c>
      <c r="D2" s="9" t="s">
        <v>2472</v>
      </c>
    </row>
    <row r="3" spans="1:5" x14ac:dyDescent="0.25">
      <c r="A3" s="371" t="s">
        <v>3509</v>
      </c>
      <c r="B3" s="375" t="s">
        <v>3511</v>
      </c>
      <c r="C3" s="372"/>
      <c r="D3" s="374" t="s">
        <v>3510</v>
      </c>
    </row>
    <row r="4" spans="1:5" x14ac:dyDescent="0.25">
      <c r="A4" t="s">
        <v>2518</v>
      </c>
      <c r="B4" s="20" t="s">
        <v>2512</v>
      </c>
      <c r="C4" s="188"/>
      <c r="D4" s="376" t="s">
        <v>3513</v>
      </c>
      <c r="E4" t="s">
        <v>3516</v>
      </c>
    </row>
    <row r="5" spans="1:5" x14ac:dyDescent="0.25">
      <c r="A5" t="s">
        <v>3520</v>
      </c>
      <c r="B5" s="171" t="s">
        <v>3521</v>
      </c>
      <c r="C5" s="377"/>
      <c r="D5" s="376" t="s">
        <v>3515</v>
      </c>
      <c r="E5" t="s">
        <v>3519</v>
      </c>
    </row>
    <row r="6" spans="1:5" x14ac:dyDescent="0.25">
      <c r="A6" t="s">
        <v>3659</v>
      </c>
      <c r="B6" s="171" t="s">
        <v>3658</v>
      </c>
      <c r="C6" s="410"/>
      <c r="D6" s="407" t="s">
        <v>3652</v>
      </c>
    </row>
    <row r="7" spans="1:5" x14ac:dyDescent="0.25">
      <c r="A7" t="s">
        <v>3656</v>
      </c>
      <c r="B7" s="171" t="s">
        <v>3655</v>
      </c>
      <c r="C7" s="408"/>
      <c r="D7" s="407" t="s">
        <v>3653</v>
      </c>
    </row>
    <row r="8" spans="1:5" x14ac:dyDescent="0.25">
      <c r="A8" t="s">
        <v>3657</v>
      </c>
      <c r="B8" s="20">
        <v>6699</v>
      </c>
      <c r="C8" s="409"/>
      <c r="D8" s="407" t="s">
        <v>3654</v>
      </c>
    </row>
    <row r="9" spans="1:5" x14ac:dyDescent="0.25">
      <c r="A9" t="s">
        <v>3527</v>
      </c>
      <c r="B9" s="171" t="s">
        <v>3528</v>
      </c>
      <c r="C9" s="379"/>
      <c r="D9" s="378" t="s">
        <v>3500</v>
      </c>
    </row>
    <row r="10" spans="1:5" x14ac:dyDescent="0.25">
      <c r="A10" t="s">
        <v>2479</v>
      </c>
      <c r="B10" s="20" t="s">
        <v>2490</v>
      </c>
      <c r="C10" s="176"/>
      <c r="D10" t="s">
        <v>420</v>
      </c>
    </row>
    <row r="11" spans="1:5" x14ac:dyDescent="0.25">
      <c r="A11" t="s">
        <v>3484</v>
      </c>
      <c r="B11" s="20" t="s">
        <v>3483</v>
      </c>
      <c r="C11" s="362"/>
      <c r="D11" t="s">
        <v>3441</v>
      </c>
    </row>
    <row r="12" spans="1:5" x14ac:dyDescent="0.25">
      <c r="A12" t="s">
        <v>2487</v>
      </c>
      <c r="B12" s="171" t="s">
        <v>2488</v>
      </c>
      <c r="C12" s="175"/>
      <c r="D12" t="s">
        <v>88</v>
      </c>
    </row>
    <row r="13" spans="1:5" x14ac:dyDescent="0.25">
      <c r="A13" t="s">
        <v>2514</v>
      </c>
      <c r="B13" s="20" t="s">
        <v>2508</v>
      </c>
      <c r="C13" s="185"/>
      <c r="D13" t="s">
        <v>87</v>
      </c>
    </row>
    <row r="14" spans="1:5" x14ac:dyDescent="0.25">
      <c r="A14" t="s">
        <v>2494</v>
      </c>
      <c r="B14" s="20" t="s">
        <v>2509</v>
      </c>
      <c r="C14" s="180"/>
      <c r="D14" t="s">
        <v>2506</v>
      </c>
    </row>
    <row r="15" spans="1:5" x14ac:dyDescent="0.25">
      <c r="A15" t="s">
        <v>2515</v>
      </c>
      <c r="B15" s="20" t="s">
        <v>2344</v>
      </c>
      <c r="C15" s="184"/>
      <c r="D15" t="s">
        <v>2507</v>
      </c>
    </row>
    <row r="16" spans="1:5" x14ac:dyDescent="0.25">
      <c r="A16" t="s">
        <v>2513</v>
      </c>
      <c r="B16" s="20" t="s">
        <v>2510</v>
      </c>
      <c r="C16" s="187"/>
      <c r="D16" t="s">
        <v>435</v>
      </c>
    </row>
    <row r="17" spans="1:4" x14ac:dyDescent="0.25">
      <c r="A17" t="s">
        <v>2495</v>
      </c>
      <c r="B17" s="20" t="s">
        <v>2491</v>
      </c>
      <c r="C17" s="179"/>
      <c r="D17" t="s">
        <v>438</v>
      </c>
    </row>
    <row r="18" spans="1:4" x14ac:dyDescent="0.25">
      <c r="A18" t="s">
        <v>2468</v>
      </c>
      <c r="B18" s="172" t="s">
        <v>2475</v>
      </c>
      <c r="C18" s="168"/>
      <c r="D18" t="s">
        <v>85</v>
      </c>
    </row>
    <row r="19" spans="1:4" x14ac:dyDescent="0.25">
      <c r="A19" t="s">
        <v>3006</v>
      </c>
      <c r="B19" t="s">
        <v>3523</v>
      </c>
      <c r="C19" s="206"/>
      <c r="D19" t="s">
        <v>3443</v>
      </c>
    </row>
    <row r="20" spans="1:4" x14ac:dyDescent="0.25">
      <c r="A20" t="s">
        <v>2496</v>
      </c>
      <c r="B20" s="20" t="s">
        <v>2492</v>
      </c>
      <c r="C20" s="181"/>
      <c r="D20" t="s">
        <v>3444</v>
      </c>
    </row>
    <row r="21" spans="1:4" x14ac:dyDescent="0.25">
      <c r="A21" t="s">
        <v>2478</v>
      </c>
      <c r="B21" s="171" t="s">
        <v>2483</v>
      </c>
      <c r="C21" s="177"/>
      <c r="D21" t="s">
        <v>4132</v>
      </c>
    </row>
    <row r="22" spans="1:4" x14ac:dyDescent="0.25">
      <c r="A22" t="s">
        <v>2517</v>
      </c>
      <c r="B22" s="20" t="s">
        <v>2511</v>
      </c>
      <c r="C22" s="186"/>
      <c r="D22" t="s">
        <v>2445</v>
      </c>
    </row>
    <row r="23" spans="1:4" x14ac:dyDescent="0.25">
      <c r="A23" t="s">
        <v>2481</v>
      </c>
      <c r="B23" s="171" t="s">
        <v>2482</v>
      </c>
      <c r="C23" s="167"/>
      <c r="D23" t="s">
        <v>2592</v>
      </c>
    </row>
    <row r="24" spans="1:4" x14ac:dyDescent="0.25">
      <c r="A24" t="s">
        <v>2560</v>
      </c>
      <c r="B24" s="171" t="s">
        <v>2562</v>
      </c>
      <c r="C24" s="189"/>
      <c r="D24" t="s">
        <v>2559</v>
      </c>
    </row>
    <row r="25" spans="1:4" x14ac:dyDescent="0.25">
      <c r="A25" t="s">
        <v>2561</v>
      </c>
      <c r="B25" s="171">
        <v>740000</v>
      </c>
      <c r="C25" s="190"/>
      <c r="D25" t="s">
        <v>2443</v>
      </c>
    </row>
    <row r="26" spans="1:4" x14ac:dyDescent="0.25">
      <c r="A26" t="s">
        <v>2497</v>
      </c>
      <c r="B26" s="20" t="s">
        <v>2493</v>
      </c>
      <c r="C26" s="182"/>
      <c r="D26" t="s">
        <v>296</v>
      </c>
    </row>
    <row r="27" spans="1:4" x14ac:dyDescent="0.25">
      <c r="A27" t="s">
        <v>3482</v>
      </c>
      <c r="B27" s="20" t="s">
        <v>3524</v>
      </c>
      <c r="C27" s="361"/>
      <c r="D27" t="s">
        <v>3440</v>
      </c>
    </row>
    <row r="28" spans="1:4" x14ac:dyDescent="0.25">
      <c r="A28" t="s">
        <v>2480</v>
      </c>
      <c r="B28" s="171" t="s">
        <v>2485</v>
      </c>
      <c r="C28" s="174"/>
      <c r="D28" t="s">
        <v>3374</v>
      </c>
    </row>
    <row r="29" spans="1:4" x14ac:dyDescent="0.25">
      <c r="A29" t="s">
        <v>3375</v>
      </c>
      <c r="B29" s="171" t="s">
        <v>3376</v>
      </c>
      <c r="C29" s="360"/>
      <c r="D29" t="s">
        <v>3373</v>
      </c>
    </row>
    <row r="30" spans="1:4" x14ac:dyDescent="0.25">
      <c r="A30" t="s">
        <v>3007</v>
      </c>
      <c r="B30" s="17" t="s">
        <v>3525</v>
      </c>
      <c r="C30" s="207"/>
      <c r="D30" t="s">
        <v>3442</v>
      </c>
    </row>
    <row r="31" spans="1:4" x14ac:dyDescent="0.25">
      <c r="A31" t="s">
        <v>2504</v>
      </c>
      <c r="B31" s="20" t="s">
        <v>2503</v>
      </c>
      <c r="C31" s="183"/>
      <c r="D31" t="s">
        <v>427</v>
      </c>
    </row>
    <row r="32" spans="1:4" x14ac:dyDescent="0.25">
      <c r="A32" t="s">
        <v>3008</v>
      </c>
      <c r="B32" s="204" t="s">
        <v>3001</v>
      </c>
      <c r="C32" s="203"/>
      <c r="D32" t="s">
        <v>3439</v>
      </c>
    </row>
    <row r="33" spans="1:5" x14ac:dyDescent="0.25">
      <c r="A33" t="s">
        <v>2474</v>
      </c>
      <c r="B33" s="171" t="s">
        <v>2484</v>
      </c>
      <c r="C33" s="173"/>
      <c r="D33" t="s">
        <v>430</v>
      </c>
    </row>
    <row r="34" spans="1:5" x14ac:dyDescent="0.25">
      <c r="A34" t="s">
        <v>3520</v>
      </c>
      <c r="B34" s="171" t="s">
        <v>3521</v>
      </c>
      <c r="C34" s="377"/>
      <c r="D34" t="s">
        <v>3514</v>
      </c>
      <c r="E34" t="s">
        <v>3518</v>
      </c>
    </row>
    <row r="35" spans="1:5" x14ac:dyDescent="0.25">
      <c r="A35" t="s">
        <v>2518</v>
      </c>
      <c r="B35" s="20" t="s">
        <v>2512</v>
      </c>
      <c r="C35" s="188"/>
      <c r="D35" s="376" t="s">
        <v>3512</v>
      </c>
      <c r="E35" t="s">
        <v>3517</v>
      </c>
    </row>
    <row r="37" spans="1:5" x14ac:dyDescent="0.25">
      <c r="A37" s="42" t="s">
        <v>2489</v>
      </c>
      <c r="B37" s="169"/>
      <c r="C37" s="159"/>
      <c r="D37" s="159"/>
    </row>
    <row r="38" spans="1:5" s="9" customFormat="1" x14ac:dyDescent="0.25">
      <c r="A38" s="9" t="s">
        <v>2469</v>
      </c>
      <c r="B38" s="170" t="s">
        <v>2470</v>
      </c>
      <c r="C38" s="9" t="s">
        <v>2471</v>
      </c>
      <c r="D38" s="9" t="s">
        <v>2552</v>
      </c>
    </row>
    <row r="39" spans="1:5" x14ac:dyDescent="0.25">
      <c r="A39" t="s">
        <v>2495</v>
      </c>
      <c r="B39" s="20" t="s">
        <v>2491</v>
      </c>
      <c r="C39" s="179"/>
      <c r="D39" t="s">
        <v>2554</v>
      </c>
    </row>
    <row r="40" spans="1:5" x14ac:dyDescent="0.25">
      <c r="A40" t="s">
        <v>2468</v>
      </c>
      <c r="B40" s="172" t="s">
        <v>2475</v>
      </c>
      <c r="C40" s="168"/>
      <c r="D40" t="s">
        <v>2553</v>
      </c>
    </row>
    <row r="41" spans="1:5" x14ac:dyDescent="0.25">
      <c r="A41" t="s">
        <v>2480</v>
      </c>
      <c r="B41" s="20" t="s">
        <v>2485</v>
      </c>
      <c r="C41" s="174"/>
      <c r="D41" t="s">
        <v>4</v>
      </c>
    </row>
    <row r="42" spans="1:5" x14ac:dyDescent="0.25">
      <c r="A42" t="s">
        <v>2494</v>
      </c>
      <c r="B42" s="20" t="s">
        <v>2509</v>
      </c>
      <c r="C42" s="180"/>
      <c r="D42" t="s">
        <v>89</v>
      </c>
    </row>
    <row r="43" spans="1:5" x14ac:dyDescent="0.25">
      <c r="A43" t="s">
        <v>2474</v>
      </c>
      <c r="B43" s="20">
        <v>969696</v>
      </c>
      <c r="C43" s="173"/>
      <c r="D43" t="s">
        <v>9</v>
      </c>
    </row>
    <row r="44" spans="1:5" x14ac:dyDescent="0.25">
      <c r="A44" t="s">
        <v>2487</v>
      </c>
      <c r="B44" s="20" t="s">
        <v>2488</v>
      </c>
      <c r="C44" s="175"/>
      <c r="D44" t="s">
        <v>2404</v>
      </c>
    </row>
    <row r="45" spans="1:5" x14ac:dyDescent="0.25">
      <c r="A45" t="s">
        <v>2496</v>
      </c>
      <c r="B45" s="20" t="s">
        <v>2492</v>
      </c>
      <c r="C45" s="181"/>
      <c r="D45" t="s">
        <v>126</v>
      </c>
    </row>
    <row r="46" spans="1:5" x14ac:dyDescent="0.25">
      <c r="A46" t="s">
        <v>2497</v>
      </c>
      <c r="B46" s="20" t="s">
        <v>2493</v>
      </c>
      <c r="C46" s="182"/>
      <c r="D46" t="s">
        <v>2413</v>
      </c>
    </row>
    <row r="47" spans="1:5" x14ac:dyDescent="0.25">
      <c r="A47" t="s">
        <v>2479</v>
      </c>
      <c r="B47" s="20" t="s">
        <v>2490</v>
      </c>
      <c r="C47" s="178"/>
      <c r="D47" t="s">
        <v>3660</v>
      </c>
    </row>
    <row r="48" spans="1:5" x14ac:dyDescent="0.25">
      <c r="A48" t="s">
        <v>2514</v>
      </c>
      <c r="B48" s="20" t="s">
        <v>2508</v>
      </c>
      <c r="C48" s="185"/>
      <c r="D48" t="s">
        <v>3661</v>
      </c>
    </row>
    <row r="49" spans="1:4" x14ac:dyDescent="0.25">
      <c r="A49" t="s">
        <v>2494</v>
      </c>
      <c r="B49" s="20" t="s">
        <v>2509</v>
      </c>
      <c r="C49" s="180"/>
      <c r="D49" t="s">
        <v>3662</v>
      </c>
    </row>
    <row r="50" spans="1:4" x14ac:dyDescent="0.25">
      <c r="A50" t="s">
        <v>2560</v>
      </c>
      <c r="B50" s="171" t="s">
        <v>2562</v>
      </c>
      <c r="C50" s="189"/>
      <c r="D50" t="s">
        <v>2759</v>
      </c>
    </row>
    <row r="52" spans="1:4" x14ac:dyDescent="0.25">
      <c r="A52" s="42" t="s">
        <v>2498</v>
      </c>
      <c r="B52" s="169"/>
      <c r="C52" s="159"/>
      <c r="D52" s="159"/>
    </row>
    <row r="53" spans="1:4" x14ac:dyDescent="0.25">
      <c r="A53" s="9" t="s">
        <v>2469</v>
      </c>
      <c r="B53" s="170" t="s">
        <v>2470</v>
      </c>
      <c r="C53" s="9" t="s">
        <v>2471</v>
      </c>
      <c r="D53" s="9" t="s">
        <v>2472</v>
      </c>
    </row>
    <row r="54" spans="1:4" x14ac:dyDescent="0.25">
      <c r="A54" t="s">
        <v>2480</v>
      </c>
      <c r="B54" s="171" t="s">
        <v>2485</v>
      </c>
      <c r="C54" s="174"/>
      <c r="D54" t="s">
        <v>2499</v>
      </c>
    </row>
    <row r="55" spans="1:4" x14ac:dyDescent="0.25">
      <c r="A55" t="s">
        <v>2474</v>
      </c>
      <c r="B55" s="20">
        <v>969696</v>
      </c>
      <c r="C55" s="173"/>
      <c r="D55" t="s">
        <v>2500</v>
      </c>
    </row>
    <row r="56" spans="1:4" x14ac:dyDescent="0.25">
      <c r="A56" t="s">
        <v>2487</v>
      </c>
      <c r="B56" s="20" t="s">
        <v>2488</v>
      </c>
      <c r="C56" s="175"/>
      <c r="D56" t="s">
        <v>2501</v>
      </c>
    </row>
    <row r="57" spans="1:4" x14ac:dyDescent="0.25">
      <c r="A57" t="s">
        <v>2560</v>
      </c>
      <c r="B57" s="171" t="s">
        <v>2562</v>
      </c>
      <c r="C57" s="189"/>
      <c r="D57" t="s">
        <v>2760</v>
      </c>
    </row>
    <row r="59" spans="1:4" x14ac:dyDescent="0.25">
      <c r="A59" s="42" t="s">
        <v>2502</v>
      </c>
      <c r="B59" s="169"/>
      <c r="C59" s="159"/>
      <c r="D59" s="159"/>
    </row>
    <row r="60" spans="1:4" x14ac:dyDescent="0.25">
      <c r="A60" s="9" t="s">
        <v>2469</v>
      </c>
      <c r="B60" s="170" t="s">
        <v>2470</v>
      </c>
      <c r="C60" s="9" t="s">
        <v>2471</v>
      </c>
      <c r="D60" s="9" t="s">
        <v>2472</v>
      </c>
    </row>
    <row r="61" spans="1:4" x14ac:dyDescent="0.25">
      <c r="A61" t="s">
        <v>2487</v>
      </c>
      <c r="B61" s="20" t="s">
        <v>2488</v>
      </c>
      <c r="C61" s="175"/>
      <c r="D61" t="s">
        <v>2221</v>
      </c>
    </row>
    <row r="62" spans="1:4" x14ac:dyDescent="0.25">
      <c r="A62" t="s">
        <v>2481</v>
      </c>
      <c r="B62" s="171" t="s">
        <v>2482</v>
      </c>
      <c r="C62" s="167"/>
      <c r="D62" t="s">
        <v>830</v>
      </c>
    </row>
    <row r="63" spans="1:4" x14ac:dyDescent="0.25">
      <c r="A63" t="s">
        <v>2480</v>
      </c>
      <c r="B63" s="171" t="s">
        <v>2485</v>
      </c>
      <c r="C63" s="174"/>
      <c r="D63" t="s">
        <v>2219</v>
      </c>
    </row>
    <row r="64" spans="1:4" x14ac:dyDescent="0.25">
      <c r="A64" t="s">
        <v>2474</v>
      </c>
      <c r="B64" s="171" t="s">
        <v>2484</v>
      </c>
      <c r="C64" s="173"/>
      <c r="D64" t="s">
        <v>2203</v>
      </c>
    </row>
    <row r="65" spans="1:4" x14ac:dyDescent="0.25">
      <c r="B65" s="171"/>
    </row>
    <row r="66" spans="1:4" x14ac:dyDescent="0.25">
      <c r="A66" s="42" t="s">
        <v>2638</v>
      </c>
      <c r="B66" s="169"/>
      <c r="C66" s="159"/>
      <c r="D66" s="159"/>
    </row>
    <row r="67" spans="1:4" x14ac:dyDescent="0.25">
      <c r="A67" s="9" t="s">
        <v>2469</v>
      </c>
      <c r="B67" s="170" t="s">
        <v>2470</v>
      </c>
      <c r="C67" s="9" t="s">
        <v>2471</v>
      </c>
      <c r="D67" s="9" t="s">
        <v>2472</v>
      </c>
    </row>
    <row r="68" spans="1:4" x14ac:dyDescent="0.25">
      <c r="A68" t="s">
        <v>2480</v>
      </c>
      <c r="B68" s="171" t="s">
        <v>2485</v>
      </c>
      <c r="C68" s="174"/>
      <c r="D68" t="s">
        <v>2530</v>
      </c>
    </row>
    <row r="69" spans="1:4" x14ac:dyDescent="0.25">
      <c r="A69" t="s">
        <v>2495</v>
      </c>
      <c r="B69" s="20" t="s">
        <v>2491</v>
      </c>
      <c r="C69" s="179"/>
      <c r="D69" t="s">
        <v>2531</v>
      </c>
    </row>
    <row r="70" spans="1:4" x14ac:dyDescent="0.25">
      <c r="A70" t="s">
        <v>2494</v>
      </c>
      <c r="B70" s="20" t="s">
        <v>2509</v>
      </c>
      <c r="C70" s="180"/>
      <c r="D70" t="s">
        <v>2532</v>
      </c>
    </row>
    <row r="71" spans="1:4" x14ac:dyDescent="0.25">
      <c r="A71" t="s">
        <v>2487</v>
      </c>
      <c r="B71" s="171" t="s">
        <v>2488</v>
      </c>
      <c r="C71" s="175"/>
      <c r="D71" t="s">
        <v>2533</v>
      </c>
    </row>
    <row r="72" spans="1:4" x14ac:dyDescent="0.25">
      <c r="A72" t="s">
        <v>2481</v>
      </c>
      <c r="B72" s="171" t="s">
        <v>2482</v>
      </c>
      <c r="C72" s="167"/>
      <c r="D72" t="s">
        <v>2534</v>
      </c>
    </row>
    <row r="74" spans="1:4" x14ac:dyDescent="0.25">
      <c r="A74" s="42" t="s">
        <v>2897</v>
      </c>
      <c r="B74" s="169"/>
      <c r="C74" s="159"/>
      <c r="D74" s="159"/>
    </row>
    <row r="75" spans="1:4" x14ac:dyDescent="0.25">
      <c r="A75" s="9" t="s">
        <v>2469</v>
      </c>
      <c r="B75" s="170" t="s">
        <v>2470</v>
      </c>
      <c r="C75" s="9" t="s">
        <v>2471</v>
      </c>
      <c r="D75" s="9" t="s">
        <v>2472</v>
      </c>
    </row>
    <row r="76" spans="1:4" x14ac:dyDescent="0.25">
      <c r="A76" t="s">
        <v>2495</v>
      </c>
      <c r="B76" s="20" t="s">
        <v>2491</v>
      </c>
      <c r="C76" s="179"/>
      <c r="D76" t="s">
        <v>2887</v>
      </c>
    </row>
    <row r="77" spans="1:4" x14ac:dyDescent="0.25">
      <c r="A77" t="s">
        <v>2480</v>
      </c>
      <c r="B77" s="171" t="s">
        <v>2485</v>
      </c>
      <c r="C77" s="174"/>
      <c r="D77" t="s">
        <v>2886</v>
      </c>
    </row>
    <row r="78" spans="1:4" x14ac:dyDescent="0.25">
      <c r="A78" t="s">
        <v>2479</v>
      </c>
      <c r="B78" s="20" t="s">
        <v>2490</v>
      </c>
      <c r="C78" s="178"/>
      <c r="D78" t="s">
        <v>2883</v>
      </c>
    </row>
    <row r="79" spans="1:4" x14ac:dyDescent="0.25">
      <c r="A79" t="s">
        <v>2518</v>
      </c>
      <c r="B79" s="20" t="s">
        <v>2512</v>
      </c>
      <c r="C79" s="188"/>
      <c r="D79" t="s">
        <v>2884</v>
      </c>
    </row>
    <row r="80" spans="1:4" x14ac:dyDescent="0.25">
      <c r="A80" t="s">
        <v>2497</v>
      </c>
      <c r="B80" s="20" t="s">
        <v>2493</v>
      </c>
      <c r="C80" s="182"/>
      <c r="D80" t="s">
        <v>2885</v>
      </c>
    </row>
    <row r="82" spans="1:4" x14ac:dyDescent="0.25">
      <c r="A82" s="42" t="s">
        <v>2970</v>
      </c>
      <c r="B82" s="169"/>
      <c r="C82" s="159"/>
      <c r="D82" s="159"/>
    </row>
    <row r="83" spans="1:4" x14ac:dyDescent="0.25">
      <c r="A83" s="9" t="s">
        <v>2469</v>
      </c>
      <c r="B83" s="170" t="s">
        <v>2470</v>
      </c>
      <c r="C83" s="9" t="s">
        <v>2471</v>
      </c>
      <c r="D83" s="9" t="s">
        <v>2472</v>
      </c>
    </row>
    <row r="84" spans="1:4" x14ac:dyDescent="0.25">
      <c r="A84" t="s">
        <v>2560</v>
      </c>
      <c r="B84" s="171" t="s">
        <v>2562</v>
      </c>
      <c r="C84" s="189"/>
      <c r="D84" t="s">
        <v>2904</v>
      </c>
    </row>
    <row r="85" spans="1:4" x14ac:dyDescent="0.25">
      <c r="A85" t="s">
        <v>2495</v>
      </c>
      <c r="B85" s="20" t="s">
        <v>2491</v>
      </c>
      <c r="C85" s="179"/>
      <c r="D85" t="s">
        <v>2905</v>
      </c>
    </row>
    <row r="86" spans="1:4" x14ac:dyDescent="0.25">
      <c r="A86" t="s">
        <v>2497</v>
      </c>
      <c r="B86" s="20" t="s">
        <v>2493</v>
      </c>
      <c r="C86" s="182"/>
      <c r="D86" t="s">
        <v>442</v>
      </c>
    </row>
    <row r="87" spans="1:4" x14ac:dyDescent="0.25">
      <c r="A87" t="s">
        <v>2518</v>
      </c>
      <c r="B87" s="20" t="s">
        <v>2512</v>
      </c>
      <c r="C87" s="188"/>
      <c r="D87" t="s">
        <v>3776</v>
      </c>
    </row>
    <row r="88" spans="1:4" x14ac:dyDescent="0.25">
      <c r="A88" t="s">
        <v>2561</v>
      </c>
      <c r="B88" s="171">
        <v>740000</v>
      </c>
      <c r="C88" s="190"/>
      <c r="D88" t="s">
        <v>3532</v>
      </c>
    </row>
    <row r="89" spans="1:4" x14ac:dyDescent="0.25">
      <c r="A89" t="s">
        <v>2496</v>
      </c>
      <c r="B89" s="20" t="s">
        <v>2492</v>
      </c>
      <c r="C89" s="181"/>
      <c r="D89" t="s">
        <v>2906</v>
      </c>
    </row>
    <row r="90" spans="1:4" x14ac:dyDescent="0.25">
      <c r="A90" t="s">
        <v>2494</v>
      </c>
      <c r="B90" s="20" t="s">
        <v>2509</v>
      </c>
      <c r="C90" s="180"/>
      <c r="D90" t="s">
        <v>2907</v>
      </c>
    </row>
    <row r="91" spans="1:4" x14ac:dyDescent="0.25">
      <c r="A91" t="s">
        <v>2474</v>
      </c>
      <c r="B91" s="171" t="s">
        <v>2484</v>
      </c>
      <c r="C91" s="173"/>
      <c r="D91" t="s">
        <v>251</v>
      </c>
    </row>
    <row r="92" spans="1:4" x14ac:dyDescent="0.25">
      <c r="A92" t="s">
        <v>2480</v>
      </c>
      <c r="B92" s="171" t="s">
        <v>2485</v>
      </c>
      <c r="C92" s="174"/>
      <c r="D92" t="s">
        <v>2908</v>
      </c>
    </row>
    <row r="93" spans="1:4" x14ac:dyDescent="0.25">
      <c r="A93" t="s">
        <v>2514</v>
      </c>
      <c r="B93" s="20" t="s">
        <v>2508</v>
      </c>
      <c r="C93" s="185"/>
      <c r="D93" t="s">
        <v>3827</v>
      </c>
    </row>
    <row r="94" spans="1:4" x14ac:dyDescent="0.25">
      <c r="A94" t="s">
        <v>2468</v>
      </c>
      <c r="B94" s="172" t="s">
        <v>2475</v>
      </c>
      <c r="C94" s="168"/>
      <c r="D94" t="s">
        <v>3828</v>
      </c>
    </row>
    <row r="95" spans="1:4" x14ac:dyDescent="0.25">
      <c r="A95" t="s">
        <v>3878</v>
      </c>
      <c r="B95" s="172" t="s">
        <v>3877</v>
      </c>
      <c r="C95" s="414"/>
      <c r="D95" t="s">
        <v>3860</v>
      </c>
    </row>
    <row r="96" spans="1:4" x14ac:dyDescent="0.25">
      <c r="A96" t="s">
        <v>2487</v>
      </c>
      <c r="B96" s="171" t="s">
        <v>2488</v>
      </c>
      <c r="C96" s="175"/>
      <c r="D96" t="s">
        <v>2909</v>
      </c>
    </row>
    <row r="97" spans="1:4" x14ac:dyDescent="0.25">
      <c r="A97" t="s">
        <v>2479</v>
      </c>
      <c r="B97" s="20" t="s">
        <v>2490</v>
      </c>
      <c r="C97" s="178"/>
      <c r="D97" t="s">
        <v>2910</v>
      </c>
    </row>
    <row r="98" spans="1:4" x14ac:dyDescent="0.25">
      <c r="A98" t="s">
        <v>2481</v>
      </c>
      <c r="B98" s="171" t="s">
        <v>2482</v>
      </c>
      <c r="C98" s="167"/>
      <c r="D98" t="s">
        <v>2534</v>
      </c>
    </row>
    <row r="99" spans="1:4" x14ac:dyDescent="0.25">
      <c r="B99" s="171"/>
    </row>
    <row r="100" spans="1:4" x14ac:dyDescent="0.25">
      <c r="A100" s="42" t="s">
        <v>3948</v>
      </c>
      <c r="B100" s="169"/>
      <c r="C100" s="159"/>
      <c r="D100" s="159"/>
    </row>
    <row r="101" spans="1:4" x14ac:dyDescent="0.25">
      <c r="A101" s="9" t="s">
        <v>2469</v>
      </c>
      <c r="B101" s="170" t="s">
        <v>2470</v>
      </c>
      <c r="C101" s="9" t="s">
        <v>2471</v>
      </c>
      <c r="D101" s="9" t="s">
        <v>2472</v>
      </c>
    </row>
    <row r="102" spans="1:4" x14ac:dyDescent="0.25">
      <c r="A102" t="s">
        <v>2496</v>
      </c>
      <c r="B102" s="20" t="s">
        <v>2492</v>
      </c>
      <c r="C102" s="181"/>
      <c r="D102" t="s">
        <v>3949</v>
      </c>
    </row>
    <row r="103" spans="1:4" x14ac:dyDescent="0.25">
      <c r="A103" t="s">
        <v>2494</v>
      </c>
      <c r="B103" s="20" t="s">
        <v>2509</v>
      </c>
      <c r="C103" s="180"/>
      <c r="D103" t="s">
        <v>3950</v>
      </c>
    </row>
    <row r="104" spans="1:4" x14ac:dyDescent="0.25">
      <c r="A104" t="s">
        <v>2474</v>
      </c>
      <c r="B104" s="171" t="s">
        <v>2484</v>
      </c>
      <c r="C104" s="173"/>
      <c r="D104" t="s">
        <v>3951</v>
      </c>
    </row>
    <row r="105" spans="1:4" x14ac:dyDescent="0.25">
      <c r="A105" t="s">
        <v>2480</v>
      </c>
      <c r="B105" s="171" t="s">
        <v>2485</v>
      </c>
      <c r="C105" s="174"/>
      <c r="D105" t="s">
        <v>3952</v>
      </c>
    </row>
    <row r="106" spans="1:4" x14ac:dyDescent="0.25">
      <c r="A106" t="s">
        <v>2487</v>
      </c>
      <c r="B106" s="171" t="s">
        <v>2488</v>
      </c>
      <c r="C106" s="175"/>
      <c r="D106" t="s">
        <v>3953</v>
      </c>
    </row>
    <row r="107" spans="1:4" x14ac:dyDescent="0.25">
      <c r="A107" t="s">
        <v>2479</v>
      </c>
      <c r="B107" s="20" t="s">
        <v>2490</v>
      </c>
      <c r="C107" s="178"/>
      <c r="D107" t="s">
        <v>3954</v>
      </c>
    </row>
    <row r="108" spans="1:4" x14ac:dyDescent="0.25">
      <c r="B108" s="171"/>
    </row>
    <row r="109" spans="1:4" x14ac:dyDescent="0.25">
      <c r="A109" s="42" t="s">
        <v>2869</v>
      </c>
      <c r="B109" s="169"/>
      <c r="C109" s="159"/>
      <c r="D109" s="159"/>
    </row>
    <row r="110" spans="1:4" x14ac:dyDescent="0.25">
      <c r="A110" s="9" t="s">
        <v>2469</v>
      </c>
      <c r="B110" s="170" t="s">
        <v>2470</v>
      </c>
      <c r="C110" s="9" t="s">
        <v>2471</v>
      </c>
      <c r="D110" s="9" t="s">
        <v>2472</v>
      </c>
    </row>
    <row r="111" spans="1:4" x14ac:dyDescent="0.25">
      <c r="A111" t="s">
        <v>2480</v>
      </c>
      <c r="B111" s="171" t="s">
        <v>2485</v>
      </c>
      <c r="C111" s="174"/>
      <c r="D111" t="s">
        <v>2823</v>
      </c>
    </row>
    <row r="112" spans="1:4" x14ac:dyDescent="0.25">
      <c r="A112" t="s">
        <v>2495</v>
      </c>
      <c r="B112" s="20" t="s">
        <v>2491</v>
      </c>
      <c r="C112" s="179"/>
      <c r="D112" t="s">
        <v>2824</v>
      </c>
    </row>
    <row r="113" spans="1:4" x14ac:dyDescent="0.25">
      <c r="A113" t="s">
        <v>2494</v>
      </c>
      <c r="B113" s="20" t="s">
        <v>2509</v>
      </c>
      <c r="C113" s="180"/>
      <c r="D113" t="s">
        <v>2825</v>
      </c>
    </row>
    <row r="114" spans="1:4" x14ac:dyDescent="0.25">
      <c r="A114" t="s">
        <v>2481</v>
      </c>
      <c r="B114" s="171" t="s">
        <v>2482</v>
      </c>
      <c r="C114" s="167"/>
      <c r="D114" t="s">
        <v>2534</v>
      </c>
    </row>
    <row r="116" spans="1:4" x14ac:dyDescent="0.25">
      <c r="A116" s="42" t="s">
        <v>3217</v>
      </c>
      <c r="B116" s="169"/>
      <c r="C116" s="159"/>
      <c r="D116" s="159"/>
    </row>
    <row r="117" spans="1:4" x14ac:dyDescent="0.25">
      <c r="A117" s="9" t="s">
        <v>2469</v>
      </c>
      <c r="B117" s="170" t="s">
        <v>2470</v>
      </c>
      <c r="C117" s="9" t="s">
        <v>2471</v>
      </c>
      <c r="D117" s="9" t="s">
        <v>2472</v>
      </c>
    </row>
    <row r="118" spans="1:4" x14ac:dyDescent="0.25">
      <c r="A118" t="s">
        <v>2514</v>
      </c>
      <c r="B118" s="20" t="s">
        <v>2508</v>
      </c>
      <c r="C118" s="185"/>
      <c r="D118" t="s">
        <v>3088</v>
      </c>
    </row>
    <row r="119" spans="1:4" x14ac:dyDescent="0.25">
      <c r="A119" t="s">
        <v>2487</v>
      </c>
      <c r="B119" s="171" t="s">
        <v>2488</v>
      </c>
      <c r="C119" s="175"/>
      <c r="D119" t="s">
        <v>3089</v>
      </c>
    </row>
    <row r="121" spans="1:4" x14ac:dyDescent="0.25">
      <c r="A121" s="42" t="s">
        <v>3090</v>
      </c>
      <c r="B121" s="169"/>
      <c r="C121" s="159"/>
      <c r="D121" s="159"/>
    </row>
    <row r="122" spans="1:4" x14ac:dyDescent="0.25">
      <c r="A122" s="9" t="s">
        <v>2469</v>
      </c>
      <c r="B122" s="170" t="s">
        <v>2470</v>
      </c>
      <c r="C122" s="9" t="s">
        <v>2471</v>
      </c>
      <c r="D122" s="9" t="s">
        <v>2472</v>
      </c>
    </row>
    <row r="123" spans="1:4" x14ac:dyDescent="0.25">
      <c r="A123" t="s">
        <v>2480</v>
      </c>
      <c r="B123" s="171" t="s">
        <v>2485</v>
      </c>
      <c r="C123" s="174"/>
      <c r="D123" t="s">
        <v>3091</v>
      </c>
    </row>
    <row r="124" spans="1:4" x14ac:dyDescent="0.25">
      <c r="A124" t="s">
        <v>2494</v>
      </c>
      <c r="B124" s="20" t="s">
        <v>2509</v>
      </c>
      <c r="C124" s="180"/>
      <c r="D124" t="s">
        <v>3092</v>
      </c>
    </row>
    <row r="125" spans="1:4" x14ac:dyDescent="0.25">
      <c r="A125" t="s">
        <v>2487</v>
      </c>
      <c r="B125" s="171" t="s">
        <v>2488</v>
      </c>
      <c r="C125" s="175"/>
      <c r="D125" t="s">
        <v>3093</v>
      </c>
    </row>
    <row r="126" spans="1:4" x14ac:dyDescent="0.25">
      <c r="A126" t="s">
        <v>2495</v>
      </c>
      <c r="B126" s="20" t="s">
        <v>2491</v>
      </c>
      <c r="C126" s="179"/>
      <c r="D126" t="s">
        <v>3094</v>
      </c>
    </row>
    <row r="128" spans="1:4" x14ac:dyDescent="0.25">
      <c r="A128" s="42" t="s">
        <v>3095</v>
      </c>
      <c r="B128" s="169"/>
      <c r="C128" s="159"/>
      <c r="D128" s="159"/>
    </row>
    <row r="129" spans="1:4" x14ac:dyDescent="0.25">
      <c r="A129" s="9" t="s">
        <v>2469</v>
      </c>
      <c r="B129" s="170" t="s">
        <v>2470</v>
      </c>
      <c r="C129" s="9" t="s">
        <v>2471</v>
      </c>
      <c r="D129" s="9" t="s">
        <v>2472</v>
      </c>
    </row>
    <row r="130" spans="1:4" x14ac:dyDescent="0.25">
      <c r="A130" t="s">
        <v>2518</v>
      </c>
      <c r="B130" s="20" t="s">
        <v>2512</v>
      </c>
      <c r="C130" s="188"/>
      <c r="D130" t="s">
        <v>3096</v>
      </c>
    </row>
    <row r="131" spans="1:4" x14ac:dyDescent="0.25">
      <c r="A131" t="s">
        <v>2496</v>
      </c>
      <c r="B131" s="20" t="s">
        <v>2492</v>
      </c>
      <c r="C131" s="181"/>
      <c r="D131" t="s">
        <v>3097</v>
      </c>
    </row>
    <row r="133" spans="1:4" x14ac:dyDescent="0.25">
      <c r="A133" s="42" t="s">
        <v>3098</v>
      </c>
      <c r="B133" s="169"/>
      <c r="C133" s="159"/>
      <c r="D133" s="159"/>
    </row>
    <row r="134" spans="1:4" x14ac:dyDescent="0.25">
      <c r="A134" s="9" t="s">
        <v>2469</v>
      </c>
      <c r="B134" s="170" t="s">
        <v>2470</v>
      </c>
      <c r="C134" s="9" t="s">
        <v>2471</v>
      </c>
      <c r="D134" s="9" t="s">
        <v>2472</v>
      </c>
    </row>
    <row r="135" spans="1:4" x14ac:dyDescent="0.25">
      <c r="A135" t="s">
        <v>2514</v>
      </c>
      <c r="B135" s="20" t="s">
        <v>2508</v>
      </c>
      <c r="C135" s="185"/>
      <c r="D135" t="s">
        <v>3099</v>
      </c>
    </row>
    <row r="136" spans="1:4" x14ac:dyDescent="0.25">
      <c r="A136" t="s">
        <v>2495</v>
      </c>
      <c r="B136" s="20" t="s">
        <v>2491</v>
      </c>
      <c r="C136" s="179"/>
      <c r="D136" t="s">
        <v>3100</v>
      </c>
    </row>
    <row r="137" spans="1:4" x14ac:dyDescent="0.25">
      <c r="A137" t="s">
        <v>2497</v>
      </c>
      <c r="B137" s="20" t="s">
        <v>2493</v>
      </c>
      <c r="C137" s="182"/>
      <c r="D137" t="s">
        <v>3101</v>
      </c>
    </row>
    <row r="138" spans="1:4" x14ac:dyDescent="0.25">
      <c r="A138" t="s">
        <v>2487</v>
      </c>
      <c r="B138" s="171" t="s">
        <v>2488</v>
      </c>
      <c r="C138" s="175"/>
      <c r="D138" t="s">
        <v>3102</v>
      </c>
    </row>
    <row r="139" spans="1:4" x14ac:dyDescent="0.25">
      <c r="A139" t="s">
        <v>2494</v>
      </c>
      <c r="B139" s="20" t="s">
        <v>2509</v>
      </c>
      <c r="C139" s="180"/>
      <c r="D139" t="s">
        <v>3103</v>
      </c>
    </row>
    <row r="140" spans="1:4" x14ac:dyDescent="0.25">
      <c r="A140" t="s">
        <v>2474</v>
      </c>
      <c r="B140" s="171" t="s">
        <v>2484</v>
      </c>
      <c r="C140" s="173"/>
      <c r="D140" t="s">
        <v>3104</v>
      </c>
    </row>
    <row r="141" spans="1:4" x14ac:dyDescent="0.25">
      <c r="A141" t="s">
        <v>2480</v>
      </c>
      <c r="B141" s="171" t="s">
        <v>2485</v>
      </c>
      <c r="C141" s="174"/>
      <c r="D141" t="s">
        <v>3105</v>
      </c>
    </row>
    <row r="143" spans="1:4" x14ac:dyDescent="0.25">
      <c r="A143" s="42" t="s">
        <v>2837</v>
      </c>
      <c r="B143" s="169"/>
      <c r="C143" s="159"/>
      <c r="D143" s="159"/>
    </row>
    <row r="144" spans="1:4" x14ac:dyDescent="0.25">
      <c r="A144" s="9" t="s">
        <v>2469</v>
      </c>
      <c r="B144" s="170" t="s">
        <v>2470</v>
      </c>
      <c r="C144" s="9" t="s">
        <v>2471</v>
      </c>
      <c r="D144" s="9" t="s">
        <v>2472</v>
      </c>
    </row>
    <row r="145" spans="1:4" x14ac:dyDescent="0.25">
      <c r="A145" t="s">
        <v>2495</v>
      </c>
      <c r="B145" s="20" t="s">
        <v>2491</v>
      </c>
      <c r="C145" s="179"/>
      <c r="D145" t="s">
        <v>2838</v>
      </c>
    </row>
    <row r="146" spans="1:4" x14ac:dyDescent="0.25">
      <c r="A146" t="s">
        <v>2487</v>
      </c>
      <c r="B146" s="171" t="s">
        <v>2488</v>
      </c>
      <c r="C146" s="175"/>
      <c r="D146" t="s">
        <v>2839</v>
      </c>
    </row>
    <row r="147" spans="1:4" x14ac:dyDescent="0.25">
      <c r="A147" t="s">
        <v>2481</v>
      </c>
      <c r="B147" s="171" t="s">
        <v>2482</v>
      </c>
      <c r="C147" s="167"/>
      <c r="D147" t="s">
        <v>2534</v>
      </c>
    </row>
    <row r="148" spans="1:4" x14ac:dyDescent="0.25">
      <c r="B148" s="171"/>
    </row>
    <row r="149" spans="1:4" x14ac:dyDescent="0.25">
      <c r="A149" s="42" t="s">
        <v>2870</v>
      </c>
      <c r="B149" s="169"/>
      <c r="C149" s="159"/>
      <c r="D149" s="159"/>
    </row>
    <row r="150" spans="1:4" x14ac:dyDescent="0.25">
      <c r="A150" s="9" t="s">
        <v>2469</v>
      </c>
      <c r="B150" s="170" t="s">
        <v>2470</v>
      </c>
      <c r="C150" s="9" t="s">
        <v>2471</v>
      </c>
      <c r="D150" s="9" t="s">
        <v>2472</v>
      </c>
    </row>
    <row r="151" spans="1:4" x14ac:dyDescent="0.25">
      <c r="A151" t="s">
        <v>2480</v>
      </c>
      <c r="B151" s="171" t="s">
        <v>2485</v>
      </c>
      <c r="C151" s="174"/>
      <c r="D151" t="s">
        <v>2871</v>
      </c>
    </row>
    <row r="152" spans="1:4" x14ac:dyDescent="0.25">
      <c r="A152" t="s">
        <v>2518</v>
      </c>
      <c r="B152" s="20" t="s">
        <v>2512</v>
      </c>
      <c r="C152" s="188"/>
      <c r="D152" t="s">
        <v>2872</v>
      </c>
    </row>
    <row r="153" spans="1:4" x14ac:dyDescent="0.25">
      <c r="A153" t="s">
        <v>2497</v>
      </c>
      <c r="B153" s="20" t="s">
        <v>2493</v>
      </c>
      <c r="C153" s="182"/>
      <c r="D153" t="s">
        <v>2873</v>
      </c>
    </row>
    <row r="154" spans="1:4" x14ac:dyDescent="0.25">
      <c r="A154" t="s">
        <v>2481</v>
      </c>
      <c r="B154" s="171" t="s">
        <v>2482</v>
      </c>
      <c r="C154" s="167"/>
      <c r="D154" t="s">
        <v>2534</v>
      </c>
    </row>
    <row r="156" spans="1:4" x14ac:dyDescent="0.25">
      <c r="A156" s="42" t="s">
        <v>2536</v>
      </c>
      <c r="B156" s="169"/>
      <c r="C156" s="159"/>
      <c r="D156" s="159"/>
    </row>
    <row r="157" spans="1:4" x14ac:dyDescent="0.25">
      <c r="A157" s="9" t="s">
        <v>2469</v>
      </c>
      <c r="B157" s="170" t="s">
        <v>2470</v>
      </c>
      <c r="C157" s="9" t="s">
        <v>2471</v>
      </c>
      <c r="D157" s="9" t="s">
        <v>2472</v>
      </c>
    </row>
    <row r="158" spans="1:4" x14ac:dyDescent="0.25">
      <c r="A158" t="s">
        <v>2481</v>
      </c>
      <c r="B158" s="171" t="s">
        <v>2482</v>
      </c>
      <c r="C158" s="167"/>
      <c r="D158" t="s">
        <v>2537</v>
      </c>
    </row>
    <row r="159" spans="1:4" x14ac:dyDescent="0.25">
      <c r="A159" t="s">
        <v>2495</v>
      </c>
      <c r="B159" s="20" t="s">
        <v>2491</v>
      </c>
      <c r="C159" s="179"/>
      <c r="D159" t="s">
        <v>2538</v>
      </c>
    </row>
    <row r="160" spans="1:4" x14ac:dyDescent="0.25">
      <c r="A160" t="s">
        <v>2497</v>
      </c>
      <c r="B160" s="20" t="s">
        <v>2493</v>
      </c>
      <c r="C160" s="182"/>
      <c r="D160" t="s">
        <v>2630</v>
      </c>
    </row>
    <row r="161" spans="1:4" x14ac:dyDescent="0.25">
      <c r="A161" t="s">
        <v>2496</v>
      </c>
      <c r="B161" s="20" t="s">
        <v>2492</v>
      </c>
      <c r="C161" s="181"/>
      <c r="D161" t="s">
        <v>2539</v>
      </c>
    </row>
    <row r="162" spans="1:4" x14ac:dyDescent="0.25">
      <c r="A162" t="s">
        <v>2494</v>
      </c>
      <c r="B162" s="20" t="s">
        <v>2509</v>
      </c>
      <c r="C162" s="180"/>
      <c r="D162" t="s">
        <v>2540</v>
      </c>
    </row>
    <row r="163" spans="1:4" x14ac:dyDescent="0.25">
      <c r="A163" t="s">
        <v>2474</v>
      </c>
      <c r="B163" s="171" t="s">
        <v>2484</v>
      </c>
      <c r="C163" s="173"/>
      <c r="D163" t="s">
        <v>2541</v>
      </c>
    </row>
    <row r="164" spans="1:4" x14ac:dyDescent="0.25">
      <c r="A164" t="s">
        <v>2480</v>
      </c>
      <c r="B164" s="171" t="s">
        <v>2485</v>
      </c>
      <c r="C164" s="174"/>
      <c r="D164" t="s">
        <v>2542</v>
      </c>
    </row>
    <row r="165" spans="1:4" x14ac:dyDescent="0.25">
      <c r="A165" t="s">
        <v>2487</v>
      </c>
      <c r="B165" s="171" t="s">
        <v>2488</v>
      </c>
      <c r="C165" s="175"/>
      <c r="D165" t="s">
        <v>2543</v>
      </c>
    </row>
    <row r="166" spans="1:4" x14ac:dyDescent="0.25">
      <c r="A166" t="s">
        <v>2479</v>
      </c>
      <c r="B166" s="20" t="s">
        <v>2490</v>
      </c>
      <c r="C166" s="178"/>
      <c r="D166" t="s">
        <v>2544</v>
      </c>
    </row>
    <row r="168" spans="1:4" x14ac:dyDescent="0.25">
      <c r="A168" s="42" t="s">
        <v>2535</v>
      </c>
      <c r="B168" s="169"/>
      <c r="C168" s="159"/>
      <c r="D168" s="159"/>
    </row>
    <row r="169" spans="1:4" x14ac:dyDescent="0.25">
      <c r="A169" s="9" t="s">
        <v>2469</v>
      </c>
      <c r="B169" s="170" t="s">
        <v>2470</v>
      </c>
      <c r="C169" s="9" t="s">
        <v>2471</v>
      </c>
      <c r="D169" s="9" t="s">
        <v>2472</v>
      </c>
    </row>
    <row r="170" spans="1:4" x14ac:dyDescent="0.25">
      <c r="A170" t="s">
        <v>2487</v>
      </c>
      <c r="B170" s="171" t="s">
        <v>2488</v>
      </c>
      <c r="C170" s="175"/>
      <c r="D170" t="s">
        <v>2648</v>
      </c>
    </row>
    <row r="171" spans="1:4" x14ac:dyDescent="0.25">
      <c r="A171" t="s">
        <v>2494</v>
      </c>
      <c r="B171" s="20" t="s">
        <v>2509</v>
      </c>
      <c r="C171" s="180"/>
      <c r="D171" t="s">
        <v>2649</v>
      </c>
    </row>
    <row r="172" spans="1:4" x14ac:dyDescent="0.25">
      <c r="A172" t="s">
        <v>2480</v>
      </c>
      <c r="B172" s="171" t="s">
        <v>2485</v>
      </c>
      <c r="C172" s="174"/>
      <c r="D172" t="s">
        <v>2639</v>
      </c>
    </row>
    <row r="173" spans="1:4" x14ac:dyDescent="0.25">
      <c r="A173" t="s">
        <v>2495</v>
      </c>
      <c r="B173" s="20" t="s">
        <v>2491</v>
      </c>
      <c r="C173" s="179"/>
      <c r="D173" t="s">
        <v>2640</v>
      </c>
    </row>
    <row r="174" spans="1:4" x14ac:dyDescent="0.25">
      <c r="A174" t="s">
        <v>2481</v>
      </c>
      <c r="B174" s="171" t="s">
        <v>2482</v>
      </c>
      <c r="C174" s="167"/>
      <c r="D174" t="s">
        <v>2534</v>
      </c>
    </row>
    <row r="176" spans="1:4" x14ac:dyDescent="0.25">
      <c r="A176" s="42" t="s">
        <v>2473</v>
      </c>
      <c r="B176" s="169"/>
      <c r="C176" s="159"/>
      <c r="D176" s="159"/>
    </row>
    <row r="177" spans="1:4" x14ac:dyDescent="0.25">
      <c r="A177" s="9" t="s">
        <v>2469</v>
      </c>
      <c r="B177" s="170" t="s">
        <v>2470</v>
      </c>
      <c r="C177" s="9" t="s">
        <v>2471</v>
      </c>
      <c r="D177" s="9" t="s">
        <v>2472</v>
      </c>
    </row>
    <row r="178" spans="1:4" x14ac:dyDescent="0.25">
      <c r="A178" t="s">
        <v>2494</v>
      </c>
      <c r="B178" s="20" t="s">
        <v>2509</v>
      </c>
      <c r="C178" s="180"/>
      <c r="D178" t="s">
        <v>2229</v>
      </c>
    </row>
    <row r="179" spans="1:4" x14ac:dyDescent="0.25">
      <c r="A179" t="s">
        <v>2474</v>
      </c>
      <c r="B179" s="171" t="s">
        <v>2484</v>
      </c>
      <c r="C179" s="173"/>
      <c r="D179" t="s">
        <v>2231</v>
      </c>
    </row>
    <row r="180" spans="1:4" x14ac:dyDescent="0.25">
      <c r="A180" t="s">
        <v>2480</v>
      </c>
      <c r="B180" s="171" t="s">
        <v>2485</v>
      </c>
      <c r="C180" s="174"/>
      <c r="D180" t="s">
        <v>2230</v>
      </c>
    </row>
    <row r="181" spans="1:4" x14ac:dyDescent="0.25">
      <c r="A181" t="s">
        <v>2479</v>
      </c>
      <c r="B181" s="20" t="s">
        <v>2490</v>
      </c>
      <c r="C181" s="176"/>
      <c r="D181" t="s">
        <v>2476</v>
      </c>
    </row>
    <row r="182" spans="1:4" x14ac:dyDescent="0.25">
      <c r="A182" t="s">
        <v>2495</v>
      </c>
      <c r="B182" s="20" t="s">
        <v>2491</v>
      </c>
      <c r="C182" s="179"/>
      <c r="D182" t="s">
        <v>2477</v>
      </c>
    </row>
    <row r="183" spans="1:4" x14ac:dyDescent="0.25">
      <c r="A183" t="s">
        <v>2481</v>
      </c>
      <c r="B183" s="171" t="s">
        <v>2482</v>
      </c>
      <c r="C183" s="167"/>
      <c r="D183" t="s">
        <v>2232</v>
      </c>
    </row>
    <row r="184" spans="1:4" x14ac:dyDescent="0.25">
      <c r="A184" t="s">
        <v>2487</v>
      </c>
      <c r="B184" s="171" t="s">
        <v>2488</v>
      </c>
      <c r="C184" s="175"/>
      <c r="D184" t="s">
        <v>2486</v>
      </c>
    </row>
    <row r="186" spans="1:4" x14ac:dyDescent="0.25">
      <c r="A186" s="42" t="s">
        <v>2519</v>
      </c>
      <c r="B186" s="169"/>
      <c r="C186" s="159"/>
      <c r="D186" s="159"/>
    </row>
    <row r="187" spans="1:4" x14ac:dyDescent="0.25">
      <c r="A187" s="9" t="s">
        <v>2469</v>
      </c>
      <c r="B187" s="170" t="s">
        <v>2470</v>
      </c>
      <c r="C187" s="9" t="s">
        <v>2471</v>
      </c>
      <c r="D187" s="9" t="s">
        <v>2472</v>
      </c>
    </row>
    <row r="188" spans="1:4" x14ac:dyDescent="0.25">
      <c r="A188" t="s">
        <v>2480</v>
      </c>
      <c r="B188" s="171" t="s">
        <v>2485</v>
      </c>
      <c r="C188" s="174"/>
      <c r="D188" t="s">
        <v>137</v>
      </c>
    </row>
    <row r="189" spans="1:4" x14ac:dyDescent="0.25">
      <c r="A189" t="s">
        <v>2468</v>
      </c>
      <c r="B189" s="172" t="s">
        <v>2475</v>
      </c>
      <c r="C189" s="168"/>
      <c r="D189" t="s">
        <v>2521</v>
      </c>
    </row>
    <row r="190" spans="1:4" x14ac:dyDescent="0.25">
      <c r="A190" t="s">
        <v>2518</v>
      </c>
      <c r="B190" s="20" t="s">
        <v>2512</v>
      </c>
      <c r="C190" s="188"/>
      <c r="D190" t="s">
        <v>2528</v>
      </c>
    </row>
    <row r="191" spans="1:4" x14ac:dyDescent="0.25">
      <c r="A191" t="s">
        <v>2487</v>
      </c>
      <c r="B191" s="171" t="s">
        <v>2488</v>
      </c>
      <c r="C191" s="175"/>
      <c r="D191" t="s">
        <v>2522</v>
      </c>
    </row>
    <row r="192" spans="1:4" x14ac:dyDescent="0.25">
      <c r="A192" t="s">
        <v>2496</v>
      </c>
      <c r="B192" s="20" t="s">
        <v>2492</v>
      </c>
      <c r="C192" s="181"/>
      <c r="D192" t="s">
        <v>2523</v>
      </c>
    </row>
    <row r="193" spans="1:4" x14ac:dyDescent="0.25">
      <c r="A193" t="s">
        <v>2495</v>
      </c>
      <c r="B193" s="20" t="s">
        <v>2491</v>
      </c>
      <c r="C193" s="179"/>
      <c r="D193" t="s">
        <v>2524</v>
      </c>
    </row>
    <row r="194" spans="1:4" x14ac:dyDescent="0.25">
      <c r="A194" t="s">
        <v>2513</v>
      </c>
      <c r="B194" s="20" t="s">
        <v>2510</v>
      </c>
      <c r="C194" s="187"/>
      <c r="D194" t="s">
        <v>2525</v>
      </c>
    </row>
    <row r="195" spans="1:4" x14ac:dyDescent="0.25">
      <c r="A195" t="s">
        <v>2481</v>
      </c>
      <c r="B195" s="171" t="s">
        <v>2482</v>
      </c>
      <c r="C195" s="167"/>
      <c r="D195" t="s">
        <v>2529</v>
      </c>
    </row>
    <row r="196" spans="1:4" x14ac:dyDescent="0.25">
      <c r="A196" t="s">
        <v>2494</v>
      </c>
      <c r="B196" s="20" t="s">
        <v>2509</v>
      </c>
      <c r="C196" s="180"/>
      <c r="D196" t="s">
        <v>2320</v>
      </c>
    </row>
    <row r="197" spans="1:4" x14ac:dyDescent="0.25">
      <c r="A197" t="s">
        <v>2497</v>
      </c>
      <c r="B197" s="20" t="s">
        <v>2493</v>
      </c>
      <c r="C197" s="182"/>
      <c r="D197" t="s">
        <v>3070</v>
      </c>
    </row>
    <row r="198" spans="1:4" x14ac:dyDescent="0.25">
      <c r="A198" t="s">
        <v>2474</v>
      </c>
      <c r="B198" s="171" t="s">
        <v>2484</v>
      </c>
      <c r="C198" s="173"/>
      <c r="D198" t="s">
        <v>2520</v>
      </c>
    </row>
    <row r="200" spans="1:4" x14ac:dyDescent="0.25">
      <c r="A200" s="42" t="s">
        <v>2545</v>
      </c>
      <c r="B200" s="169"/>
      <c r="C200" s="159"/>
      <c r="D200" s="159"/>
    </row>
    <row r="201" spans="1:4" x14ac:dyDescent="0.25">
      <c r="A201" s="9" t="s">
        <v>2469</v>
      </c>
      <c r="B201" s="170" t="s">
        <v>2470</v>
      </c>
      <c r="C201" s="9" t="s">
        <v>2471</v>
      </c>
      <c r="D201" s="9" t="s">
        <v>2472</v>
      </c>
    </row>
    <row r="202" spans="1:4" x14ac:dyDescent="0.25">
      <c r="A202" t="s">
        <v>2474</v>
      </c>
      <c r="B202" s="171" t="s">
        <v>2484</v>
      </c>
      <c r="C202" s="173"/>
      <c r="D202" t="s">
        <v>2725</v>
      </c>
    </row>
    <row r="203" spans="1:4" x14ac:dyDescent="0.25">
      <c r="A203" t="s">
        <v>2480</v>
      </c>
      <c r="B203" s="171" t="s">
        <v>2485</v>
      </c>
      <c r="C203" s="174"/>
      <c r="D203" t="s">
        <v>2981</v>
      </c>
    </row>
    <row r="204" spans="1:4" x14ac:dyDescent="0.25">
      <c r="A204" t="s">
        <v>2479</v>
      </c>
      <c r="B204" s="20" t="s">
        <v>2490</v>
      </c>
      <c r="C204" s="176"/>
      <c r="D204" t="s">
        <v>2982</v>
      </c>
    </row>
    <row r="205" spans="1:4" x14ac:dyDescent="0.25">
      <c r="A205" t="s">
        <v>2514</v>
      </c>
      <c r="B205" s="20" t="s">
        <v>2508</v>
      </c>
      <c r="C205" s="185"/>
      <c r="D205" t="s">
        <v>2983</v>
      </c>
    </row>
    <row r="206" spans="1:4" x14ac:dyDescent="0.25">
      <c r="A206" t="s">
        <v>2515</v>
      </c>
      <c r="B206" s="20" t="s">
        <v>2344</v>
      </c>
      <c r="C206" s="184"/>
      <c r="D206" t="s">
        <v>2984</v>
      </c>
    </row>
    <row r="207" spans="1:4" x14ac:dyDescent="0.25">
      <c r="A207" t="s">
        <v>2487</v>
      </c>
      <c r="B207" s="171" t="s">
        <v>2488</v>
      </c>
      <c r="C207" s="175"/>
      <c r="D207" t="s">
        <v>2985</v>
      </c>
    </row>
    <row r="208" spans="1:4" x14ac:dyDescent="0.25">
      <c r="A208" t="s">
        <v>2496</v>
      </c>
      <c r="B208" s="20" t="s">
        <v>2492</v>
      </c>
      <c r="C208" s="181"/>
      <c r="D208" t="s">
        <v>2986</v>
      </c>
    </row>
    <row r="209" spans="1:4" x14ac:dyDescent="0.25">
      <c r="A209" t="s">
        <v>2481</v>
      </c>
      <c r="B209" s="171" t="s">
        <v>2482</v>
      </c>
      <c r="C209" s="167"/>
      <c r="D209" t="s">
        <v>2987</v>
      </c>
    </row>
    <row r="210" spans="1:4" x14ac:dyDescent="0.25">
      <c r="A210" t="s">
        <v>2494</v>
      </c>
      <c r="B210" s="20" t="s">
        <v>2509</v>
      </c>
      <c r="C210" s="180"/>
      <c r="D210" t="s">
        <v>2546</v>
      </c>
    </row>
    <row r="211" spans="1:4" x14ac:dyDescent="0.25">
      <c r="A211" t="s">
        <v>2517</v>
      </c>
      <c r="B211" s="20" t="s">
        <v>2511</v>
      </c>
      <c r="C211" s="186"/>
      <c r="D211" t="s">
        <v>2988</v>
      </c>
    </row>
    <row r="212" spans="1:4" x14ac:dyDescent="0.25">
      <c r="A212" t="s">
        <v>2560</v>
      </c>
      <c r="B212" s="171" t="s">
        <v>2562</v>
      </c>
      <c r="C212" s="189"/>
      <c r="D212" t="s">
        <v>2989</v>
      </c>
    </row>
    <row r="213" spans="1:4" x14ac:dyDescent="0.25">
      <c r="A213" t="s">
        <v>2513</v>
      </c>
      <c r="B213" s="20" t="s">
        <v>2510</v>
      </c>
      <c r="C213" s="187"/>
      <c r="D213" t="s">
        <v>2990</v>
      </c>
    </row>
    <row r="214" spans="1:4" x14ac:dyDescent="0.25">
      <c r="A214" t="s">
        <v>2468</v>
      </c>
      <c r="B214" s="172" t="s">
        <v>2475</v>
      </c>
      <c r="C214" s="168"/>
      <c r="D214" t="s">
        <v>2547</v>
      </c>
    </row>
    <row r="215" spans="1:4" x14ac:dyDescent="0.25">
      <c r="A215" t="s">
        <v>2495</v>
      </c>
      <c r="B215" s="20" t="s">
        <v>2491</v>
      </c>
      <c r="C215" s="179"/>
      <c r="D215" t="s">
        <v>2991</v>
      </c>
    </row>
    <row r="216" spans="1:4" x14ac:dyDescent="0.25">
      <c r="A216" t="s">
        <v>2561</v>
      </c>
      <c r="B216" s="171">
        <v>740000</v>
      </c>
      <c r="C216" s="190"/>
      <c r="D216" t="s">
        <v>2992</v>
      </c>
    </row>
    <row r="217" spans="1:4" x14ac:dyDescent="0.25">
      <c r="A217" t="s">
        <v>2497</v>
      </c>
      <c r="B217" s="20" t="s">
        <v>2493</v>
      </c>
      <c r="C217" s="182"/>
      <c r="D217" t="s">
        <v>2993</v>
      </c>
    </row>
    <row r="218" spans="1:4" x14ac:dyDescent="0.25">
      <c r="A218" t="s">
        <v>2504</v>
      </c>
      <c r="B218" s="20" t="s">
        <v>2503</v>
      </c>
      <c r="C218" s="183"/>
      <c r="D218" t="s">
        <v>2994</v>
      </c>
    </row>
    <row r="219" spans="1:4" x14ac:dyDescent="0.25">
      <c r="A219" t="s">
        <v>2518</v>
      </c>
      <c r="B219" s="20" t="s">
        <v>2512</v>
      </c>
      <c r="C219" s="188"/>
      <c r="D219" t="s">
        <v>2995</v>
      </c>
    </row>
    <row r="220" spans="1:4" x14ac:dyDescent="0.25">
      <c r="A220" t="s">
        <v>2478</v>
      </c>
      <c r="B220" s="171" t="s">
        <v>2483</v>
      </c>
      <c r="C220" s="177"/>
      <c r="D220" t="s">
        <v>2996</v>
      </c>
    </row>
    <row r="221" spans="1:4" x14ac:dyDescent="0.25">
      <c r="A221" t="s">
        <v>3008</v>
      </c>
      <c r="B221" s="204" t="s">
        <v>3001</v>
      </c>
      <c r="C221" s="203"/>
      <c r="D221" t="s">
        <v>2997</v>
      </c>
    </row>
    <row r="222" spans="1:4" x14ac:dyDescent="0.25">
      <c r="A222" t="s">
        <v>3005</v>
      </c>
      <c r="B222" s="171" t="s">
        <v>3002</v>
      </c>
      <c r="C222" s="205"/>
      <c r="D222" t="s">
        <v>2998</v>
      </c>
    </row>
    <row r="223" spans="1:4" x14ac:dyDescent="0.25">
      <c r="A223" t="s">
        <v>3006</v>
      </c>
      <c r="B223" t="s">
        <v>3003</v>
      </c>
      <c r="C223" s="206"/>
      <c r="D223" t="s">
        <v>2999</v>
      </c>
    </row>
    <row r="224" spans="1:4" x14ac:dyDescent="0.25">
      <c r="A224" t="s">
        <v>3007</v>
      </c>
      <c r="B224" s="17" t="s">
        <v>3004</v>
      </c>
      <c r="C224" s="207"/>
      <c r="D224" t="s">
        <v>3000</v>
      </c>
    </row>
    <row r="226" spans="1:4" x14ac:dyDescent="0.25">
      <c r="A226" s="42" t="s">
        <v>2548</v>
      </c>
      <c r="B226" s="169"/>
      <c r="C226" s="159"/>
      <c r="D226" s="159"/>
    </row>
    <row r="227" spans="1:4" x14ac:dyDescent="0.25">
      <c r="A227" s="9" t="s">
        <v>2469</v>
      </c>
      <c r="B227" s="170" t="s">
        <v>2470</v>
      </c>
      <c r="C227" s="9" t="s">
        <v>2471</v>
      </c>
      <c r="D227" s="9" t="s">
        <v>2472</v>
      </c>
    </row>
    <row r="228" spans="1:4" x14ac:dyDescent="0.25">
      <c r="A228" t="s">
        <v>2481</v>
      </c>
      <c r="B228" s="171" t="s">
        <v>2482</v>
      </c>
      <c r="C228" s="167"/>
      <c r="D228" t="s">
        <v>120</v>
      </c>
    </row>
    <row r="229" spans="1:4" x14ac:dyDescent="0.25">
      <c r="A229" t="s">
        <v>2487</v>
      </c>
      <c r="B229" s="171" t="s">
        <v>2488</v>
      </c>
      <c r="C229" s="175"/>
      <c r="D229" t="s">
        <v>119</v>
      </c>
    </row>
    <row r="230" spans="1:4" x14ac:dyDescent="0.25">
      <c r="A230" t="s">
        <v>2494</v>
      </c>
      <c r="B230" s="20" t="s">
        <v>2509</v>
      </c>
      <c r="C230" s="180"/>
      <c r="D230" t="s">
        <v>118</v>
      </c>
    </row>
    <row r="231" spans="1:4" x14ac:dyDescent="0.25">
      <c r="A231" t="s">
        <v>2495</v>
      </c>
      <c r="B231" s="20" t="s">
        <v>2491</v>
      </c>
      <c r="C231" s="179"/>
      <c r="D231" t="s">
        <v>116</v>
      </c>
    </row>
    <row r="232" spans="1:4" x14ac:dyDescent="0.25">
      <c r="A232" t="s">
        <v>2480</v>
      </c>
      <c r="B232" s="171" t="s">
        <v>2485</v>
      </c>
      <c r="C232" s="174"/>
      <c r="D232" t="s">
        <v>115</v>
      </c>
    </row>
    <row r="234" spans="1:4" x14ac:dyDescent="0.25">
      <c r="A234" s="42" t="s">
        <v>2549</v>
      </c>
      <c r="B234" s="169"/>
      <c r="C234" s="159"/>
      <c r="D234" s="159"/>
    </row>
    <row r="235" spans="1:4" x14ac:dyDescent="0.25">
      <c r="A235" s="9" t="s">
        <v>2469</v>
      </c>
      <c r="B235" s="170" t="s">
        <v>2470</v>
      </c>
      <c r="C235" s="9" t="s">
        <v>2471</v>
      </c>
      <c r="D235" s="9" t="s">
        <v>2472</v>
      </c>
    </row>
    <row r="236" spans="1:4" x14ac:dyDescent="0.25">
      <c r="A236" t="s">
        <v>2468</v>
      </c>
      <c r="B236" s="172" t="s">
        <v>2475</v>
      </c>
      <c r="C236" s="168"/>
      <c r="D236" t="s">
        <v>158</v>
      </c>
    </row>
    <row r="237" spans="1:4" x14ac:dyDescent="0.25">
      <c r="A237" t="s">
        <v>2487</v>
      </c>
      <c r="B237" s="171" t="s">
        <v>2488</v>
      </c>
      <c r="C237" s="175"/>
      <c r="D237" t="s">
        <v>267</v>
      </c>
    </row>
    <row r="238" spans="1:4" x14ac:dyDescent="0.25">
      <c r="A238" t="s">
        <v>2474</v>
      </c>
      <c r="B238" s="171" t="s">
        <v>2484</v>
      </c>
      <c r="C238" s="173"/>
      <c r="D238" t="s">
        <v>268</v>
      </c>
    </row>
    <row r="240" spans="1:4" x14ac:dyDescent="0.25">
      <c r="A240" s="42" t="s">
        <v>2588</v>
      </c>
      <c r="B240" s="169"/>
      <c r="C240" s="159"/>
      <c r="D240" s="159"/>
    </row>
    <row r="241" spans="1:4" x14ac:dyDescent="0.25">
      <c r="A241" s="9" t="s">
        <v>2469</v>
      </c>
      <c r="B241" s="170" t="s">
        <v>2470</v>
      </c>
      <c r="C241" s="9" t="s">
        <v>2471</v>
      </c>
      <c r="D241" s="9" t="s">
        <v>2472</v>
      </c>
    </row>
    <row r="242" spans="1:4" x14ac:dyDescent="0.25">
      <c r="A242" t="s">
        <v>2479</v>
      </c>
      <c r="B242" s="20" t="s">
        <v>2490</v>
      </c>
      <c r="C242" s="176"/>
      <c r="D242" t="s">
        <v>2446</v>
      </c>
    </row>
    <row r="243" spans="1:4" x14ac:dyDescent="0.25">
      <c r="A243" t="s">
        <v>2494</v>
      </c>
      <c r="B243" s="20" t="s">
        <v>2509</v>
      </c>
      <c r="C243" s="180"/>
      <c r="D243" t="s">
        <v>89</v>
      </c>
    </row>
    <row r="244" spans="1:4" x14ac:dyDescent="0.25">
      <c r="A244" t="s">
        <v>2480</v>
      </c>
      <c r="B244" s="171" t="s">
        <v>2485</v>
      </c>
      <c r="C244" s="174"/>
      <c r="D244" t="s">
        <v>83</v>
      </c>
    </row>
    <row r="245" spans="1:4" x14ac:dyDescent="0.25">
      <c r="A245" t="s">
        <v>2513</v>
      </c>
      <c r="B245" s="20" t="s">
        <v>2510</v>
      </c>
      <c r="C245" s="187"/>
      <c r="D245" t="s">
        <v>2589</v>
      </c>
    </row>
    <row r="246" spans="1:4" x14ac:dyDescent="0.25">
      <c r="A246" t="s">
        <v>2495</v>
      </c>
      <c r="B246" s="20" t="s">
        <v>2491</v>
      </c>
      <c r="C246" s="179"/>
      <c r="D246" t="s">
        <v>2590</v>
      </c>
    </row>
    <row r="247" spans="1:4" x14ac:dyDescent="0.25">
      <c r="A247" t="s">
        <v>2487</v>
      </c>
      <c r="B247" s="171" t="s">
        <v>2488</v>
      </c>
      <c r="C247" s="175"/>
      <c r="D247" t="s">
        <v>94</v>
      </c>
    </row>
    <row r="248" spans="1:4" x14ac:dyDescent="0.25">
      <c r="A248" t="s">
        <v>2496</v>
      </c>
      <c r="B248" s="20" t="s">
        <v>2492</v>
      </c>
      <c r="C248" s="181"/>
      <c r="D248" t="s">
        <v>93</v>
      </c>
    </row>
    <row r="249" spans="1:4" x14ac:dyDescent="0.25">
      <c r="A249" t="s">
        <v>2481</v>
      </c>
      <c r="B249" s="171" t="s">
        <v>2482</v>
      </c>
      <c r="C249" s="167"/>
      <c r="D249" t="s">
        <v>92</v>
      </c>
    </row>
    <row r="250" spans="1:4" x14ac:dyDescent="0.25">
      <c r="A250" t="s">
        <v>2474</v>
      </c>
      <c r="B250" s="171" t="s">
        <v>2484</v>
      </c>
      <c r="C250" s="173"/>
      <c r="D250" t="s">
        <v>91</v>
      </c>
    </row>
    <row r="252" spans="1:4" x14ac:dyDescent="0.25">
      <c r="A252" s="42" t="s">
        <v>2593</v>
      </c>
      <c r="B252" s="169"/>
      <c r="C252" s="159"/>
      <c r="D252" s="159"/>
    </row>
    <row r="253" spans="1:4" x14ac:dyDescent="0.25">
      <c r="A253" s="9" t="s">
        <v>2469</v>
      </c>
      <c r="B253" s="170" t="s">
        <v>2470</v>
      </c>
      <c r="C253" s="9" t="s">
        <v>2471</v>
      </c>
      <c r="D253" s="9" t="s">
        <v>2472</v>
      </c>
    </row>
    <row r="254" spans="1:4" x14ac:dyDescent="0.25">
      <c r="A254" t="s">
        <v>2479</v>
      </c>
      <c r="B254" s="20" t="s">
        <v>2490</v>
      </c>
      <c r="C254" s="176"/>
      <c r="D254" t="s">
        <v>2446</v>
      </c>
    </row>
    <row r="255" spans="1:4" x14ac:dyDescent="0.25">
      <c r="A255" t="s">
        <v>2497</v>
      </c>
      <c r="B255" s="20" t="s">
        <v>2493</v>
      </c>
      <c r="C255" s="182"/>
      <c r="D255" t="s">
        <v>2551</v>
      </c>
    </row>
    <row r="256" spans="1:4" x14ac:dyDescent="0.25">
      <c r="A256" t="s">
        <v>2487</v>
      </c>
      <c r="B256" s="171" t="s">
        <v>2488</v>
      </c>
      <c r="C256" s="175"/>
      <c r="D256" t="s">
        <v>88</v>
      </c>
    </row>
    <row r="257" spans="1:4" x14ac:dyDescent="0.25">
      <c r="A257" t="s">
        <v>2494</v>
      </c>
      <c r="B257" s="20" t="s">
        <v>2509</v>
      </c>
      <c r="C257" s="180"/>
      <c r="D257" t="s">
        <v>89</v>
      </c>
    </row>
    <row r="258" spans="1:4" x14ac:dyDescent="0.25">
      <c r="A258" t="s">
        <v>2480</v>
      </c>
      <c r="B258" s="171" t="s">
        <v>2485</v>
      </c>
      <c r="C258" s="174"/>
      <c r="D258" t="s">
        <v>83</v>
      </c>
    </row>
    <row r="259" spans="1:4" x14ac:dyDescent="0.25">
      <c r="A259" t="s">
        <v>2495</v>
      </c>
      <c r="B259" s="20" t="s">
        <v>2491</v>
      </c>
      <c r="C259" s="179"/>
      <c r="D259" t="s">
        <v>2591</v>
      </c>
    </row>
    <row r="260" spans="1:4" x14ac:dyDescent="0.25">
      <c r="A260" t="s">
        <v>2474</v>
      </c>
      <c r="B260" s="171" t="s">
        <v>2484</v>
      </c>
      <c r="C260" s="173"/>
      <c r="D260" t="s">
        <v>430</v>
      </c>
    </row>
    <row r="261" spans="1:4" x14ac:dyDescent="0.25">
      <c r="A261" t="s">
        <v>2560</v>
      </c>
      <c r="B261" s="171" t="s">
        <v>2562</v>
      </c>
      <c r="C261" s="189"/>
      <c r="D261" t="s">
        <v>2559</v>
      </c>
    </row>
    <row r="262" spans="1:4" x14ac:dyDescent="0.25">
      <c r="A262" t="s">
        <v>2561</v>
      </c>
      <c r="B262" s="171">
        <v>740000</v>
      </c>
      <c r="C262" s="190"/>
      <c r="D262" t="s">
        <v>2443</v>
      </c>
    </row>
    <row r="263" spans="1:4" x14ac:dyDescent="0.25">
      <c r="A263" t="s">
        <v>2481</v>
      </c>
      <c r="B263" s="171" t="s">
        <v>2482</v>
      </c>
      <c r="C263" s="167"/>
      <c r="D263" t="s">
        <v>2592</v>
      </c>
    </row>
    <row r="265" spans="1:4" x14ac:dyDescent="0.25">
      <c r="A265" s="42" t="s">
        <v>3458</v>
      </c>
      <c r="B265" s="169"/>
      <c r="C265" s="159"/>
      <c r="D265" s="159"/>
    </row>
    <row r="266" spans="1:4" x14ac:dyDescent="0.25">
      <c r="A266" s="9" t="s">
        <v>2469</v>
      </c>
      <c r="B266" s="170" t="s">
        <v>2470</v>
      </c>
      <c r="C266" s="9" t="s">
        <v>2471</v>
      </c>
      <c r="D266" s="9" t="s">
        <v>2472</v>
      </c>
    </row>
    <row r="267" spans="1:4" x14ac:dyDescent="0.25">
      <c r="A267" t="s">
        <v>2515</v>
      </c>
      <c r="B267" s="20" t="s">
        <v>2344</v>
      </c>
      <c r="C267" s="184"/>
      <c r="D267" t="s">
        <v>3465</v>
      </c>
    </row>
    <row r="268" spans="1:4" x14ac:dyDescent="0.25">
      <c r="A268" t="s">
        <v>2494</v>
      </c>
      <c r="B268" s="20" t="s">
        <v>2509</v>
      </c>
      <c r="C268" s="180"/>
      <c r="D268" t="s">
        <v>3466</v>
      </c>
    </row>
    <row r="269" spans="1:4" x14ac:dyDescent="0.25">
      <c r="A269" t="s">
        <v>2514</v>
      </c>
      <c r="B269" s="20" t="s">
        <v>2508</v>
      </c>
      <c r="C269" s="185"/>
      <c r="D269" t="s">
        <v>3467</v>
      </c>
    </row>
    <row r="270" spans="1:4" x14ac:dyDescent="0.25">
      <c r="A270" t="s">
        <v>2480</v>
      </c>
      <c r="B270" s="171" t="s">
        <v>2485</v>
      </c>
      <c r="C270" s="174"/>
      <c r="D270" t="s">
        <v>3468</v>
      </c>
    </row>
    <row r="271" spans="1:4" x14ac:dyDescent="0.25">
      <c r="A271" t="s">
        <v>2495</v>
      </c>
      <c r="B271" s="20" t="s">
        <v>2491</v>
      </c>
      <c r="C271" s="179"/>
      <c r="D271" t="s">
        <v>3469</v>
      </c>
    </row>
    <row r="272" spans="1:4" x14ac:dyDescent="0.25">
      <c r="A272" t="s">
        <v>2474</v>
      </c>
      <c r="B272" s="171" t="s">
        <v>2484</v>
      </c>
      <c r="C272" s="173"/>
      <c r="D272" t="s">
        <v>3470</v>
      </c>
    </row>
    <row r="273" spans="1:4" x14ac:dyDescent="0.25">
      <c r="A273" t="s">
        <v>2518</v>
      </c>
      <c r="B273" s="20" t="s">
        <v>2512</v>
      </c>
      <c r="C273" s="188"/>
      <c r="D273" t="s">
        <v>3471</v>
      </c>
    </row>
    <row r="274" spans="1:4" x14ac:dyDescent="0.25">
      <c r="A274" t="s">
        <v>2513</v>
      </c>
      <c r="B274" s="20" t="s">
        <v>2510</v>
      </c>
      <c r="C274" s="187"/>
      <c r="D274" t="s">
        <v>3888</v>
      </c>
    </row>
    <row r="275" spans="1:4" x14ac:dyDescent="0.25">
      <c r="A275" t="s">
        <v>3006</v>
      </c>
      <c r="B275" t="s">
        <v>3003</v>
      </c>
      <c r="C275" s="206"/>
      <c r="D275" t="s">
        <v>3887</v>
      </c>
    </row>
    <row r="276" spans="1:4" x14ac:dyDescent="0.25">
      <c r="A276" t="s">
        <v>2497</v>
      </c>
      <c r="B276" s="20" t="s">
        <v>2493</v>
      </c>
      <c r="C276" s="182"/>
      <c r="D276" t="s">
        <v>3889</v>
      </c>
    </row>
    <row r="278" spans="1:4" x14ac:dyDescent="0.25">
      <c r="A278" s="42" t="s">
        <v>2594</v>
      </c>
      <c r="B278" s="169"/>
      <c r="C278" s="159"/>
      <c r="D278" s="159"/>
    </row>
    <row r="279" spans="1:4" x14ac:dyDescent="0.25">
      <c r="A279" s="9" t="s">
        <v>2469</v>
      </c>
      <c r="B279" s="170" t="s">
        <v>2470</v>
      </c>
      <c r="C279" s="9" t="s">
        <v>2471</v>
      </c>
      <c r="D279" s="9" t="s">
        <v>2472</v>
      </c>
    </row>
    <row r="280" spans="1:4" x14ac:dyDescent="0.25">
      <c r="A280" t="s">
        <v>2479</v>
      </c>
      <c r="B280" s="20" t="s">
        <v>2490</v>
      </c>
      <c r="C280" s="176"/>
      <c r="D280" t="s">
        <v>2446</v>
      </c>
    </row>
    <row r="281" spans="1:4" x14ac:dyDescent="0.25">
      <c r="A281" t="s">
        <v>2474</v>
      </c>
      <c r="B281" s="171" t="s">
        <v>2484</v>
      </c>
      <c r="C281" s="173"/>
      <c r="D281" t="s">
        <v>430</v>
      </c>
    </row>
    <row r="282" spans="1:4" x14ac:dyDescent="0.25">
      <c r="A282" t="s">
        <v>2497</v>
      </c>
      <c r="B282" s="20" t="s">
        <v>2493</v>
      </c>
      <c r="C282" s="182"/>
      <c r="D282" t="s">
        <v>2551</v>
      </c>
    </row>
    <row r="283" spans="1:4" x14ac:dyDescent="0.25">
      <c r="A283" t="s">
        <v>2487</v>
      </c>
      <c r="B283" s="171" t="s">
        <v>2488</v>
      </c>
      <c r="C283" s="175"/>
      <c r="D283" t="s">
        <v>88</v>
      </c>
    </row>
    <row r="284" spans="1:4" x14ac:dyDescent="0.25">
      <c r="A284" t="s">
        <v>2513</v>
      </c>
      <c r="B284" s="20" t="s">
        <v>2510</v>
      </c>
      <c r="C284" s="187"/>
      <c r="D284" t="s">
        <v>2587</v>
      </c>
    </row>
    <row r="285" spans="1:4" x14ac:dyDescent="0.25">
      <c r="A285" t="s">
        <v>2560</v>
      </c>
      <c r="B285" s="171" t="s">
        <v>2562</v>
      </c>
      <c r="C285" s="189"/>
      <c r="D285" t="s">
        <v>2559</v>
      </c>
    </row>
    <row r="286" spans="1:4" x14ac:dyDescent="0.25">
      <c r="A286" t="s">
        <v>2481</v>
      </c>
      <c r="B286" s="171" t="s">
        <v>2482</v>
      </c>
      <c r="C286" s="167"/>
      <c r="D286" t="s">
        <v>2592</v>
      </c>
    </row>
    <row r="287" spans="1:4" x14ac:dyDescent="0.25">
      <c r="A287" t="s">
        <v>2495</v>
      </c>
      <c r="B287" s="20" t="s">
        <v>2491</v>
      </c>
      <c r="C287" s="179"/>
      <c r="D287" t="s">
        <v>2591</v>
      </c>
    </row>
    <row r="288" spans="1:4" x14ac:dyDescent="0.25">
      <c r="A288" t="s">
        <v>2480</v>
      </c>
      <c r="B288" s="171" t="s">
        <v>2485</v>
      </c>
      <c r="C288" s="174"/>
      <c r="D288" t="s">
        <v>83</v>
      </c>
    </row>
    <row r="289" spans="1:4" x14ac:dyDescent="0.25">
      <c r="A289" t="s">
        <v>2494</v>
      </c>
      <c r="B289" s="20" t="s">
        <v>2509</v>
      </c>
      <c r="C289" s="180"/>
      <c r="D289" t="s">
        <v>89</v>
      </c>
    </row>
    <row r="291" spans="1:4" x14ac:dyDescent="0.25">
      <c r="A291" s="42" t="s">
        <v>2568</v>
      </c>
      <c r="B291" s="169"/>
      <c r="C291" s="159"/>
      <c r="D291" s="159"/>
    </row>
    <row r="292" spans="1:4" x14ac:dyDescent="0.25">
      <c r="A292" s="9" t="s">
        <v>2469</v>
      </c>
      <c r="B292" s="170" t="s">
        <v>2470</v>
      </c>
      <c r="C292" s="9" t="s">
        <v>2471</v>
      </c>
      <c r="D292" s="9" t="s">
        <v>2472</v>
      </c>
    </row>
    <row r="293" spans="1:4" x14ac:dyDescent="0.25">
      <c r="A293" t="s">
        <v>2479</v>
      </c>
      <c r="B293" s="20" t="s">
        <v>2490</v>
      </c>
      <c r="C293" s="176"/>
      <c r="D293" t="s">
        <v>420</v>
      </c>
    </row>
    <row r="294" spans="1:4" x14ac:dyDescent="0.25">
      <c r="A294" t="s">
        <v>2517</v>
      </c>
      <c r="B294" s="20" t="s">
        <v>2511</v>
      </c>
      <c r="C294" s="186"/>
      <c r="D294" t="s">
        <v>2445</v>
      </c>
    </row>
    <row r="295" spans="1:4" x14ac:dyDescent="0.25">
      <c r="A295" t="s">
        <v>2487</v>
      </c>
      <c r="B295" s="171" t="s">
        <v>2488</v>
      </c>
      <c r="C295" s="175"/>
      <c r="D295" t="s">
        <v>88</v>
      </c>
    </row>
    <row r="296" spans="1:4" x14ac:dyDescent="0.25">
      <c r="A296" t="s">
        <v>2494</v>
      </c>
      <c r="B296" s="20" t="s">
        <v>2509</v>
      </c>
      <c r="C296" s="180"/>
      <c r="D296" t="s">
        <v>2557</v>
      </c>
    </row>
    <row r="297" spans="1:4" x14ac:dyDescent="0.25">
      <c r="A297" t="s">
        <v>2513</v>
      </c>
      <c r="B297" s="20" t="s">
        <v>2510</v>
      </c>
      <c r="C297" s="187"/>
      <c r="D297" t="s">
        <v>2558</v>
      </c>
    </row>
    <row r="298" spans="1:4" x14ac:dyDescent="0.25">
      <c r="A298" t="s">
        <v>2468</v>
      </c>
      <c r="B298" s="172" t="s">
        <v>2475</v>
      </c>
      <c r="C298" s="168"/>
      <c r="D298" t="s">
        <v>85</v>
      </c>
    </row>
    <row r="299" spans="1:4" x14ac:dyDescent="0.25">
      <c r="A299" t="s">
        <v>2496</v>
      </c>
      <c r="B299" s="20" t="s">
        <v>2492</v>
      </c>
      <c r="C299" s="181"/>
      <c r="D299" t="s">
        <v>84</v>
      </c>
    </row>
    <row r="300" spans="1:4" x14ac:dyDescent="0.25">
      <c r="A300" t="s">
        <v>2480</v>
      </c>
      <c r="B300" s="171" t="s">
        <v>2485</v>
      </c>
      <c r="C300" s="174"/>
      <c r="D300" t="s">
        <v>83</v>
      </c>
    </row>
    <row r="301" spans="1:4" x14ac:dyDescent="0.25">
      <c r="A301" t="s">
        <v>2504</v>
      </c>
      <c r="B301" s="20" t="s">
        <v>2503</v>
      </c>
      <c r="C301" s="183"/>
      <c r="D301" t="s">
        <v>427</v>
      </c>
    </row>
    <row r="302" spans="1:4" x14ac:dyDescent="0.25">
      <c r="A302" t="s">
        <v>2474</v>
      </c>
      <c r="B302" s="171" t="s">
        <v>2484</v>
      </c>
      <c r="C302" s="173"/>
      <c r="D302" t="s">
        <v>430</v>
      </c>
    </row>
    <row r="303" spans="1:4" x14ac:dyDescent="0.25">
      <c r="A303" t="s">
        <v>2561</v>
      </c>
      <c r="B303" s="171">
        <v>740000</v>
      </c>
      <c r="C303" s="190"/>
      <c r="D303" t="s">
        <v>2443</v>
      </c>
    </row>
    <row r="304" spans="1:4" x14ac:dyDescent="0.25">
      <c r="B304" s="171"/>
    </row>
    <row r="305" spans="1:4" x14ac:dyDescent="0.25">
      <c r="A305" s="42" t="s">
        <v>2568</v>
      </c>
      <c r="B305" s="169"/>
      <c r="C305" s="159"/>
      <c r="D305" s="159"/>
    </row>
    <row r="306" spans="1:4" x14ac:dyDescent="0.25">
      <c r="A306" s="9" t="s">
        <v>2469</v>
      </c>
      <c r="B306" s="170" t="s">
        <v>2470</v>
      </c>
      <c r="C306" s="9" t="s">
        <v>2471</v>
      </c>
      <c r="D306" s="9" t="s">
        <v>2472</v>
      </c>
    </row>
    <row r="307" spans="1:4" x14ac:dyDescent="0.25">
      <c r="A307" t="s">
        <v>2479</v>
      </c>
      <c r="B307" s="20" t="s">
        <v>2490</v>
      </c>
      <c r="C307" s="176"/>
      <c r="D307" s="380" t="s">
        <v>2446</v>
      </c>
    </row>
    <row r="308" spans="1:4" x14ac:dyDescent="0.25">
      <c r="A308" t="s">
        <v>2518</v>
      </c>
      <c r="B308" s="20" t="s">
        <v>2512</v>
      </c>
      <c r="C308" s="188"/>
      <c r="D308" t="s">
        <v>2550</v>
      </c>
    </row>
    <row r="309" spans="1:4" x14ac:dyDescent="0.25">
      <c r="A309" t="s">
        <v>2487</v>
      </c>
      <c r="B309" s="171" t="s">
        <v>2488</v>
      </c>
      <c r="C309" s="175"/>
      <c r="D309" t="s">
        <v>88</v>
      </c>
    </row>
    <row r="310" spans="1:4" x14ac:dyDescent="0.25">
      <c r="A310" t="s">
        <v>2481</v>
      </c>
      <c r="B310" s="171" t="s">
        <v>2482</v>
      </c>
      <c r="C310" s="167"/>
      <c r="D310" t="s">
        <v>2605</v>
      </c>
    </row>
    <row r="311" spans="1:4" x14ac:dyDescent="0.25">
      <c r="A311" t="s">
        <v>2480</v>
      </c>
      <c r="B311" s="171" t="s">
        <v>2485</v>
      </c>
      <c r="C311" s="174"/>
      <c r="D311" t="s">
        <v>83</v>
      </c>
    </row>
    <row r="312" spans="1:4" x14ac:dyDescent="0.25">
      <c r="A312" t="s">
        <v>2504</v>
      </c>
      <c r="B312" s="20" t="s">
        <v>2503</v>
      </c>
      <c r="C312" s="183"/>
      <c r="D312" t="s">
        <v>427</v>
      </c>
    </row>
    <row r="313" spans="1:4" x14ac:dyDescent="0.25">
      <c r="A313" t="s">
        <v>2474</v>
      </c>
      <c r="B313" s="171" t="s">
        <v>2484</v>
      </c>
      <c r="C313" s="173"/>
      <c r="D313" t="s">
        <v>430</v>
      </c>
    </row>
    <row r="314" spans="1:4" x14ac:dyDescent="0.25">
      <c r="A314" t="s">
        <v>2561</v>
      </c>
      <c r="B314" s="171">
        <v>740000</v>
      </c>
      <c r="C314" s="190"/>
      <c r="D314" t="s">
        <v>2443</v>
      </c>
    </row>
    <row r="315" spans="1:4" x14ac:dyDescent="0.25">
      <c r="A315" t="s">
        <v>2497</v>
      </c>
      <c r="B315" s="20" t="s">
        <v>2493</v>
      </c>
      <c r="C315" s="182"/>
      <c r="D315" t="s">
        <v>2551</v>
      </c>
    </row>
    <row r="316" spans="1:4" x14ac:dyDescent="0.25">
      <c r="A316" t="s">
        <v>2494</v>
      </c>
      <c r="B316" s="20" t="s">
        <v>2509</v>
      </c>
      <c r="C316" s="180"/>
      <c r="D316" t="s">
        <v>89</v>
      </c>
    </row>
    <row r="317" spans="1:4" x14ac:dyDescent="0.25">
      <c r="B317"/>
    </row>
    <row r="318" spans="1:4" x14ac:dyDescent="0.25">
      <c r="A318" s="42" t="s">
        <v>2717</v>
      </c>
      <c r="B318" s="169"/>
      <c r="C318" s="159"/>
      <c r="D318" s="159"/>
    </row>
    <row r="319" spans="1:4" x14ac:dyDescent="0.25">
      <c r="A319" s="9" t="s">
        <v>2469</v>
      </c>
      <c r="B319" s="170" t="s">
        <v>2470</v>
      </c>
      <c r="C319" s="9" t="s">
        <v>2471</v>
      </c>
      <c r="D319" s="9" t="s">
        <v>2472</v>
      </c>
    </row>
    <row r="320" spans="1:4" x14ac:dyDescent="0.25">
      <c r="A320" t="s">
        <v>2479</v>
      </c>
      <c r="B320" s="20" t="s">
        <v>2490</v>
      </c>
      <c r="C320" s="176"/>
      <c r="D320" t="s">
        <v>2446</v>
      </c>
    </row>
    <row r="321" spans="1:4" x14ac:dyDescent="0.25">
      <c r="A321" t="s">
        <v>2494</v>
      </c>
      <c r="B321" s="20" t="s">
        <v>2509</v>
      </c>
      <c r="C321" s="180"/>
      <c r="D321" t="s">
        <v>89</v>
      </c>
    </row>
    <row r="322" spans="1:4" x14ac:dyDescent="0.25">
      <c r="A322" t="s">
        <v>2497</v>
      </c>
      <c r="B322" s="20" t="s">
        <v>2493</v>
      </c>
      <c r="C322" s="182"/>
      <c r="D322" t="s">
        <v>2551</v>
      </c>
    </row>
    <row r="323" spans="1:4" x14ac:dyDescent="0.25">
      <c r="A323" t="s">
        <v>2517</v>
      </c>
      <c r="B323" s="20" t="s">
        <v>2511</v>
      </c>
      <c r="C323" s="186"/>
      <c r="D323" t="s">
        <v>2445</v>
      </c>
    </row>
    <row r="324" spans="1:4" x14ac:dyDescent="0.25">
      <c r="A324" t="s">
        <v>2518</v>
      </c>
      <c r="B324" s="20" t="s">
        <v>2512</v>
      </c>
      <c r="C324" s="188"/>
      <c r="D324" t="s">
        <v>2550</v>
      </c>
    </row>
    <row r="325" spans="1:4" x14ac:dyDescent="0.25">
      <c r="A325" t="s">
        <v>2487</v>
      </c>
      <c r="B325" s="171" t="s">
        <v>2488</v>
      </c>
      <c r="C325" s="175"/>
      <c r="D325" t="s">
        <v>88</v>
      </c>
    </row>
    <row r="326" spans="1:4" x14ac:dyDescent="0.25">
      <c r="A326" t="s">
        <v>2496</v>
      </c>
      <c r="B326" s="20" t="s">
        <v>2492</v>
      </c>
      <c r="C326" s="181"/>
      <c r="D326" t="s">
        <v>2607</v>
      </c>
    </row>
    <row r="327" spans="1:4" x14ac:dyDescent="0.25">
      <c r="A327" t="s">
        <v>2474</v>
      </c>
      <c r="B327" s="171" t="s">
        <v>2484</v>
      </c>
      <c r="C327" s="173"/>
      <c r="D327" t="s">
        <v>2606</v>
      </c>
    </row>
    <row r="328" spans="1:4" x14ac:dyDescent="0.25">
      <c r="A328" t="s">
        <v>2480</v>
      </c>
      <c r="B328" s="171" t="s">
        <v>2485</v>
      </c>
      <c r="C328" s="174"/>
      <c r="D328" t="s">
        <v>83</v>
      </c>
    </row>
    <row r="329" spans="1:4" x14ac:dyDescent="0.25">
      <c r="A329" t="s">
        <v>2481</v>
      </c>
      <c r="B329" s="171" t="s">
        <v>2482</v>
      </c>
      <c r="C329" s="167"/>
      <c r="D329" t="s">
        <v>2605</v>
      </c>
    </row>
    <row r="330" spans="1:4" x14ac:dyDescent="0.25">
      <c r="A330" t="s">
        <v>2561</v>
      </c>
      <c r="B330" s="171">
        <v>740000</v>
      </c>
      <c r="C330" s="190"/>
      <c r="D330" t="s">
        <v>2443</v>
      </c>
    </row>
    <row r="332" spans="1:4" x14ac:dyDescent="0.25">
      <c r="A332" s="42" t="s">
        <v>3667</v>
      </c>
      <c r="B332" s="169"/>
      <c r="C332" s="159"/>
      <c r="D332" s="159"/>
    </row>
    <row r="333" spans="1:4" x14ac:dyDescent="0.25">
      <c r="A333" s="9" t="s">
        <v>2469</v>
      </c>
      <c r="B333" s="170" t="s">
        <v>2470</v>
      </c>
      <c r="C333" s="9" t="s">
        <v>2471</v>
      </c>
      <c r="D333" s="9" t="s">
        <v>2472</v>
      </c>
    </row>
    <row r="334" spans="1:4" x14ac:dyDescent="0.25">
      <c r="A334" t="s">
        <v>2494</v>
      </c>
      <c r="B334" s="20" t="s">
        <v>2509</v>
      </c>
      <c r="C334" s="180"/>
      <c r="D334" t="s">
        <v>3668</v>
      </c>
    </row>
    <row r="335" spans="1:4" x14ac:dyDescent="0.25">
      <c r="A335" t="s">
        <v>3676</v>
      </c>
      <c r="B335" s="20" t="s">
        <v>3675</v>
      </c>
      <c r="C335" s="159"/>
      <c r="D335" t="s">
        <v>3669</v>
      </c>
    </row>
    <row r="336" spans="1:4" x14ac:dyDescent="0.25">
      <c r="A336" t="s">
        <v>2481</v>
      </c>
      <c r="B336" s="171" t="s">
        <v>2482</v>
      </c>
      <c r="C336" s="167"/>
      <c r="D336" t="s">
        <v>3670</v>
      </c>
    </row>
    <row r="337" spans="1:4" x14ac:dyDescent="0.25">
      <c r="A337" t="s">
        <v>2560</v>
      </c>
      <c r="B337" s="171" t="s">
        <v>2562</v>
      </c>
      <c r="C337" s="189"/>
      <c r="D337" t="s">
        <v>3671</v>
      </c>
    </row>
    <row r="338" spans="1:4" x14ac:dyDescent="0.25">
      <c r="A338" t="s">
        <v>3677</v>
      </c>
      <c r="B338" s="171">
        <v>808080</v>
      </c>
      <c r="C338" s="411"/>
      <c r="D338" t="s">
        <v>3672</v>
      </c>
    </row>
    <row r="339" spans="1:4" x14ac:dyDescent="0.25">
      <c r="A339" t="s">
        <v>2487</v>
      </c>
      <c r="B339" s="171" t="s">
        <v>2488</v>
      </c>
      <c r="C339" s="175"/>
      <c r="D339" t="s">
        <v>3673</v>
      </c>
    </row>
    <row r="340" spans="1:4" x14ac:dyDescent="0.25">
      <c r="A340" t="s">
        <v>2495</v>
      </c>
      <c r="B340" s="20" t="s">
        <v>2491</v>
      </c>
      <c r="C340" s="179"/>
      <c r="D340" t="s">
        <v>3674</v>
      </c>
    </row>
    <row r="341" spans="1:4" x14ac:dyDescent="0.25">
      <c r="A341" t="s">
        <v>3005</v>
      </c>
      <c r="B341" s="20" t="s">
        <v>3522</v>
      </c>
      <c r="C341" s="179"/>
      <c r="D341" t="s">
        <v>3526</v>
      </c>
    </row>
    <row r="342" spans="1:4" x14ac:dyDescent="0.25">
      <c r="A342" t="s">
        <v>4139</v>
      </c>
      <c r="B342" s="20" t="s">
        <v>4140</v>
      </c>
      <c r="C342" s="179"/>
      <c r="D342" t="s">
        <v>4141</v>
      </c>
    </row>
    <row r="343" spans="1:4" x14ac:dyDescent="0.25">
      <c r="A343" t="s">
        <v>4142</v>
      </c>
      <c r="B343" s="20" t="s">
        <v>3946</v>
      </c>
      <c r="C343" s="179"/>
      <c r="D343" t="s">
        <v>3947</v>
      </c>
    </row>
    <row r="344" spans="1:4" x14ac:dyDescent="0.25">
      <c r="A344" t="s">
        <v>3482</v>
      </c>
      <c r="B344" s="20" t="s">
        <v>3524</v>
      </c>
      <c r="C344" s="179"/>
      <c r="D344" t="s">
        <v>4143</v>
      </c>
    </row>
  </sheetData>
  <pageMargins left="0.7" right="0.7" top="0.75" bottom="0.75" header="0.3" footer="0.3"/>
  <pageSetup orientation="portrait" r:id="rId1"/>
  <ignoredErrors>
    <ignoredError sqref="B179:B180 B183 B72 B158:B163 B36:B44 B64 B189:B199 B291:B293 B62 B226:B239 B51:B54 B114 B202 B209:B212 B214:B221 B295:B302 B24:B25 B35"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C11" sqref="C11"/>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3638</v>
      </c>
      <c r="B2" t="s">
        <v>3371</v>
      </c>
      <c r="C2" s="163" t="s">
        <v>3372</v>
      </c>
    </row>
    <row r="3" spans="1:3" x14ac:dyDescent="0.25">
      <c r="A3" t="s">
        <v>3575</v>
      </c>
      <c r="B3" t="s">
        <v>3576</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3485</v>
      </c>
      <c r="B1" s="366" t="s">
        <v>3507</v>
      </c>
      <c r="C1" s="369" t="s">
        <v>2471</v>
      </c>
      <c r="D1" s="366">
        <v>2025</v>
      </c>
      <c r="E1" s="366">
        <v>2026</v>
      </c>
      <c r="F1" s="366">
        <v>2027</v>
      </c>
      <c r="G1" s="366">
        <v>2028</v>
      </c>
      <c r="H1" s="366">
        <v>2029</v>
      </c>
      <c r="I1" s="366">
        <v>2030</v>
      </c>
      <c r="J1" s="366">
        <v>2031</v>
      </c>
      <c r="K1" s="366">
        <v>2032</v>
      </c>
      <c r="L1" s="366">
        <v>2033</v>
      </c>
      <c r="M1" s="366">
        <v>2034</v>
      </c>
      <c r="N1" s="366">
        <v>2035</v>
      </c>
      <c r="O1" s="366">
        <v>2036</v>
      </c>
      <c r="P1" s="366">
        <v>2037</v>
      </c>
      <c r="Q1" s="366">
        <v>2038</v>
      </c>
      <c r="R1" s="366">
        <v>2039</v>
      </c>
      <c r="S1" s="366">
        <v>2040</v>
      </c>
      <c r="T1" s="366">
        <v>2041</v>
      </c>
      <c r="U1" s="366">
        <v>2042</v>
      </c>
      <c r="V1" s="366">
        <v>2043</v>
      </c>
      <c r="W1" s="366">
        <v>2044</v>
      </c>
      <c r="X1" s="366">
        <v>2045</v>
      </c>
      <c r="Y1" s="366">
        <v>2046</v>
      </c>
      <c r="Z1" s="366">
        <v>2047</v>
      </c>
      <c r="AA1" s="366">
        <v>2048</v>
      </c>
      <c r="AB1" s="366">
        <v>2049</v>
      </c>
      <c r="AC1" s="366">
        <v>2050</v>
      </c>
      <c r="AD1" s="366"/>
      <c r="AE1" s="366"/>
      <c r="AF1" s="366"/>
      <c r="AG1" s="366"/>
    </row>
    <row r="2" spans="1:33" x14ac:dyDescent="0.25">
      <c r="A2" s="1" t="s">
        <v>3491</v>
      </c>
      <c r="B2" t="s">
        <v>4133</v>
      </c>
      <c r="C2" s="370" t="s">
        <v>3508</v>
      </c>
      <c r="D2">
        <v>5498.49</v>
      </c>
      <c r="E2">
        <v>5377.45</v>
      </c>
      <c r="F2">
        <v>5178.66</v>
      </c>
      <c r="G2">
        <v>5040.8100000000004</v>
      </c>
      <c r="H2">
        <v>4867.6899999999996</v>
      </c>
      <c r="I2">
        <v>4723.7700000000004</v>
      </c>
      <c r="J2">
        <v>4527.63</v>
      </c>
      <c r="K2">
        <v>4332.3999999999996</v>
      </c>
      <c r="L2">
        <v>4140.91</v>
      </c>
      <c r="M2">
        <v>3966.06</v>
      </c>
      <c r="N2">
        <v>3828.23</v>
      </c>
      <c r="O2">
        <v>3708.22</v>
      </c>
      <c r="P2">
        <v>3598.75</v>
      </c>
      <c r="Q2">
        <v>3512.53</v>
      </c>
      <c r="R2">
        <v>3443.5</v>
      </c>
      <c r="S2">
        <v>3401.97</v>
      </c>
      <c r="T2">
        <v>3385.02</v>
      </c>
      <c r="U2">
        <v>3375.78</v>
      </c>
      <c r="V2">
        <v>3369.19</v>
      </c>
      <c r="W2">
        <v>3368.13</v>
      </c>
      <c r="X2">
        <v>3378.41</v>
      </c>
      <c r="Y2">
        <v>3396.35</v>
      </c>
      <c r="Z2">
        <v>3422.83</v>
      </c>
      <c r="AA2">
        <v>3446.16</v>
      </c>
      <c r="AB2">
        <v>3472.63</v>
      </c>
      <c r="AC2">
        <v>3500.44</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3485</v>
      </c>
      <c r="B1" s="366" t="s">
        <v>3486</v>
      </c>
      <c r="C1" s="366" t="s">
        <v>3487</v>
      </c>
      <c r="D1" s="366" t="s">
        <v>3488</v>
      </c>
      <c r="E1" s="366" t="s">
        <v>3489</v>
      </c>
      <c r="F1" s="367" t="s">
        <v>3490</v>
      </c>
    </row>
    <row r="2" spans="1:6" ht="30" x14ac:dyDescent="0.25">
      <c r="A2" s="1" t="s">
        <v>3491</v>
      </c>
      <c r="B2" s="1" t="s">
        <v>3086</v>
      </c>
      <c r="C2" s="1">
        <v>2030</v>
      </c>
      <c r="D2" s="5">
        <f>0.48*'EPA GHG Inventory'!Q16</f>
        <v>3161.7119999999995</v>
      </c>
      <c r="E2" s="5">
        <f>0.5*'EPA GHG Inventory'!Q16</f>
        <v>3293.45</v>
      </c>
      <c r="F2" t="s">
        <v>3087</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3608</v>
      </c>
    </row>
    <row r="2" spans="1:35" x14ac:dyDescent="0.25">
      <c r="A2" t="s">
        <v>3609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3618</v>
      </c>
    </row>
    <row r="3" spans="1:35" x14ac:dyDescent="0.25">
      <c r="A3" t="s">
        <v>2203</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3619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3620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3610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3611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3621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3622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3612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3613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3623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3624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3614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3625</v>
      </c>
    </row>
    <row r="18" spans="1:1" x14ac:dyDescent="0.25">
      <c r="A18" t="s">
        <v>3626</v>
      </c>
    </row>
    <row r="19" spans="1:1" x14ac:dyDescent="0.25">
      <c r="A19" t="s">
        <v>3627</v>
      </c>
    </row>
    <row r="20" spans="1:1" x14ac:dyDescent="0.25">
      <c r="A20" t="s">
        <v>3628</v>
      </c>
    </row>
    <row r="21" spans="1:1" x14ac:dyDescent="0.25">
      <c r="A21" t="s">
        <v>3615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16" t="s">
        <v>460</v>
      </c>
      <c r="B2" s="416"/>
      <c r="C2" s="212"/>
      <c r="D2" s="212"/>
      <c r="E2" s="212"/>
      <c r="F2" s="212"/>
      <c r="G2" s="212"/>
      <c r="H2" s="49" t="s">
        <v>461</v>
      </c>
    </row>
    <row r="3" spans="1:8" ht="15.75" x14ac:dyDescent="0.25">
      <c r="A3" s="212" t="s">
        <v>706</v>
      </c>
      <c r="B3" s="212"/>
      <c r="C3" s="212"/>
      <c r="D3" s="212"/>
      <c r="E3" s="212"/>
      <c r="F3" s="212"/>
      <c r="G3" s="212"/>
      <c r="H3" s="49" t="s">
        <v>3349</v>
      </c>
    </row>
    <row r="4" spans="1:8" x14ac:dyDescent="0.25">
      <c r="A4" s="213"/>
      <c r="B4" s="213"/>
      <c r="C4" s="213"/>
      <c r="D4" s="213"/>
      <c r="E4" s="213"/>
      <c r="F4" s="213"/>
      <c r="G4" s="49"/>
      <c r="H4" s="49" t="s">
        <v>462</v>
      </c>
    </row>
    <row r="5" spans="1:8" x14ac:dyDescent="0.25">
      <c r="A5" s="213"/>
      <c r="B5" s="213"/>
      <c r="C5" s="213"/>
      <c r="D5" s="213"/>
      <c r="E5" s="213"/>
      <c r="F5" s="213"/>
      <c r="G5" s="213"/>
      <c r="H5" s="213"/>
    </row>
    <row r="6" spans="1:8" x14ac:dyDescent="0.25">
      <c r="A6" s="417" t="s">
        <v>463</v>
      </c>
      <c r="B6" s="267" t="s">
        <v>464</v>
      </c>
      <c r="C6" s="267" t="s">
        <v>465</v>
      </c>
      <c r="D6" s="267" t="s">
        <v>466</v>
      </c>
      <c r="E6" s="267" t="s">
        <v>467</v>
      </c>
      <c r="F6" s="267" t="s">
        <v>468</v>
      </c>
      <c r="G6" s="267" t="s">
        <v>469</v>
      </c>
      <c r="H6" s="267" t="s">
        <v>470</v>
      </c>
    </row>
    <row r="7" spans="1:8" ht="15.75" thickBot="1" x14ac:dyDescent="0.3">
      <c r="A7" s="418"/>
      <c r="B7" s="419" t="s">
        <v>471</v>
      </c>
      <c r="C7" s="420"/>
      <c r="D7" s="420"/>
      <c r="E7" s="420"/>
      <c r="F7" s="420"/>
      <c r="G7" s="420"/>
      <c r="H7" s="421"/>
    </row>
    <row r="8" spans="1:8" ht="15.75" thickTop="1" x14ac:dyDescent="0.25">
      <c r="A8" s="268" t="s">
        <v>472</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473</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474</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475</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476</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478</v>
      </c>
      <c r="B13" s="269">
        <v>45783.983149465937</v>
      </c>
      <c r="C13" s="269">
        <v>1.37229551691322</v>
      </c>
      <c r="D13" s="269">
        <v>0.19110373131999001</v>
      </c>
      <c r="E13" s="273" t="s">
        <v>479</v>
      </c>
      <c r="F13" s="273" t="s">
        <v>479</v>
      </c>
      <c r="G13" s="273" t="s">
        <v>479</v>
      </c>
      <c r="H13" s="273" t="s">
        <v>479</v>
      </c>
    </row>
    <row r="14" spans="1:8" x14ac:dyDescent="0.25">
      <c r="A14" s="274" t="s">
        <v>480</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481</v>
      </c>
      <c r="B15" s="269">
        <v>14978.572362155866</v>
      </c>
      <c r="C15" s="269">
        <v>0.23835740177008</v>
      </c>
      <c r="D15" s="269">
        <v>5.0815371746130003E-2</v>
      </c>
      <c r="E15" s="273" t="s">
        <v>479</v>
      </c>
      <c r="F15" s="273" t="s">
        <v>479</v>
      </c>
      <c r="G15" s="273" t="s">
        <v>479</v>
      </c>
      <c r="H15" s="273" t="s">
        <v>479</v>
      </c>
    </row>
    <row r="16" spans="1:8" x14ac:dyDescent="0.25">
      <c r="A16" s="272" t="s">
        <v>482</v>
      </c>
      <c r="B16" s="269">
        <v>5057.2748720254449</v>
      </c>
      <c r="C16" s="269">
        <v>0.25516926930848</v>
      </c>
      <c r="D16" s="269">
        <v>3.8004328346280002E-2</v>
      </c>
      <c r="E16" s="273" t="s">
        <v>479</v>
      </c>
      <c r="F16" s="273" t="s">
        <v>479</v>
      </c>
      <c r="G16" s="273" t="s">
        <v>479</v>
      </c>
      <c r="H16" s="273" t="s">
        <v>479</v>
      </c>
    </row>
    <row r="17" spans="1:8" x14ac:dyDescent="0.25">
      <c r="A17" s="272" t="s">
        <v>483</v>
      </c>
      <c r="B17" s="269">
        <v>67269.957813983725</v>
      </c>
      <c r="C17" s="269">
        <v>1.85662734289529</v>
      </c>
      <c r="D17" s="269">
        <v>0.29458061428601001</v>
      </c>
      <c r="E17" s="273" t="s">
        <v>479</v>
      </c>
      <c r="F17" s="273" t="s">
        <v>479</v>
      </c>
      <c r="G17" s="273" t="s">
        <v>479</v>
      </c>
      <c r="H17" s="273" t="s">
        <v>479</v>
      </c>
    </row>
    <row r="18" spans="1:8" x14ac:dyDescent="0.25">
      <c r="A18" s="272" t="s">
        <v>484</v>
      </c>
      <c r="B18" s="269">
        <v>45070.579654334128</v>
      </c>
      <c r="C18" s="269">
        <v>3.0283235843053902</v>
      </c>
      <c r="D18" s="269">
        <v>0.52839203850651995</v>
      </c>
      <c r="E18" s="273" t="s">
        <v>479</v>
      </c>
      <c r="F18" s="273" t="s">
        <v>479</v>
      </c>
      <c r="G18" s="273" t="s">
        <v>479</v>
      </c>
      <c r="H18" s="273" t="s">
        <v>479</v>
      </c>
    </row>
    <row r="19" spans="1:8" x14ac:dyDescent="0.25">
      <c r="A19" s="272" t="s">
        <v>485</v>
      </c>
      <c r="B19" s="269">
        <v>46357.764227420019</v>
      </c>
      <c r="C19" s="269">
        <v>3.41919088614388</v>
      </c>
      <c r="D19" s="269">
        <v>0.52415757023381004</v>
      </c>
      <c r="E19" s="273" t="s">
        <v>479</v>
      </c>
      <c r="F19" s="273" t="s">
        <v>479</v>
      </c>
      <c r="G19" s="273" t="s">
        <v>479</v>
      </c>
      <c r="H19" s="273" t="s">
        <v>479</v>
      </c>
    </row>
    <row r="20" spans="1:8" x14ac:dyDescent="0.25">
      <c r="A20" s="272" t="s">
        <v>486</v>
      </c>
      <c r="B20" s="269">
        <v>36302.033778109631</v>
      </c>
      <c r="C20" s="269">
        <v>2.4295382607283198</v>
      </c>
      <c r="D20" s="269">
        <v>0.36471649490099001</v>
      </c>
      <c r="E20" s="273" t="s">
        <v>479</v>
      </c>
      <c r="F20" s="273" t="s">
        <v>479</v>
      </c>
      <c r="G20" s="273" t="s">
        <v>479</v>
      </c>
      <c r="H20" s="273" t="s">
        <v>479</v>
      </c>
    </row>
    <row r="21" spans="1:8" x14ac:dyDescent="0.25">
      <c r="A21" s="275" t="s">
        <v>3340</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487</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488</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489</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490</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491</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492</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493</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494</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495</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496</v>
      </c>
      <c r="B31" s="269">
        <v>257.90976890459297</v>
      </c>
      <c r="C31" s="269">
        <v>1.300499353749E-2</v>
      </c>
      <c r="D31" s="269">
        <v>1.87845249299E-3</v>
      </c>
      <c r="E31" s="273" t="s">
        <v>479</v>
      </c>
      <c r="F31" s="273" t="s">
        <v>479</v>
      </c>
      <c r="G31" s="273" t="s">
        <v>479</v>
      </c>
      <c r="H31" s="273" t="s">
        <v>479</v>
      </c>
    </row>
    <row r="32" spans="1:8" x14ac:dyDescent="0.25">
      <c r="A32" s="274" t="s">
        <v>3341</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497</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498</v>
      </c>
      <c r="B34" s="269">
        <v>28046.5637376296</v>
      </c>
      <c r="C34" s="269">
        <v>0.48826677857</v>
      </c>
      <c r="D34" s="269">
        <v>0.78160963399831995</v>
      </c>
      <c r="E34" s="273" t="s">
        <v>477</v>
      </c>
      <c r="F34" s="273" t="s">
        <v>477</v>
      </c>
      <c r="G34" s="273" t="s">
        <v>477</v>
      </c>
      <c r="H34" s="273" t="s">
        <v>477</v>
      </c>
    </row>
    <row r="35" spans="1:8" x14ac:dyDescent="0.25">
      <c r="A35" s="277" t="s">
        <v>499</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501</v>
      </c>
      <c r="B36" s="269">
        <v>4169.7141237857086</v>
      </c>
      <c r="C36" s="269">
        <v>2828.7193306107342</v>
      </c>
      <c r="D36" s="269" t="s">
        <v>477</v>
      </c>
      <c r="E36" s="269" t="s">
        <v>477</v>
      </c>
      <c r="F36" s="269" t="s">
        <v>477</v>
      </c>
      <c r="G36" s="269" t="s">
        <v>477</v>
      </c>
      <c r="H36" s="269" t="s">
        <v>477</v>
      </c>
    </row>
    <row r="37" spans="1:8" x14ac:dyDescent="0.25">
      <c r="A37" s="272" t="s">
        <v>503</v>
      </c>
      <c r="B37" s="269">
        <v>4169.7141237857086</v>
      </c>
      <c r="C37" s="269">
        <v>2828.7193306107342</v>
      </c>
      <c r="D37" s="273" t="s">
        <v>477</v>
      </c>
      <c r="E37" s="273" t="s">
        <v>477</v>
      </c>
      <c r="F37" s="273" t="s">
        <v>477</v>
      </c>
      <c r="G37" s="273" t="s">
        <v>477</v>
      </c>
      <c r="H37" s="278" t="s">
        <v>182</v>
      </c>
    </row>
    <row r="38" spans="1:8" x14ac:dyDescent="0.25">
      <c r="A38" s="272" t="s">
        <v>505</v>
      </c>
      <c r="B38" s="269" t="s">
        <v>479</v>
      </c>
      <c r="C38" s="269" t="s">
        <v>479</v>
      </c>
      <c r="D38" s="273" t="s">
        <v>477</v>
      </c>
      <c r="E38" s="273" t="s">
        <v>477</v>
      </c>
      <c r="F38" s="273" t="s">
        <v>477</v>
      </c>
      <c r="G38" s="273" t="s">
        <v>477</v>
      </c>
      <c r="H38" s="273" t="s">
        <v>477</v>
      </c>
    </row>
    <row r="39" spans="1:8" x14ac:dyDescent="0.25">
      <c r="A39" s="272" t="s">
        <v>3342</v>
      </c>
      <c r="B39" s="269" t="s">
        <v>506</v>
      </c>
      <c r="C39" s="269" t="s">
        <v>506</v>
      </c>
      <c r="D39" s="273" t="s">
        <v>477</v>
      </c>
      <c r="E39" s="269" t="s">
        <v>477</v>
      </c>
      <c r="F39" s="269" t="s">
        <v>477</v>
      </c>
      <c r="G39" s="269" t="s">
        <v>477</v>
      </c>
      <c r="H39" s="269" t="s">
        <v>477</v>
      </c>
    </row>
    <row r="40" spans="1:8" x14ac:dyDescent="0.25">
      <c r="A40" s="274" t="s">
        <v>507</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508</v>
      </c>
      <c r="B41" s="269">
        <v>11998.333379274758</v>
      </c>
      <c r="C41" s="269">
        <v>1877.1194091493796</v>
      </c>
      <c r="D41" s="269">
        <v>3.5424165198090003E-2</v>
      </c>
      <c r="E41" s="273" t="s">
        <v>479</v>
      </c>
      <c r="F41" s="273" t="s">
        <v>479</v>
      </c>
      <c r="G41" s="273" t="s">
        <v>479</v>
      </c>
      <c r="H41" s="273" t="s">
        <v>479</v>
      </c>
    </row>
    <row r="42" spans="1:8" x14ac:dyDescent="0.25">
      <c r="A42" s="272" t="s">
        <v>509</v>
      </c>
      <c r="B42" s="269">
        <v>24946.827302109439</v>
      </c>
      <c r="C42" s="269">
        <v>7151.4450138200864</v>
      </c>
      <c r="D42" s="278" t="s">
        <v>182</v>
      </c>
      <c r="E42" s="278" t="s">
        <v>182</v>
      </c>
      <c r="F42" s="278" t="s">
        <v>182</v>
      </c>
      <c r="G42" s="273" t="s">
        <v>479</v>
      </c>
      <c r="H42" s="273" t="s">
        <v>479</v>
      </c>
    </row>
    <row r="43" spans="1:8" x14ac:dyDescent="0.25">
      <c r="A43" s="272" t="s">
        <v>510</v>
      </c>
      <c r="B43" s="269" t="s">
        <v>479</v>
      </c>
      <c r="C43" s="269" t="s">
        <v>479</v>
      </c>
      <c r="D43" s="269">
        <v>5.644611909326E-2</v>
      </c>
      <c r="E43" s="273" t="s">
        <v>479</v>
      </c>
      <c r="F43" s="273" t="s">
        <v>479</v>
      </c>
      <c r="G43" s="273" t="s">
        <v>479</v>
      </c>
      <c r="H43" s="273" t="s">
        <v>479</v>
      </c>
    </row>
    <row r="44" spans="1:8" x14ac:dyDescent="0.25">
      <c r="A44" s="272" t="s">
        <v>3343</v>
      </c>
      <c r="B44" s="269" t="s">
        <v>506</v>
      </c>
      <c r="C44" s="269" t="s">
        <v>506</v>
      </c>
      <c r="D44" s="269" t="s">
        <v>506</v>
      </c>
      <c r="E44" s="269">
        <v>208.89432174184356</v>
      </c>
      <c r="F44" s="269">
        <v>105.47180460606191</v>
      </c>
      <c r="G44" s="269">
        <v>355.97410702367489</v>
      </c>
      <c r="H44" s="269">
        <v>65.111291475618813</v>
      </c>
    </row>
    <row r="45" spans="1:8" x14ac:dyDescent="0.25">
      <c r="A45" s="279" t="s">
        <v>3344</v>
      </c>
      <c r="B45" s="269" t="s">
        <v>511</v>
      </c>
      <c r="C45" s="278" t="s">
        <v>182</v>
      </c>
      <c r="D45" s="278" t="s">
        <v>182</v>
      </c>
      <c r="E45" s="278" t="s">
        <v>182</v>
      </c>
      <c r="F45" s="278" t="s">
        <v>182</v>
      </c>
      <c r="G45" s="278" t="s">
        <v>182</v>
      </c>
      <c r="H45" s="278" t="s">
        <v>182</v>
      </c>
    </row>
    <row r="46" spans="1:8" x14ac:dyDescent="0.25">
      <c r="A46" s="274" t="s">
        <v>3345</v>
      </c>
      <c r="B46" s="269" t="s">
        <v>479</v>
      </c>
      <c r="C46" s="278" t="s">
        <v>182</v>
      </c>
      <c r="D46" s="278" t="s">
        <v>182</v>
      </c>
      <c r="E46" s="278" t="s">
        <v>182</v>
      </c>
      <c r="F46" s="278" t="s">
        <v>182</v>
      </c>
      <c r="G46" s="278" t="s">
        <v>182</v>
      </c>
      <c r="H46" s="278" t="s">
        <v>182</v>
      </c>
    </row>
    <row r="47" spans="1:8" x14ac:dyDescent="0.25">
      <c r="A47" s="274" t="s">
        <v>512</v>
      </c>
      <c r="B47" s="269" t="s">
        <v>479</v>
      </c>
      <c r="C47" s="278" t="s">
        <v>182</v>
      </c>
      <c r="D47" s="278" t="s">
        <v>182</v>
      </c>
      <c r="E47" s="278" t="s">
        <v>182</v>
      </c>
      <c r="F47" s="278" t="s">
        <v>182</v>
      </c>
      <c r="G47" s="278" t="s">
        <v>182</v>
      </c>
      <c r="H47" s="278" t="s">
        <v>182</v>
      </c>
    </row>
    <row r="48" spans="1:8" x14ac:dyDescent="0.25">
      <c r="A48" s="271" t="s">
        <v>513</v>
      </c>
      <c r="B48" s="269" t="s">
        <v>511</v>
      </c>
      <c r="C48" s="278" t="s">
        <v>182</v>
      </c>
      <c r="D48" s="278" t="s">
        <v>182</v>
      </c>
      <c r="E48" s="278" t="s">
        <v>182</v>
      </c>
      <c r="F48" s="278" t="s">
        <v>182</v>
      </c>
      <c r="G48" s="278" t="s">
        <v>182</v>
      </c>
      <c r="H48" s="278" t="s">
        <v>182</v>
      </c>
    </row>
    <row r="49" spans="1:8" x14ac:dyDescent="0.25">
      <c r="A49" s="279" t="s">
        <v>3346</v>
      </c>
      <c r="B49" s="278" t="s">
        <v>182</v>
      </c>
      <c r="C49" s="278" t="s">
        <v>182</v>
      </c>
      <c r="D49" s="278" t="s">
        <v>182</v>
      </c>
      <c r="E49" s="278" t="s">
        <v>182</v>
      </c>
      <c r="F49" s="278" t="s">
        <v>182</v>
      </c>
      <c r="G49" s="278" t="s">
        <v>182</v>
      </c>
      <c r="H49" s="278" t="s">
        <v>182</v>
      </c>
    </row>
    <row r="50" spans="1:8" x14ac:dyDescent="0.25">
      <c r="A50" s="271" t="s">
        <v>514</v>
      </c>
      <c r="B50" s="269">
        <v>113327.83658654301</v>
      </c>
      <c r="C50" s="269">
        <v>5.2928930187330101</v>
      </c>
      <c r="D50" s="269">
        <v>3.2441550799905401</v>
      </c>
      <c r="E50" s="269">
        <v>1699.3376784668872</v>
      </c>
      <c r="F50" s="269">
        <v>130.7216571044716</v>
      </c>
      <c r="G50" s="269">
        <v>53.656498765611978</v>
      </c>
      <c r="H50" s="269" t="s">
        <v>504</v>
      </c>
    </row>
    <row r="51" spans="1:8" x14ac:dyDescent="0.25">
      <c r="A51" s="280" t="s">
        <v>515</v>
      </c>
      <c r="B51" s="269">
        <v>60220.980376771418</v>
      </c>
      <c r="C51" s="269" t="s">
        <v>539</v>
      </c>
      <c r="D51" s="269">
        <v>1.8999282815821601</v>
      </c>
      <c r="E51" s="273">
        <v>237.49103519777046</v>
      </c>
      <c r="F51" s="273">
        <v>98.796270642272503</v>
      </c>
      <c r="G51" s="273">
        <v>14.819440596340881</v>
      </c>
      <c r="H51" s="273" t="s">
        <v>504</v>
      </c>
    </row>
    <row r="52" spans="1:8" x14ac:dyDescent="0.25">
      <c r="A52" s="280" t="s">
        <v>516</v>
      </c>
      <c r="B52" s="269">
        <v>53106.856209771599</v>
      </c>
      <c r="C52" s="269">
        <v>5.2928930187330101</v>
      </c>
      <c r="D52" s="269">
        <v>1.34422679840838</v>
      </c>
      <c r="E52" s="273">
        <v>1461.8466432691168</v>
      </c>
      <c r="F52" s="273">
        <v>31.9253864621991</v>
      </c>
      <c r="G52" s="273">
        <v>38.837058169271103</v>
      </c>
      <c r="H52" s="273" t="s">
        <v>504</v>
      </c>
    </row>
    <row r="53" spans="1:8" x14ac:dyDescent="0.25">
      <c r="A53" s="271" t="s">
        <v>517</v>
      </c>
      <c r="B53" s="269" t="s">
        <v>479</v>
      </c>
      <c r="C53" s="269" t="s">
        <v>479</v>
      </c>
      <c r="D53" s="269" t="s">
        <v>479</v>
      </c>
      <c r="E53" s="273" t="s">
        <v>479</v>
      </c>
      <c r="F53" s="273" t="s">
        <v>479</v>
      </c>
      <c r="G53" s="273" t="s">
        <v>479</v>
      </c>
      <c r="H53" s="273" t="s">
        <v>504</v>
      </c>
    </row>
    <row r="54" spans="1:8" x14ac:dyDescent="0.25">
      <c r="A54" s="281" t="s">
        <v>3347</v>
      </c>
      <c r="B54" s="269">
        <v>230699.51036740557</v>
      </c>
      <c r="C54" s="278" t="s">
        <v>182</v>
      </c>
      <c r="D54" s="278" t="s">
        <v>182</v>
      </c>
      <c r="E54" s="278" t="s">
        <v>182</v>
      </c>
      <c r="F54" s="278" t="s">
        <v>182</v>
      </c>
      <c r="G54" s="278" t="s">
        <v>182</v>
      </c>
      <c r="H54" s="278" t="s">
        <v>182</v>
      </c>
    </row>
    <row r="55" spans="1:8" x14ac:dyDescent="0.25">
      <c r="A55" s="214" t="s">
        <v>3348</v>
      </c>
      <c r="B55" s="269" t="s">
        <v>539</v>
      </c>
      <c r="C55" s="278" t="s">
        <v>182</v>
      </c>
      <c r="D55" s="278" t="s">
        <v>182</v>
      </c>
      <c r="E55" s="278" t="s">
        <v>182</v>
      </c>
      <c r="F55" s="278" t="s">
        <v>182</v>
      </c>
      <c r="G55" s="278" t="s">
        <v>182</v>
      </c>
      <c r="H55" s="278" t="s">
        <v>182</v>
      </c>
    </row>
    <row r="56" spans="1:8" x14ac:dyDescent="0.25">
      <c r="A56" s="282" t="s">
        <v>518</v>
      </c>
      <c r="B56" s="273" t="s">
        <v>477</v>
      </c>
      <c r="C56" s="278" t="s">
        <v>182</v>
      </c>
      <c r="D56" s="278" t="s">
        <v>182</v>
      </c>
      <c r="E56" s="278" t="s">
        <v>182</v>
      </c>
      <c r="F56" s="278" t="s">
        <v>182</v>
      </c>
      <c r="G56" s="278" t="s">
        <v>182</v>
      </c>
      <c r="H56" s="278" t="s">
        <v>182</v>
      </c>
    </row>
    <row r="57" spans="1:8" x14ac:dyDescent="0.25">
      <c r="A57" s="282" t="s">
        <v>519</v>
      </c>
      <c r="B57" s="273" t="s">
        <v>477</v>
      </c>
      <c r="C57" s="278" t="s">
        <v>182</v>
      </c>
      <c r="D57" s="278" t="s">
        <v>182</v>
      </c>
      <c r="E57" s="278" t="s">
        <v>182</v>
      </c>
      <c r="F57" s="278" t="s">
        <v>182</v>
      </c>
      <c r="G57" s="278" t="s">
        <v>182</v>
      </c>
      <c r="H57" s="278" t="s">
        <v>182</v>
      </c>
    </row>
    <row r="58" spans="1:8" x14ac:dyDescent="0.25">
      <c r="C58" s="5"/>
      <c r="D58" s="5"/>
    </row>
    <row r="59" spans="1:8" x14ac:dyDescent="0.25">
      <c r="A59" s="50" t="s">
        <v>3563</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520</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2403</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3074</v>
      </c>
      <c r="B66" s="51">
        <f>G375</f>
        <v>13282.915919456782</v>
      </c>
      <c r="C66" s="51">
        <f t="shared" ref="C66:D66" si="7">H375</f>
        <v>5.1948184495699996E-3</v>
      </c>
      <c r="D66" s="51">
        <f t="shared" si="7"/>
        <v>1.29867598133739</v>
      </c>
      <c r="E66" s="51"/>
      <c r="F66" s="51"/>
      <c r="G66" s="51"/>
      <c r="H66" s="51"/>
    </row>
    <row r="67" spans="1:10" ht="60" x14ac:dyDescent="0.25">
      <c r="A67" s="1" t="s">
        <v>3075</v>
      </c>
      <c r="B67" s="5"/>
      <c r="C67" s="5"/>
      <c r="D67" s="5"/>
      <c r="E67" s="5"/>
      <c r="F67" s="5"/>
      <c r="G67" s="5"/>
      <c r="H67" s="5"/>
    </row>
    <row r="68" spans="1:10" ht="15.75" thickBot="1" x14ac:dyDescent="0.3">
      <c r="B68" s="81"/>
      <c r="C68" s="81"/>
      <c r="D68" s="81"/>
      <c r="E68" s="81"/>
      <c r="F68" s="81"/>
      <c r="G68" s="81"/>
      <c r="H68" s="81"/>
    </row>
    <row r="69" spans="1:10" ht="15.75" x14ac:dyDescent="0.25">
      <c r="A69" s="422" t="s">
        <v>521</v>
      </c>
      <c r="B69" s="423"/>
      <c r="C69" s="215"/>
      <c r="D69" s="215"/>
      <c r="E69" s="215"/>
      <c r="F69" s="215"/>
      <c r="G69" s="215"/>
      <c r="H69" s="215"/>
      <c r="I69" s="54"/>
      <c r="J69" s="49" t="s">
        <v>461</v>
      </c>
    </row>
    <row r="70" spans="1:10" ht="15.75" x14ac:dyDescent="0.25">
      <c r="A70" s="48" t="s">
        <v>522</v>
      </c>
      <c r="B70" s="52"/>
      <c r="C70" s="53"/>
      <c r="D70" s="53"/>
      <c r="E70" s="53"/>
      <c r="F70" s="53"/>
      <c r="G70" s="53"/>
      <c r="H70" s="53"/>
      <c r="I70" s="54"/>
      <c r="J70" s="49" t="s">
        <v>3349</v>
      </c>
    </row>
    <row r="71" spans="1:10" ht="15.75" x14ac:dyDescent="0.25">
      <c r="A71" s="48"/>
      <c r="B71" s="52"/>
      <c r="C71" s="53"/>
      <c r="D71" s="53"/>
      <c r="E71" s="53"/>
      <c r="F71" s="53"/>
      <c r="G71" s="53"/>
      <c r="H71" s="49"/>
      <c r="I71" s="54"/>
      <c r="J71" s="49" t="s">
        <v>462</v>
      </c>
    </row>
    <row r="72" spans="1:10" x14ac:dyDescent="0.25">
      <c r="A72" s="424" t="s">
        <v>463</v>
      </c>
      <c r="B72" s="427" t="s">
        <v>523</v>
      </c>
      <c r="C72" s="428"/>
      <c r="D72" s="427" t="s">
        <v>524</v>
      </c>
      <c r="E72" s="429"/>
      <c r="F72" s="430"/>
      <c r="G72" s="427" t="s">
        <v>525</v>
      </c>
      <c r="H72" s="431"/>
      <c r="I72" s="431"/>
      <c r="J72" s="428"/>
    </row>
    <row r="73" spans="1:10" x14ac:dyDescent="0.25">
      <c r="A73" s="425"/>
      <c r="B73" s="432" t="s">
        <v>526</v>
      </c>
      <c r="C73" s="433"/>
      <c r="D73" s="436" t="s">
        <v>527</v>
      </c>
      <c r="E73" s="432" t="s">
        <v>465</v>
      </c>
      <c r="F73" s="433" t="s">
        <v>466</v>
      </c>
      <c r="G73" s="436" t="s">
        <v>528</v>
      </c>
      <c r="H73" s="436" t="s">
        <v>465</v>
      </c>
      <c r="I73" s="436" t="s">
        <v>466</v>
      </c>
      <c r="J73" s="263" t="s">
        <v>464</v>
      </c>
    </row>
    <row r="74" spans="1:10" x14ac:dyDescent="0.25">
      <c r="A74" s="425"/>
      <c r="B74" s="434"/>
      <c r="C74" s="435"/>
      <c r="D74" s="437"/>
      <c r="E74" s="434"/>
      <c r="F74" s="435"/>
      <c r="G74" s="438"/>
      <c r="H74" s="437"/>
      <c r="I74" s="437"/>
      <c r="J74" s="263" t="s">
        <v>529</v>
      </c>
    </row>
    <row r="75" spans="1:10" ht="15.75" thickBot="1" x14ac:dyDescent="0.3">
      <c r="A75" s="426"/>
      <c r="B75" s="266" t="s">
        <v>530</v>
      </c>
      <c r="C75" s="55" t="s">
        <v>531</v>
      </c>
      <c r="D75" s="55" t="s">
        <v>532</v>
      </c>
      <c r="E75" s="444" t="s">
        <v>533</v>
      </c>
      <c r="F75" s="445"/>
      <c r="G75" s="444" t="s">
        <v>471</v>
      </c>
      <c r="H75" s="442"/>
      <c r="I75" s="442"/>
      <c r="J75" s="443"/>
    </row>
    <row r="76" spans="1:10" ht="15.75" thickTop="1" x14ac:dyDescent="0.25">
      <c r="A76" s="56" t="s">
        <v>534</v>
      </c>
      <c r="B76" s="327">
        <v>91119552.110468924</v>
      </c>
      <c r="C76" s="327" t="s">
        <v>535</v>
      </c>
      <c r="D76" s="328" t="s">
        <v>182</v>
      </c>
      <c r="E76" s="328" t="s">
        <v>182</v>
      </c>
      <c r="F76" s="328" t="s">
        <v>182</v>
      </c>
      <c r="G76" s="327">
        <v>5894246.3300794624</v>
      </c>
      <c r="H76" s="327">
        <v>474.07141405218891</v>
      </c>
      <c r="I76" s="327">
        <v>255.32625983564566</v>
      </c>
      <c r="J76" s="327" t="s">
        <v>539</v>
      </c>
    </row>
    <row r="77" spans="1:10" x14ac:dyDescent="0.25">
      <c r="A77" s="283" t="s">
        <v>536</v>
      </c>
      <c r="B77" s="327">
        <v>39518350.449221194</v>
      </c>
      <c r="C77" s="327" t="s">
        <v>535</v>
      </c>
      <c r="D77" s="327">
        <v>62.818550609275022</v>
      </c>
      <c r="E77" s="327">
        <v>4.71081601067928</v>
      </c>
      <c r="F77" s="327">
        <v>3.6043774931421502</v>
      </c>
      <c r="G77" s="327">
        <v>2482485.4976894674</v>
      </c>
      <c r="H77" s="327">
        <v>186.16367801182585</v>
      </c>
      <c r="I77" s="327">
        <v>142.439052925277</v>
      </c>
      <c r="J77" s="327" t="s">
        <v>477</v>
      </c>
    </row>
    <row r="78" spans="1:10" x14ac:dyDescent="0.25">
      <c r="A78" s="283" t="s">
        <v>537</v>
      </c>
      <c r="B78" s="327">
        <v>23547856.46013758</v>
      </c>
      <c r="C78" s="327" t="s">
        <v>535</v>
      </c>
      <c r="D78" s="327">
        <v>90.390222007608685</v>
      </c>
      <c r="E78" s="327">
        <v>1.3293847084140999</v>
      </c>
      <c r="F78" s="327">
        <v>4.0838943275543604</v>
      </c>
      <c r="G78" s="327">
        <v>2128495.9732351382</v>
      </c>
      <c r="H78" s="327">
        <v>31.304160294037182</v>
      </c>
      <c r="I78" s="327">
        <v>96.166957423620104</v>
      </c>
      <c r="J78" s="327" t="s">
        <v>477</v>
      </c>
    </row>
    <row r="79" spans="1:10" x14ac:dyDescent="0.25">
      <c r="A79" s="283" t="s">
        <v>538</v>
      </c>
      <c r="B79" s="327">
        <v>25079732.293968797</v>
      </c>
      <c r="C79" s="327" t="s">
        <v>535</v>
      </c>
      <c r="D79" s="327">
        <v>50.61939699547608</v>
      </c>
      <c r="E79" s="327">
        <v>2.9025747542863098</v>
      </c>
      <c r="F79" s="327">
        <v>0.31864834210840998</v>
      </c>
      <c r="G79" s="327">
        <v>1269520.9255286683</v>
      </c>
      <c r="H79" s="327">
        <v>72.795797800732927</v>
      </c>
      <c r="I79" s="327">
        <v>7.9916151159959297</v>
      </c>
      <c r="J79" s="327" t="s">
        <v>477</v>
      </c>
    </row>
    <row r="80" spans="1:10" x14ac:dyDescent="0.25">
      <c r="A80" s="283" t="s">
        <v>3186</v>
      </c>
      <c r="B80" s="327">
        <v>353451.33084586024</v>
      </c>
      <c r="C80" s="327" t="s">
        <v>535</v>
      </c>
      <c r="D80" s="327">
        <v>38.884939528440349</v>
      </c>
      <c r="E80" s="327">
        <v>1.469740809049E-2</v>
      </c>
      <c r="F80" s="327">
        <v>3.6742710183873699</v>
      </c>
      <c r="G80" s="327">
        <v>13743.93362618804</v>
      </c>
      <c r="H80" s="327">
        <v>5.1948184495699996E-3</v>
      </c>
      <c r="I80" s="327">
        <v>1.29867598133739</v>
      </c>
      <c r="J80" s="327" t="s">
        <v>539</v>
      </c>
    </row>
    <row r="81" spans="1:10" x14ac:dyDescent="0.25">
      <c r="A81" s="283" t="s">
        <v>3187</v>
      </c>
      <c r="B81" s="327" t="s">
        <v>506</v>
      </c>
      <c r="C81" s="327" t="s">
        <v>535</v>
      </c>
      <c r="D81" s="327" t="s">
        <v>506</v>
      </c>
      <c r="E81" s="327" t="s">
        <v>506</v>
      </c>
      <c r="F81" s="327" t="s">
        <v>506</v>
      </c>
      <c r="G81" s="327" t="s">
        <v>506</v>
      </c>
      <c r="H81" s="327" t="s">
        <v>506</v>
      </c>
      <c r="I81" s="327" t="s">
        <v>506</v>
      </c>
      <c r="J81" s="327" t="s">
        <v>506</v>
      </c>
    </row>
    <row r="82" spans="1:10" x14ac:dyDescent="0.25">
      <c r="A82" s="283" t="s">
        <v>3188</v>
      </c>
      <c r="B82" s="327">
        <v>2620161.5762954974</v>
      </c>
      <c r="C82" s="327" t="s">
        <v>535</v>
      </c>
      <c r="D82" s="327">
        <v>88.047818292785962</v>
      </c>
      <c r="E82" s="327">
        <v>70.149331548862634</v>
      </c>
      <c r="F82" s="327">
        <v>2.8356871028999802</v>
      </c>
      <c r="G82" s="328" t="s">
        <v>182</v>
      </c>
      <c r="H82" s="327">
        <v>183.80258312714338</v>
      </c>
      <c r="I82" s="327">
        <v>7.4299583894152299</v>
      </c>
      <c r="J82" s="327" t="s">
        <v>477</v>
      </c>
    </row>
    <row r="83" spans="1:10" x14ac:dyDescent="0.25">
      <c r="A83" s="284" t="s">
        <v>540</v>
      </c>
      <c r="B83" s="327">
        <v>32351773.409563068</v>
      </c>
      <c r="C83" s="327" t="s">
        <v>535</v>
      </c>
      <c r="D83" s="328" t="s">
        <v>182</v>
      </c>
      <c r="E83" s="328" t="s">
        <v>182</v>
      </c>
      <c r="F83" s="328" t="s">
        <v>182</v>
      </c>
      <c r="G83" s="327">
        <v>2540094.5307982946</v>
      </c>
      <c r="H83" s="327">
        <v>37.656050059714502</v>
      </c>
      <c r="I83" s="327">
        <v>101.32241952488565</v>
      </c>
      <c r="J83" s="327" t="s">
        <v>539</v>
      </c>
    </row>
    <row r="84" spans="1:10" x14ac:dyDescent="0.25">
      <c r="A84" s="285" t="s">
        <v>536</v>
      </c>
      <c r="B84" s="327">
        <v>1343810.0384583769</v>
      </c>
      <c r="C84" s="327" t="s">
        <v>535</v>
      </c>
      <c r="D84" s="327">
        <v>75.928141051021797</v>
      </c>
      <c r="E84" s="327">
        <v>0.76379847184557004</v>
      </c>
      <c r="F84" s="327">
        <v>0.35425092693756</v>
      </c>
      <c r="G84" s="327">
        <v>102032.99814584665</v>
      </c>
      <c r="H84" s="327">
        <v>1.02640005382524</v>
      </c>
      <c r="I84" s="327">
        <v>0.47604595175188003</v>
      </c>
      <c r="J84" s="327" t="s">
        <v>477</v>
      </c>
    </row>
    <row r="85" spans="1:10" x14ac:dyDescent="0.25">
      <c r="A85" s="285" t="s">
        <v>537</v>
      </c>
      <c r="B85" s="327">
        <v>21964918.19043801</v>
      </c>
      <c r="C85" s="327" t="s">
        <v>535</v>
      </c>
      <c r="D85" s="327">
        <v>90.62078968100333</v>
      </c>
      <c r="E85" s="327">
        <v>0.73257570335638</v>
      </c>
      <c r="F85" s="327">
        <v>4.2890443345528002</v>
      </c>
      <c r="G85" s="327">
        <v>1990478.2316961272</v>
      </c>
      <c r="H85" s="327">
        <v>16.09096539252544</v>
      </c>
      <c r="I85" s="327">
        <v>94.208507923613965</v>
      </c>
      <c r="J85" s="327" t="s">
        <v>477</v>
      </c>
    </row>
    <row r="86" spans="1:10" x14ac:dyDescent="0.25">
      <c r="A86" s="285" t="s">
        <v>538</v>
      </c>
      <c r="B86" s="327">
        <v>8795000.2471165303</v>
      </c>
      <c r="C86" s="327" t="s">
        <v>535</v>
      </c>
      <c r="D86" s="327">
        <v>50.838234302060421</v>
      </c>
      <c r="E86" s="327">
        <v>2.3338941529224702</v>
      </c>
      <c r="F86" s="327">
        <v>0.75335764658167004</v>
      </c>
      <c r="G86" s="327">
        <v>447122.28324958944</v>
      </c>
      <c r="H86" s="327">
        <v>20.526599651696909</v>
      </c>
      <c r="I86" s="327">
        <v>6.6257806878528998</v>
      </c>
      <c r="J86" s="327" t="s">
        <v>477</v>
      </c>
    </row>
    <row r="87" spans="1:10" x14ac:dyDescent="0.25">
      <c r="A87" s="285" t="s">
        <v>3186</v>
      </c>
      <c r="B87" s="327">
        <v>52888.087323471489</v>
      </c>
      <c r="C87" s="327" t="s">
        <v>535</v>
      </c>
      <c r="D87" s="327">
        <v>8.7168534553273496</v>
      </c>
      <c r="E87" s="327" t="s">
        <v>3080</v>
      </c>
      <c r="F87" s="327" t="s">
        <v>3080</v>
      </c>
      <c r="G87" s="327">
        <v>461.01770673125719</v>
      </c>
      <c r="H87" s="327" t="s">
        <v>3080</v>
      </c>
      <c r="I87" s="327" t="s">
        <v>3080</v>
      </c>
      <c r="J87" s="327" t="s">
        <v>539</v>
      </c>
    </row>
    <row r="88" spans="1:10" x14ac:dyDescent="0.25">
      <c r="A88" s="285" t="s">
        <v>3187</v>
      </c>
      <c r="B88" s="327" t="s">
        <v>506</v>
      </c>
      <c r="C88" s="327" t="s">
        <v>535</v>
      </c>
      <c r="D88" s="327" t="s">
        <v>506</v>
      </c>
      <c r="E88" s="327" t="s">
        <v>506</v>
      </c>
      <c r="F88" s="327" t="s">
        <v>506</v>
      </c>
      <c r="G88" s="327" t="s">
        <v>506</v>
      </c>
      <c r="H88" s="327" t="s">
        <v>506</v>
      </c>
      <c r="I88" s="327" t="s">
        <v>506</v>
      </c>
      <c r="J88" s="327" t="s">
        <v>506</v>
      </c>
    </row>
    <row r="89" spans="1:10" x14ac:dyDescent="0.25">
      <c r="A89" s="285" t="s">
        <v>3188</v>
      </c>
      <c r="B89" s="327">
        <v>195156.84622667928</v>
      </c>
      <c r="C89" s="327" t="s">
        <v>535</v>
      </c>
      <c r="D89" s="327">
        <v>97.735736802039924</v>
      </c>
      <c r="E89" s="327">
        <v>6.192435418265E-2</v>
      </c>
      <c r="F89" s="327">
        <v>6.192435418265E-2</v>
      </c>
      <c r="G89" s="327">
        <v>19073.798157926904</v>
      </c>
      <c r="H89" s="327">
        <v>1.2084961666909999E-2</v>
      </c>
      <c r="I89" s="327">
        <v>1.2084961666909999E-2</v>
      </c>
      <c r="J89" s="327" t="s">
        <v>477</v>
      </c>
    </row>
    <row r="90" spans="1:10" x14ac:dyDescent="0.25">
      <c r="A90" s="286" t="s">
        <v>3189</v>
      </c>
      <c r="B90" s="327">
        <v>29762022.261531696</v>
      </c>
      <c r="C90" s="327" t="s">
        <v>535</v>
      </c>
      <c r="D90" s="328" t="s">
        <v>182</v>
      </c>
      <c r="E90" s="328" t="s">
        <v>182</v>
      </c>
      <c r="F90" s="328" t="s">
        <v>182</v>
      </c>
      <c r="G90" s="327">
        <v>2400057.4856406469</v>
      </c>
      <c r="H90" s="327">
        <v>34.823479419570468</v>
      </c>
      <c r="I90" s="327">
        <v>100.86538569159121</v>
      </c>
      <c r="J90" s="327" t="s">
        <v>539</v>
      </c>
    </row>
    <row r="91" spans="1:10" x14ac:dyDescent="0.25">
      <c r="A91" s="285" t="s">
        <v>536</v>
      </c>
      <c r="B91" s="327">
        <v>1289345.7754762077</v>
      </c>
      <c r="C91" s="327" t="s">
        <v>535</v>
      </c>
      <c r="D91" s="327">
        <v>75.981710695644367</v>
      </c>
      <c r="E91" s="327">
        <v>0.66331306705496995</v>
      </c>
      <c r="F91" s="327">
        <v>0.25283307148143003</v>
      </c>
      <c r="G91" s="327">
        <v>97966.697698884454</v>
      </c>
      <c r="H91" s="327">
        <v>0.85523990082548995</v>
      </c>
      <c r="I91" s="327">
        <v>0.32598925261525002</v>
      </c>
      <c r="J91" s="327" t="s">
        <v>477</v>
      </c>
    </row>
    <row r="92" spans="1:10" x14ac:dyDescent="0.25">
      <c r="A92" s="285" t="s">
        <v>537</v>
      </c>
      <c r="B92" s="327">
        <v>21878947.484241422</v>
      </c>
      <c r="C92" s="327" t="s">
        <v>535</v>
      </c>
      <c r="D92" s="327">
        <v>90.624623010701626</v>
      </c>
      <c r="E92" s="327">
        <v>0.69812515865578995</v>
      </c>
      <c r="F92" s="327">
        <v>4.3002982540659396</v>
      </c>
      <c r="G92" s="327">
        <v>1982771.3676303178</v>
      </c>
      <c r="H92" s="327">
        <v>15.27424368365784</v>
      </c>
      <c r="I92" s="327">
        <v>94.085999667283815</v>
      </c>
      <c r="J92" s="327" t="s">
        <v>477</v>
      </c>
    </row>
    <row r="93" spans="1:10" x14ac:dyDescent="0.25">
      <c r="A93" s="285" t="s">
        <v>538</v>
      </c>
      <c r="B93" s="327">
        <v>6345684.0682639154</v>
      </c>
      <c r="C93" s="327" t="s">
        <v>535</v>
      </c>
      <c r="D93" s="327">
        <v>50.248073994006518</v>
      </c>
      <c r="E93" s="327">
        <v>2.9440341927598199</v>
      </c>
      <c r="F93" s="327">
        <v>1.01506972939916</v>
      </c>
      <c r="G93" s="327">
        <v>318858.40260471357</v>
      </c>
      <c r="H93" s="327">
        <v>18.681910873420229</v>
      </c>
      <c r="I93" s="327">
        <v>6.4413118100252298</v>
      </c>
      <c r="J93" s="327" t="s">
        <v>477</v>
      </c>
    </row>
    <row r="94" spans="1:10" x14ac:dyDescent="0.25">
      <c r="A94" s="285" t="s">
        <v>3186</v>
      </c>
      <c r="B94" s="327">
        <v>52888.087323471489</v>
      </c>
      <c r="C94" s="327" t="s">
        <v>535</v>
      </c>
      <c r="D94" s="327">
        <v>8.7168534553273496</v>
      </c>
      <c r="E94" s="327" t="s">
        <v>511</v>
      </c>
      <c r="F94" s="327" t="s">
        <v>511</v>
      </c>
      <c r="G94" s="327">
        <v>461.01770673125719</v>
      </c>
      <c r="H94" s="327" t="s">
        <v>511</v>
      </c>
      <c r="I94" s="327" t="s">
        <v>511</v>
      </c>
      <c r="J94" s="327" t="s">
        <v>477</v>
      </c>
    </row>
    <row r="95" spans="1:10" x14ac:dyDescent="0.25">
      <c r="A95" s="285" t="s">
        <v>3187</v>
      </c>
      <c r="B95" s="327" t="s">
        <v>506</v>
      </c>
      <c r="C95" s="327" t="s">
        <v>535</v>
      </c>
      <c r="D95" s="327" t="s">
        <v>506</v>
      </c>
      <c r="E95" s="327" t="s">
        <v>506</v>
      </c>
      <c r="F95" s="327" t="s">
        <v>506</v>
      </c>
      <c r="G95" s="327" t="s">
        <v>506</v>
      </c>
      <c r="H95" s="327" t="s">
        <v>506</v>
      </c>
      <c r="I95" s="327" t="s">
        <v>506</v>
      </c>
      <c r="J95" s="327" t="s">
        <v>506</v>
      </c>
    </row>
    <row r="96" spans="1:10" x14ac:dyDescent="0.25">
      <c r="A96" s="285" t="s">
        <v>3188</v>
      </c>
      <c r="B96" s="327">
        <v>195156.84622667928</v>
      </c>
      <c r="C96" s="327" t="s">
        <v>535</v>
      </c>
      <c r="D96" s="327">
        <v>97.735736802039924</v>
      </c>
      <c r="E96" s="327">
        <v>6.192435418265E-2</v>
      </c>
      <c r="F96" s="327">
        <v>6.192435418265E-2</v>
      </c>
      <c r="G96" s="327">
        <v>19073.798157926904</v>
      </c>
      <c r="H96" s="327">
        <v>1.2084961666909999E-2</v>
      </c>
      <c r="I96" s="327">
        <v>1.2084961666909999E-2</v>
      </c>
      <c r="J96" s="327" t="s">
        <v>477</v>
      </c>
    </row>
    <row r="97" spans="1:10" x14ac:dyDescent="0.25">
      <c r="A97" s="287" t="s">
        <v>541</v>
      </c>
      <c r="B97" s="327">
        <v>29762022.261531696</v>
      </c>
      <c r="C97" s="327" t="s">
        <v>535</v>
      </c>
      <c r="D97" s="328" t="s">
        <v>182</v>
      </c>
      <c r="E97" s="328" t="s">
        <v>182</v>
      </c>
      <c r="F97" s="328" t="s">
        <v>182</v>
      </c>
      <c r="G97" s="327">
        <v>2400057.4856406469</v>
      </c>
      <c r="H97" s="327">
        <v>34.823479419570468</v>
      </c>
      <c r="I97" s="327">
        <v>100.86538569159121</v>
      </c>
      <c r="J97" s="327" t="s">
        <v>539</v>
      </c>
    </row>
    <row r="98" spans="1:10" x14ac:dyDescent="0.25">
      <c r="A98" s="288" t="s">
        <v>542</v>
      </c>
      <c r="B98" s="329">
        <v>1289345.7754762077</v>
      </c>
      <c r="C98" s="327" t="s">
        <v>535</v>
      </c>
      <c r="D98" s="327">
        <v>75.981710695644367</v>
      </c>
      <c r="E98" s="327">
        <v>0.66331306705496995</v>
      </c>
      <c r="F98" s="327">
        <v>0.25283307148143003</v>
      </c>
      <c r="G98" s="329">
        <v>97966.697698884454</v>
      </c>
      <c r="H98" s="329">
        <v>0.85523990082548995</v>
      </c>
      <c r="I98" s="329">
        <v>0.32598925261525002</v>
      </c>
      <c r="J98" s="329" t="s">
        <v>477</v>
      </c>
    </row>
    <row r="99" spans="1:10" x14ac:dyDescent="0.25">
      <c r="A99" s="288" t="s">
        <v>543</v>
      </c>
      <c r="B99" s="329">
        <v>21878947.484241422</v>
      </c>
      <c r="C99" s="327" t="s">
        <v>535</v>
      </c>
      <c r="D99" s="327">
        <v>90.624623010701626</v>
      </c>
      <c r="E99" s="327">
        <v>0.69812515865578995</v>
      </c>
      <c r="F99" s="327">
        <v>4.3002982540659396</v>
      </c>
      <c r="G99" s="329">
        <v>1982771.3676303178</v>
      </c>
      <c r="H99" s="329">
        <v>15.27424368365784</v>
      </c>
      <c r="I99" s="329">
        <v>94.085999667283815</v>
      </c>
      <c r="J99" s="329" t="s">
        <v>477</v>
      </c>
    </row>
    <row r="100" spans="1:10" x14ac:dyDescent="0.25">
      <c r="A100" s="288" t="s">
        <v>544</v>
      </c>
      <c r="B100" s="329">
        <v>6345684.0682639154</v>
      </c>
      <c r="C100" s="327" t="s">
        <v>535</v>
      </c>
      <c r="D100" s="327">
        <v>50.248073994006518</v>
      </c>
      <c r="E100" s="327">
        <v>2.9440341927598199</v>
      </c>
      <c r="F100" s="327">
        <v>1.01506972939916</v>
      </c>
      <c r="G100" s="329">
        <v>318858.40260471357</v>
      </c>
      <c r="H100" s="329">
        <v>18.681910873420229</v>
      </c>
      <c r="I100" s="329">
        <v>6.4413118100252298</v>
      </c>
      <c r="J100" s="329" t="s">
        <v>477</v>
      </c>
    </row>
    <row r="101" spans="1:10" x14ac:dyDescent="0.25">
      <c r="A101" s="288" t="s">
        <v>545</v>
      </c>
      <c r="B101" s="329">
        <v>52888.087323471489</v>
      </c>
      <c r="C101" s="327" t="s">
        <v>535</v>
      </c>
      <c r="D101" s="327">
        <v>8.7168534553273496</v>
      </c>
      <c r="E101" s="327" t="s">
        <v>477</v>
      </c>
      <c r="F101" s="327" t="s">
        <v>477</v>
      </c>
      <c r="G101" s="329">
        <v>461.01770673125719</v>
      </c>
      <c r="H101" s="329" t="s">
        <v>477</v>
      </c>
      <c r="I101" s="329" t="s">
        <v>477</v>
      </c>
      <c r="J101" s="329" t="s">
        <v>477</v>
      </c>
    </row>
    <row r="102" spans="1:10" x14ac:dyDescent="0.25">
      <c r="A102" s="288" t="s">
        <v>546</v>
      </c>
      <c r="B102" s="329" t="s">
        <v>506</v>
      </c>
      <c r="C102" s="327" t="s">
        <v>535</v>
      </c>
      <c r="D102" s="327" t="s">
        <v>506</v>
      </c>
      <c r="E102" s="327" t="s">
        <v>506</v>
      </c>
      <c r="F102" s="327" t="s">
        <v>506</v>
      </c>
      <c r="G102" s="329" t="s">
        <v>506</v>
      </c>
      <c r="H102" s="329" t="s">
        <v>506</v>
      </c>
      <c r="I102" s="329" t="s">
        <v>506</v>
      </c>
      <c r="J102" s="329" t="s">
        <v>506</v>
      </c>
    </row>
    <row r="103" spans="1:10" x14ac:dyDescent="0.25">
      <c r="A103" s="288" t="s">
        <v>88</v>
      </c>
      <c r="B103" s="329">
        <v>195156.84622667928</v>
      </c>
      <c r="C103" s="327" t="s">
        <v>535</v>
      </c>
      <c r="D103" s="327">
        <v>97.735736802039924</v>
      </c>
      <c r="E103" s="327">
        <v>6.192435418265E-2</v>
      </c>
      <c r="F103" s="327">
        <v>6.192435418265E-2</v>
      </c>
      <c r="G103" s="329">
        <v>19073.798157926904</v>
      </c>
      <c r="H103" s="329">
        <v>1.2084961666909999E-2</v>
      </c>
      <c r="I103" s="329">
        <v>1.2084961666909999E-2</v>
      </c>
      <c r="J103" s="329" t="s">
        <v>477</v>
      </c>
    </row>
    <row r="104" spans="1:10" x14ac:dyDescent="0.25">
      <c r="A104" s="287" t="s">
        <v>547</v>
      </c>
      <c r="B104" s="327" t="s">
        <v>3081</v>
      </c>
      <c r="C104" s="327" t="s">
        <v>535</v>
      </c>
      <c r="D104" s="328" t="s">
        <v>182</v>
      </c>
      <c r="E104" s="328" t="s">
        <v>182</v>
      </c>
      <c r="F104" s="328" t="s">
        <v>182</v>
      </c>
      <c r="G104" s="327" t="s">
        <v>3081</v>
      </c>
      <c r="H104" s="327" t="s">
        <v>551</v>
      </c>
      <c r="I104" s="327" t="s">
        <v>551</v>
      </c>
      <c r="J104" s="327" t="s">
        <v>539</v>
      </c>
    </row>
    <row r="105" spans="1:10" x14ac:dyDescent="0.25">
      <c r="A105" s="288" t="s">
        <v>542</v>
      </c>
      <c r="B105" s="329" t="s">
        <v>479</v>
      </c>
      <c r="C105" s="327" t="s">
        <v>535</v>
      </c>
      <c r="D105" s="327" t="s">
        <v>511</v>
      </c>
      <c r="E105" s="327" t="s">
        <v>479</v>
      </c>
      <c r="F105" s="327" t="s">
        <v>479</v>
      </c>
      <c r="G105" s="329" t="s">
        <v>479</v>
      </c>
      <c r="H105" s="329" t="s">
        <v>479</v>
      </c>
      <c r="I105" s="329" t="s">
        <v>479</v>
      </c>
      <c r="J105" s="329" t="s">
        <v>477</v>
      </c>
    </row>
    <row r="106" spans="1:10" x14ac:dyDescent="0.25">
      <c r="A106" s="288" t="s">
        <v>543</v>
      </c>
      <c r="B106" s="329" t="s">
        <v>479</v>
      </c>
      <c r="C106" s="327" t="s">
        <v>535</v>
      </c>
      <c r="D106" s="327" t="s">
        <v>511</v>
      </c>
      <c r="E106" s="327" t="s">
        <v>479</v>
      </c>
      <c r="F106" s="327" t="s">
        <v>479</v>
      </c>
      <c r="G106" s="329" t="s">
        <v>479</v>
      </c>
      <c r="H106" s="329" t="s">
        <v>479</v>
      </c>
      <c r="I106" s="329" t="s">
        <v>479</v>
      </c>
      <c r="J106" s="329" t="s">
        <v>477</v>
      </c>
    </row>
    <row r="107" spans="1:10" x14ac:dyDescent="0.25">
      <c r="A107" s="288" t="s">
        <v>544</v>
      </c>
      <c r="B107" s="329" t="s">
        <v>479</v>
      </c>
      <c r="C107" s="327" t="s">
        <v>535</v>
      </c>
      <c r="D107" s="327" t="s">
        <v>511</v>
      </c>
      <c r="E107" s="327" t="s">
        <v>479</v>
      </c>
      <c r="F107" s="327" t="s">
        <v>479</v>
      </c>
      <c r="G107" s="329" t="s">
        <v>479</v>
      </c>
      <c r="H107" s="329" t="s">
        <v>479</v>
      </c>
      <c r="I107" s="329" t="s">
        <v>479</v>
      </c>
      <c r="J107" s="329" t="s">
        <v>477</v>
      </c>
    </row>
    <row r="108" spans="1:10" x14ac:dyDescent="0.25">
      <c r="A108" s="288" t="s">
        <v>545</v>
      </c>
      <c r="B108" s="329" t="s">
        <v>479</v>
      </c>
      <c r="C108" s="327" t="s">
        <v>535</v>
      </c>
      <c r="D108" s="327" t="s">
        <v>511</v>
      </c>
      <c r="E108" s="327" t="s">
        <v>479</v>
      </c>
      <c r="F108" s="327" t="s">
        <v>479</v>
      </c>
      <c r="G108" s="329" t="s">
        <v>479</v>
      </c>
      <c r="H108" s="329" t="s">
        <v>479</v>
      </c>
      <c r="I108" s="329" t="s">
        <v>479</v>
      </c>
      <c r="J108" s="329" t="s">
        <v>477</v>
      </c>
    </row>
    <row r="109" spans="1:10" x14ac:dyDescent="0.25">
      <c r="A109" s="288" t="s">
        <v>546</v>
      </c>
      <c r="B109" s="329" t="s">
        <v>506</v>
      </c>
      <c r="C109" s="327" t="s">
        <v>535</v>
      </c>
      <c r="D109" s="327" t="s">
        <v>506</v>
      </c>
      <c r="E109" s="327" t="s">
        <v>506</v>
      </c>
      <c r="F109" s="327" t="s">
        <v>506</v>
      </c>
      <c r="G109" s="329" t="s">
        <v>506</v>
      </c>
      <c r="H109" s="329" t="s">
        <v>506</v>
      </c>
      <c r="I109" s="329" t="s">
        <v>506</v>
      </c>
      <c r="J109" s="329" t="s">
        <v>506</v>
      </c>
    </row>
    <row r="110" spans="1:10" x14ac:dyDescent="0.25">
      <c r="A110" s="288" t="s">
        <v>88</v>
      </c>
      <c r="B110" s="329" t="s">
        <v>479</v>
      </c>
      <c r="C110" s="327" t="s">
        <v>535</v>
      </c>
      <c r="D110" s="327" t="s">
        <v>511</v>
      </c>
      <c r="E110" s="327" t="s">
        <v>479</v>
      </c>
      <c r="F110" s="327" t="s">
        <v>479</v>
      </c>
      <c r="G110" s="329" t="s">
        <v>479</v>
      </c>
      <c r="H110" s="329" t="s">
        <v>479</v>
      </c>
      <c r="I110" s="329" t="s">
        <v>479</v>
      </c>
      <c r="J110" s="329" t="s">
        <v>477</v>
      </c>
    </row>
    <row r="111" spans="1:10" x14ac:dyDescent="0.25">
      <c r="A111" s="287" t="s">
        <v>548</v>
      </c>
      <c r="B111" s="327" t="s">
        <v>3081</v>
      </c>
      <c r="C111" s="327" t="s">
        <v>535</v>
      </c>
      <c r="D111" s="328" t="s">
        <v>182</v>
      </c>
      <c r="E111" s="328" t="s">
        <v>182</v>
      </c>
      <c r="F111" s="328" t="s">
        <v>182</v>
      </c>
      <c r="G111" s="327" t="s">
        <v>551</v>
      </c>
      <c r="H111" s="327" t="s">
        <v>3081</v>
      </c>
      <c r="I111" s="327" t="s">
        <v>551</v>
      </c>
      <c r="J111" s="327" t="s">
        <v>539</v>
      </c>
    </row>
    <row r="112" spans="1:10" x14ac:dyDescent="0.25">
      <c r="A112" s="288" t="s">
        <v>542</v>
      </c>
      <c r="B112" s="329" t="s">
        <v>479</v>
      </c>
      <c r="C112" s="327" t="s">
        <v>535</v>
      </c>
      <c r="D112" s="327" t="s">
        <v>511</v>
      </c>
      <c r="E112" s="327" t="s">
        <v>479</v>
      </c>
      <c r="F112" s="327" t="s">
        <v>479</v>
      </c>
      <c r="G112" s="329" t="s">
        <v>479</v>
      </c>
      <c r="H112" s="329" t="s">
        <v>479</v>
      </c>
      <c r="I112" s="329" t="s">
        <v>479</v>
      </c>
      <c r="J112" s="329" t="s">
        <v>477</v>
      </c>
    </row>
    <row r="113" spans="1:10" x14ac:dyDescent="0.25">
      <c r="A113" s="288" t="s">
        <v>543</v>
      </c>
      <c r="B113" s="329" t="s">
        <v>479</v>
      </c>
      <c r="C113" s="327" t="s">
        <v>535</v>
      </c>
      <c r="D113" s="327" t="s">
        <v>511</v>
      </c>
      <c r="E113" s="327" t="s">
        <v>479</v>
      </c>
      <c r="F113" s="327" t="s">
        <v>479</v>
      </c>
      <c r="G113" s="329" t="s">
        <v>479</v>
      </c>
      <c r="H113" s="329" t="s">
        <v>479</v>
      </c>
      <c r="I113" s="329" t="s">
        <v>479</v>
      </c>
      <c r="J113" s="329" t="s">
        <v>477</v>
      </c>
    </row>
    <row r="114" spans="1:10" x14ac:dyDescent="0.25">
      <c r="A114" s="288" t="s">
        <v>544</v>
      </c>
      <c r="B114" s="329" t="s">
        <v>479</v>
      </c>
      <c r="C114" s="327" t="s">
        <v>535</v>
      </c>
      <c r="D114" s="327" t="s">
        <v>511</v>
      </c>
      <c r="E114" s="327" t="s">
        <v>479</v>
      </c>
      <c r="F114" s="327" t="s">
        <v>479</v>
      </c>
      <c r="G114" s="329" t="s">
        <v>479</v>
      </c>
      <c r="H114" s="329" t="s">
        <v>479</v>
      </c>
      <c r="I114" s="329" t="s">
        <v>479</v>
      </c>
      <c r="J114" s="329" t="s">
        <v>477</v>
      </c>
    </row>
    <row r="115" spans="1:10" x14ac:dyDescent="0.25">
      <c r="A115" s="288" t="s">
        <v>545</v>
      </c>
      <c r="B115" s="329" t="s">
        <v>479</v>
      </c>
      <c r="C115" s="327" t="s">
        <v>535</v>
      </c>
      <c r="D115" s="327" t="s">
        <v>511</v>
      </c>
      <c r="E115" s="327" t="s">
        <v>479</v>
      </c>
      <c r="F115" s="327" t="s">
        <v>479</v>
      </c>
      <c r="G115" s="329" t="s">
        <v>479</v>
      </c>
      <c r="H115" s="329" t="s">
        <v>479</v>
      </c>
      <c r="I115" s="329" t="s">
        <v>479</v>
      </c>
      <c r="J115" s="329" t="s">
        <v>477</v>
      </c>
    </row>
    <row r="116" spans="1:10" x14ac:dyDescent="0.25">
      <c r="A116" s="288" t="s">
        <v>546</v>
      </c>
      <c r="B116" s="329" t="s">
        <v>506</v>
      </c>
      <c r="C116" s="327" t="s">
        <v>535</v>
      </c>
      <c r="D116" s="327" t="s">
        <v>506</v>
      </c>
      <c r="E116" s="327" t="s">
        <v>506</v>
      </c>
      <c r="F116" s="327" t="s">
        <v>506</v>
      </c>
      <c r="G116" s="329" t="s">
        <v>506</v>
      </c>
      <c r="H116" s="329" t="s">
        <v>506</v>
      </c>
      <c r="I116" s="329" t="s">
        <v>506</v>
      </c>
      <c r="J116" s="329" t="s">
        <v>506</v>
      </c>
    </row>
    <row r="117" spans="1:10" x14ac:dyDescent="0.25">
      <c r="A117" s="288" t="s">
        <v>88</v>
      </c>
      <c r="B117" s="329" t="s">
        <v>479</v>
      </c>
      <c r="C117" s="327" t="s">
        <v>535</v>
      </c>
      <c r="D117" s="327" t="s">
        <v>511</v>
      </c>
      <c r="E117" s="327" t="s">
        <v>479</v>
      </c>
      <c r="F117" s="327" t="s">
        <v>479</v>
      </c>
      <c r="G117" s="329" t="s">
        <v>479</v>
      </c>
      <c r="H117" s="329" t="s">
        <v>479</v>
      </c>
      <c r="I117" s="329" t="s">
        <v>479</v>
      </c>
      <c r="J117" s="329" t="s">
        <v>477</v>
      </c>
    </row>
    <row r="118" spans="1:10" x14ac:dyDescent="0.25">
      <c r="A118" s="289" t="s">
        <v>476</v>
      </c>
      <c r="B118" s="327">
        <v>1778687.0543379753</v>
      </c>
      <c r="C118" s="327" t="s">
        <v>535</v>
      </c>
      <c r="D118" s="328" t="s">
        <v>182</v>
      </c>
      <c r="E118" s="328" t="s">
        <v>182</v>
      </c>
      <c r="F118" s="328" t="s">
        <v>182</v>
      </c>
      <c r="G118" s="327">
        <v>94253.062008181601</v>
      </c>
      <c r="H118" s="327">
        <v>1.46027512323081</v>
      </c>
      <c r="I118" s="327">
        <v>0.26593010197444999</v>
      </c>
      <c r="J118" s="327" t="s">
        <v>539</v>
      </c>
    </row>
    <row r="119" spans="1:10" x14ac:dyDescent="0.25">
      <c r="A119" s="285" t="s">
        <v>536</v>
      </c>
      <c r="B119" s="329">
        <v>49045.406851392239</v>
      </c>
      <c r="C119" s="327" t="s">
        <v>535</v>
      </c>
      <c r="D119" s="327">
        <v>74.659973794071973</v>
      </c>
      <c r="E119" s="327">
        <v>3.1426139568948201</v>
      </c>
      <c r="F119" s="327">
        <v>2.75514054391506</v>
      </c>
      <c r="G119" s="329">
        <v>3661.7287902445428</v>
      </c>
      <c r="H119" s="329">
        <v>0.15413078009277001</v>
      </c>
      <c r="I119" s="329">
        <v>0.13512698890908001</v>
      </c>
      <c r="J119" s="329" t="s">
        <v>477</v>
      </c>
    </row>
    <row r="120" spans="1:10" x14ac:dyDescent="0.25">
      <c r="A120" s="285" t="s">
        <v>537</v>
      </c>
      <c r="B120" s="329">
        <v>397.21842434588893</v>
      </c>
      <c r="C120" s="327" t="s">
        <v>535</v>
      </c>
      <c r="D120" s="327">
        <v>89.645233903118736</v>
      </c>
      <c r="E120" s="327">
        <v>9.5000000000102105</v>
      </c>
      <c r="F120" s="327">
        <v>1.4249999999927201</v>
      </c>
      <c r="G120" s="329">
        <v>35.608738561115487</v>
      </c>
      <c r="H120" s="329">
        <v>3.77357503129E-3</v>
      </c>
      <c r="I120" s="329">
        <v>5.6603625469000001E-4</v>
      </c>
      <c r="J120" s="329" t="s">
        <v>477</v>
      </c>
    </row>
    <row r="121" spans="1:10" x14ac:dyDescent="0.25">
      <c r="A121" s="285" t="s">
        <v>538</v>
      </c>
      <c r="B121" s="329">
        <v>1729244.4290622373</v>
      </c>
      <c r="C121" s="327" t="s">
        <v>535</v>
      </c>
      <c r="D121" s="327">
        <v>52.367220594999381</v>
      </c>
      <c r="E121" s="327">
        <v>0.75314440585650999</v>
      </c>
      <c r="F121" s="327">
        <v>7.5314440585649997E-2</v>
      </c>
      <c r="G121" s="329">
        <v>90555.724479375946</v>
      </c>
      <c r="H121" s="329">
        <v>1.30237076810675</v>
      </c>
      <c r="I121" s="329">
        <v>0.13023707681068</v>
      </c>
      <c r="J121" s="329" t="s">
        <v>477</v>
      </c>
    </row>
    <row r="122" spans="1:10" x14ac:dyDescent="0.25">
      <c r="A122" s="285" t="s">
        <v>3186</v>
      </c>
      <c r="B122" s="329" t="s">
        <v>506</v>
      </c>
      <c r="C122" s="327" t="s">
        <v>535</v>
      </c>
      <c r="D122" s="327" t="s">
        <v>506</v>
      </c>
      <c r="E122" s="327" t="s">
        <v>506</v>
      </c>
      <c r="F122" s="327" t="s">
        <v>506</v>
      </c>
      <c r="G122" s="329" t="s">
        <v>506</v>
      </c>
      <c r="H122" s="329" t="s">
        <v>506</v>
      </c>
      <c r="I122" s="329" t="s">
        <v>506</v>
      </c>
      <c r="J122" s="329" t="s">
        <v>506</v>
      </c>
    </row>
    <row r="123" spans="1:10" x14ac:dyDescent="0.25">
      <c r="A123" s="285" t="s">
        <v>3187</v>
      </c>
      <c r="B123" s="329" t="s">
        <v>506</v>
      </c>
      <c r="C123" s="327" t="s">
        <v>535</v>
      </c>
      <c r="D123" s="327" t="s">
        <v>506</v>
      </c>
      <c r="E123" s="327" t="s">
        <v>506</v>
      </c>
      <c r="F123" s="327" t="s">
        <v>506</v>
      </c>
      <c r="G123" s="329" t="s">
        <v>506</v>
      </c>
      <c r="H123" s="329" t="s">
        <v>506</v>
      </c>
      <c r="I123" s="329" t="s">
        <v>506</v>
      </c>
      <c r="J123" s="329" t="s">
        <v>506</v>
      </c>
    </row>
    <row r="124" spans="1:10" x14ac:dyDescent="0.25">
      <c r="A124" s="285" t="s">
        <v>3188</v>
      </c>
      <c r="B124" s="329" t="s">
        <v>479</v>
      </c>
      <c r="C124" s="327" t="s">
        <v>535</v>
      </c>
      <c r="D124" s="327" t="s">
        <v>511</v>
      </c>
      <c r="E124" s="327" t="s">
        <v>479</v>
      </c>
      <c r="F124" s="327" t="s">
        <v>479</v>
      </c>
      <c r="G124" s="329" t="s">
        <v>479</v>
      </c>
      <c r="H124" s="329" t="s">
        <v>479</v>
      </c>
      <c r="I124" s="329" t="s">
        <v>479</v>
      </c>
      <c r="J124" s="329" t="s">
        <v>477</v>
      </c>
    </row>
    <row r="125" spans="1:10" x14ac:dyDescent="0.25">
      <c r="A125" s="290" t="s">
        <v>3190</v>
      </c>
      <c r="B125" s="327">
        <v>811064.09369339747</v>
      </c>
      <c r="C125" s="327" t="s">
        <v>535</v>
      </c>
      <c r="D125" s="328" t="s">
        <v>182</v>
      </c>
      <c r="E125" s="328" t="s">
        <v>182</v>
      </c>
      <c r="F125" s="328" t="s">
        <v>182</v>
      </c>
      <c r="G125" s="327">
        <v>45783.983149465937</v>
      </c>
      <c r="H125" s="327">
        <v>1.37229551691322</v>
      </c>
      <c r="I125" s="327">
        <v>0.19110373131999001</v>
      </c>
      <c r="J125" s="327" t="s">
        <v>539</v>
      </c>
    </row>
    <row r="126" spans="1:10" x14ac:dyDescent="0.25">
      <c r="A126" s="283" t="s">
        <v>536</v>
      </c>
      <c r="B126" s="327">
        <v>5418.8561307769987</v>
      </c>
      <c r="C126" s="327" t="s">
        <v>535</v>
      </c>
      <c r="D126" s="327">
        <v>74.659973794071973</v>
      </c>
      <c r="E126" s="327">
        <v>3.14261395689392</v>
      </c>
      <c r="F126" s="327">
        <v>2.7551405439157199</v>
      </c>
      <c r="G126" s="327">
        <v>404.57165671765699</v>
      </c>
      <c r="H126" s="327">
        <v>1.7029372906979999E-2</v>
      </c>
      <c r="I126" s="327">
        <v>1.492971022755E-2</v>
      </c>
      <c r="J126" s="327" t="s">
        <v>477</v>
      </c>
    </row>
    <row r="127" spans="1:10" x14ac:dyDescent="0.25">
      <c r="A127" s="283" t="s">
        <v>537</v>
      </c>
      <c r="B127" s="327">
        <v>85573.487772242661</v>
      </c>
      <c r="C127" s="327" t="s">
        <v>535</v>
      </c>
      <c r="D127" s="327">
        <v>89.645233903118736</v>
      </c>
      <c r="E127" s="327">
        <v>9.5000000000000604</v>
      </c>
      <c r="F127" s="327">
        <v>1.42500000000005</v>
      </c>
      <c r="G127" s="327">
        <v>7671.2553272483647</v>
      </c>
      <c r="H127" s="327">
        <v>0.81294813383631004</v>
      </c>
      <c r="I127" s="327">
        <v>0.12194222007545</v>
      </c>
      <c r="J127" s="327" t="s">
        <v>477</v>
      </c>
    </row>
    <row r="128" spans="1:10" x14ac:dyDescent="0.25">
      <c r="A128" s="283" t="s">
        <v>538</v>
      </c>
      <c r="B128" s="327">
        <v>720071.7497903778</v>
      </c>
      <c r="C128" s="327" t="s">
        <v>535</v>
      </c>
      <c r="D128" s="327">
        <v>52.367220594999388</v>
      </c>
      <c r="E128" s="327">
        <v>0.75314440585650999</v>
      </c>
      <c r="F128" s="327">
        <v>7.5314440585649997E-2</v>
      </c>
      <c r="G128" s="327">
        <v>37708.156165499917</v>
      </c>
      <c r="H128" s="327">
        <v>0.54231801016992998</v>
      </c>
      <c r="I128" s="327">
        <v>5.4231801016990003E-2</v>
      </c>
      <c r="J128" s="327" t="s">
        <v>477</v>
      </c>
    </row>
    <row r="129" spans="1:10" x14ac:dyDescent="0.25">
      <c r="A129" s="283" t="s">
        <v>3186</v>
      </c>
      <c r="B129" s="327" t="s">
        <v>506</v>
      </c>
      <c r="C129" s="327" t="s">
        <v>535</v>
      </c>
      <c r="D129" s="327" t="s">
        <v>506</v>
      </c>
      <c r="E129" s="327" t="s">
        <v>506</v>
      </c>
      <c r="F129" s="327" t="s">
        <v>506</v>
      </c>
      <c r="G129" s="327" t="s">
        <v>506</v>
      </c>
      <c r="H129" s="327" t="s">
        <v>506</v>
      </c>
      <c r="I129" s="327" t="s">
        <v>506</v>
      </c>
      <c r="J129" s="327" t="s">
        <v>506</v>
      </c>
    </row>
    <row r="130" spans="1:10" x14ac:dyDescent="0.25">
      <c r="A130" s="283" t="s">
        <v>3187</v>
      </c>
      <c r="B130" s="327" t="s">
        <v>506</v>
      </c>
      <c r="C130" s="327" t="s">
        <v>535</v>
      </c>
      <c r="D130" s="327" t="s">
        <v>506</v>
      </c>
      <c r="E130" s="327" t="s">
        <v>506</v>
      </c>
      <c r="F130" s="327" t="s">
        <v>506</v>
      </c>
      <c r="G130" s="327" t="s">
        <v>506</v>
      </c>
      <c r="H130" s="327" t="s">
        <v>506</v>
      </c>
      <c r="I130" s="327" t="s">
        <v>506</v>
      </c>
      <c r="J130" s="327" t="s">
        <v>506</v>
      </c>
    </row>
    <row r="131" spans="1:10" x14ac:dyDescent="0.25">
      <c r="A131" s="283" t="s">
        <v>3188</v>
      </c>
      <c r="B131" s="327" t="s">
        <v>479</v>
      </c>
      <c r="C131" s="327" t="s">
        <v>535</v>
      </c>
      <c r="D131" s="327" t="s">
        <v>511</v>
      </c>
      <c r="E131" s="327" t="s">
        <v>479</v>
      </c>
      <c r="F131" s="327" t="s">
        <v>479</v>
      </c>
      <c r="G131" s="327" t="s">
        <v>479</v>
      </c>
      <c r="H131" s="327" t="s">
        <v>479</v>
      </c>
      <c r="I131" s="327" t="s">
        <v>479</v>
      </c>
      <c r="J131" s="327" t="s">
        <v>477</v>
      </c>
    </row>
    <row r="132" spans="1:10" x14ac:dyDescent="0.25">
      <c r="A132" s="287" t="s">
        <v>549</v>
      </c>
      <c r="B132" s="327">
        <v>811064.09369339747</v>
      </c>
      <c r="C132" s="327" t="s">
        <v>535</v>
      </c>
      <c r="D132" s="328" t="s">
        <v>182</v>
      </c>
      <c r="E132" s="328" t="s">
        <v>182</v>
      </c>
      <c r="F132" s="328" t="s">
        <v>182</v>
      </c>
      <c r="G132" s="327">
        <v>45783.983149465937</v>
      </c>
      <c r="H132" s="327">
        <v>1.37229551691322</v>
      </c>
      <c r="I132" s="327">
        <v>0.19110373131999001</v>
      </c>
      <c r="J132" s="327" t="s">
        <v>539</v>
      </c>
    </row>
    <row r="133" spans="1:10" x14ac:dyDescent="0.25">
      <c r="A133" s="288" t="s">
        <v>542</v>
      </c>
      <c r="B133" s="329">
        <v>5418.8561307769987</v>
      </c>
      <c r="C133" s="327" t="s">
        <v>535</v>
      </c>
      <c r="D133" s="327">
        <v>74.659973794071973</v>
      </c>
      <c r="E133" s="327">
        <v>3.14261395689392</v>
      </c>
      <c r="F133" s="327">
        <v>2.7551405439157199</v>
      </c>
      <c r="G133" s="329">
        <v>404.57165671765699</v>
      </c>
      <c r="H133" s="329">
        <v>1.7029372906979999E-2</v>
      </c>
      <c r="I133" s="329">
        <v>1.492971022755E-2</v>
      </c>
      <c r="J133" s="329" t="s">
        <v>477</v>
      </c>
    </row>
    <row r="134" spans="1:10" x14ac:dyDescent="0.25">
      <c r="A134" s="288" t="s">
        <v>543</v>
      </c>
      <c r="B134" s="329">
        <v>85573.487772242661</v>
      </c>
      <c r="C134" s="327" t="s">
        <v>535</v>
      </c>
      <c r="D134" s="327">
        <v>89.645233903118736</v>
      </c>
      <c r="E134" s="327">
        <v>9.5000000000000604</v>
      </c>
      <c r="F134" s="327">
        <v>1.42500000000005</v>
      </c>
      <c r="G134" s="329">
        <v>7671.2553272483647</v>
      </c>
      <c r="H134" s="329">
        <v>0.81294813383631004</v>
      </c>
      <c r="I134" s="329">
        <v>0.12194222007545</v>
      </c>
      <c r="J134" s="329" t="s">
        <v>477</v>
      </c>
    </row>
    <row r="135" spans="1:10" x14ac:dyDescent="0.25">
      <c r="A135" s="288" t="s">
        <v>544</v>
      </c>
      <c r="B135" s="329">
        <v>720071.7497903778</v>
      </c>
      <c r="C135" s="327" t="s">
        <v>535</v>
      </c>
      <c r="D135" s="327">
        <v>52.367220594999388</v>
      </c>
      <c r="E135" s="327">
        <v>0.75314440585650999</v>
      </c>
      <c r="F135" s="327">
        <v>7.5314440585649997E-2</v>
      </c>
      <c r="G135" s="329">
        <v>37708.156165499917</v>
      </c>
      <c r="H135" s="329">
        <v>0.54231801016992998</v>
      </c>
      <c r="I135" s="329">
        <v>5.4231801016990003E-2</v>
      </c>
      <c r="J135" s="329" t="s">
        <v>477</v>
      </c>
    </row>
    <row r="136" spans="1:10" x14ac:dyDescent="0.25">
      <c r="A136" s="288" t="s">
        <v>545</v>
      </c>
      <c r="B136" s="329" t="s">
        <v>506</v>
      </c>
      <c r="C136" s="327" t="s">
        <v>535</v>
      </c>
      <c r="D136" s="327" t="s">
        <v>506</v>
      </c>
      <c r="E136" s="327" t="s">
        <v>506</v>
      </c>
      <c r="F136" s="327" t="s">
        <v>506</v>
      </c>
      <c r="G136" s="329" t="s">
        <v>506</v>
      </c>
      <c r="H136" s="329" t="s">
        <v>506</v>
      </c>
      <c r="I136" s="329" t="s">
        <v>506</v>
      </c>
      <c r="J136" s="329" t="s">
        <v>506</v>
      </c>
    </row>
    <row r="137" spans="1:10" x14ac:dyDescent="0.25">
      <c r="A137" s="288" t="s">
        <v>546</v>
      </c>
      <c r="B137" s="329" t="s">
        <v>506</v>
      </c>
      <c r="C137" s="327" t="s">
        <v>535</v>
      </c>
      <c r="D137" s="327" t="s">
        <v>506</v>
      </c>
      <c r="E137" s="327" t="s">
        <v>506</v>
      </c>
      <c r="F137" s="327" t="s">
        <v>506</v>
      </c>
      <c r="G137" s="329" t="s">
        <v>506</v>
      </c>
      <c r="H137" s="329" t="s">
        <v>506</v>
      </c>
      <c r="I137" s="329" t="s">
        <v>506</v>
      </c>
      <c r="J137" s="329" t="s">
        <v>506</v>
      </c>
    </row>
    <row r="138" spans="1:10" x14ac:dyDescent="0.25">
      <c r="A138" s="288" t="s">
        <v>88</v>
      </c>
      <c r="B138" s="329" t="s">
        <v>479</v>
      </c>
      <c r="C138" s="327" t="s">
        <v>535</v>
      </c>
      <c r="D138" s="327" t="s">
        <v>511</v>
      </c>
      <c r="E138" s="327" t="s">
        <v>479</v>
      </c>
      <c r="F138" s="327" t="s">
        <v>479</v>
      </c>
      <c r="G138" s="329" t="s">
        <v>479</v>
      </c>
      <c r="H138" s="329" t="s">
        <v>479</v>
      </c>
      <c r="I138" s="329" t="s">
        <v>479</v>
      </c>
      <c r="J138" s="329" t="s">
        <v>477</v>
      </c>
    </row>
    <row r="139" spans="1:10" x14ac:dyDescent="0.25">
      <c r="A139" s="287" t="s">
        <v>550</v>
      </c>
      <c r="B139" s="327" t="s">
        <v>551</v>
      </c>
      <c r="C139" s="327" t="s">
        <v>535</v>
      </c>
      <c r="D139" s="328" t="s">
        <v>182</v>
      </c>
      <c r="E139" s="328" t="s">
        <v>182</v>
      </c>
      <c r="F139" s="328" t="s">
        <v>182</v>
      </c>
      <c r="G139" s="327" t="s">
        <v>551</v>
      </c>
      <c r="H139" s="327" t="s">
        <v>551</v>
      </c>
      <c r="I139" s="327" t="s">
        <v>551</v>
      </c>
      <c r="J139" s="327" t="s">
        <v>539</v>
      </c>
    </row>
    <row r="140" spans="1:10" x14ac:dyDescent="0.25">
      <c r="A140" s="288" t="s">
        <v>542</v>
      </c>
      <c r="B140" s="329" t="s">
        <v>479</v>
      </c>
      <c r="C140" s="327" t="s">
        <v>535</v>
      </c>
      <c r="D140" s="327" t="s">
        <v>511</v>
      </c>
      <c r="E140" s="327" t="s">
        <v>479</v>
      </c>
      <c r="F140" s="327" t="s">
        <v>479</v>
      </c>
      <c r="G140" s="329" t="s">
        <v>479</v>
      </c>
      <c r="H140" s="329" t="s">
        <v>479</v>
      </c>
      <c r="I140" s="329" t="s">
        <v>479</v>
      </c>
      <c r="J140" s="329" t="s">
        <v>477</v>
      </c>
    </row>
    <row r="141" spans="1:10" x14ac:dyDescent="0.25">
      <c r="A141" s="288" t="s">
        <v>543</v>
      </c>
      <c r="B141" s="329" t="s">
        <v>479</v>
      </c>
      <c r="C141" s="327" t="s">
        <v>535</v>
      </c>
      <c r="D141" s="327" t="s">
        <v>511</v>
      </c>
      <c r="E141" s="327" t="s">
        <v>479</v>
      </c>
      <c r="F141" s="327" t="s">
        <v>479</v>
      </c>
      <c r="G141" s="329" t="s">
        <v>479</v>
      </c>
      <c r="H141" s="329" t="s">
        <v>479</v>
      </c>
      <c r="I141" s="329" t="s">
        <v>479</v>
      </c>
      <c r="J141" s="329" t="s">
        <v>477</v>
      </c>
    </row>
    <row r="142" spans="1:10" x14ac:dyDescent="0.25">
      <c r="A142" s="288" t="s">
        <v>544</v>
      </c>
      <c r="B142" s="329" t="s">
        <v>479</v>
      </c>
      <c r="C142" s="327" t="s">
        <v>535</v>
      </c>
      <c r="D142" s="327" t="s">
        <v>511</v>
      </c>
      <c r="E142" s="327" t="s">
        <v>479</v>
      </c>
      <c r="F142" s="327" t="s">
        <v>479</v>
      </c>
      <c r="G142" s="329" t="s">
        <v>479</v>
      </c>
      <c r="H142" s="329" t="s">
        <v>479</v>
      </c>
      <c r="I142" s="329" t="s">
        <v>479</v>
      </c>
      <c r="J142" s="329" t="s">
        <v>477</v>
      </c>
    </row>
    <row r="143" spans="1:10" x14ac:dyDescent="0.25">
      <c r="A143" s="288" t="s">
        <v>545</v>
      </c>
      <c r="B143" s="329" t="s">
        <v>506</v>
      </c>
      <c r="C143" s="327" t="s">
        <v>535</v>
      </c>
      <c r="D143" s="327" t="s">
        <v>506</v>
      </c>
      <c r="E143" s="327" t="s">
        <v>506</v>
      </c>
      <c r="F143" s="327" t="s">
        <v>506</v>
      </c>
      <c r="G143" s="329" t="s">
        <v>506</v>
      </c>
      <c r="H143" s="329" t="s">
        <v>506</v>
      </c>
      <c r="I143" s="329" t="s">
        <v>506</v>
      </c>
      <c r="J143" s="329" t="s">
        <v>506</v>
      </c>
    </row>
    <row r="144" spans="1:10" x14ac:dyDescent="0.25">
      <c r="A144" s="288" t="s">
        <v>546</v>
      </c>
      <c r="B144" s="329" t="s">
        <v>506</v>
      </c>
      <c r="C144" s="327" t="s">
        <v>535</v>
      </c>
      <c r="D144" s="327" t="s">
        <v>506</v>
      </c>
      <c r="E144" s="327" t="s">
        <v>506</v>
      </c>
      <c r="F144" s="327" t="s">
        <v>506</v>
      </c>
      <c r="G144" s="329" t="s">
        <v>506</v>
      </c>
      <c r="H144" s="329" t="s">
        <v>506</v>
      </c>
      <c r="I144" s="329" t="s">
        <v>506</v>
      </c>
      <c r="J144" s="329" t="s">
        <v>506</v>
      </c>
    </row>
    <row r="145" spans="1:10" x14ac:dyDescent="0.25">
      <c r="A145" s="288" t="s">
        <v>88</v>
      </c>
      <c r="B145" s="329" t="s">
        <v>479</v>
      </c>
      <c r="C145" s="327" t="s">
        <v>535</v>
      </c>
      <c r="D145" s="327" t="s">
        <v>511</v>
      </c>
      <c r="E145" s="327" t="s">
        <v>479</v>
      </c>
      <c r="F145" s="327" t="s">
        <v>479</v>
      </c>
      <c r="G145" s="329" t="s">
        <v>479</v>
      </c>
      <c r="H145" s="329" t="s">
        <v>479</v>
      </c>
      <c r="I145" s="329" t="s">
        <v>479</v>
      </c>
      <c r="J145" s="329" t="s">
        <v>477</v>
      </c>
    </row>
    <row r="146" spans="1:10" x14ac:dyDescent="0.25">
      <c r="A146" s="287" t="s">
        <v>552</v>
      </c>
      <c r="B146" s="327" t="s">
        <v>551</v>
      </c>
      <c r="C146" s="327" t="s">
        <v>535</v>
      </c>
      <c r="D146" s="328" t="s">
        <v>182</v>
      </c>
      <c r="E146" s="328" t="s">
        <v>182</v>
      </c>
      <c r="F146" s="328" t="s">
        <v>182</v>
      </c>
      <c r="G146" s="327" t="s">
        <v>551</v>
      </c>
      <c r="H146" s="327" t="s">
        <v>551</v>
      </c>
      <c r="I146" s="327" t="s">
        <v>551</v>
      </c>
      <c r="J146" s="327" t="s">
        <v>539</v>
      </c>
    </row>
    <row r="147" spans="1:10" x14ac:dyDescent="0.25">
      <c r="A147" s="288" t="s">
        <v>542</v>
      </c>
      <c r="B147" s="329" t="s">
        <v>479</v>
      </c>
      <c r="C147" s="327" t="s">
        <v>535</v>
      </c>
      <c r="D147" s="327" t="s">
        <v>511</v>
      </c>
      <c r="E147" s="327" t="s">
        <v>479</v>
      </c>
      <c r="F147" s="327" t="s">
        <v>479</v>
      </c>
      <c r="G147" s="329" t="s">
        <v>479</v>
      </c>
      <c r="H147" s="329" t="s">
        <v>479</v>
      </c>
      <c r="I147" s="329" t="s">
        <v>479</v>
      </c>
      <c r="J147" s="329" t="s">
        <v>477</v>
      </c>
    </row>
    <row r="148" spans="1:10" x14ac:dyDescent="0.25">
      <c r="A148" s="288" t="s">
        <v>543</v>
      </c>
      <c r="B148" s="329" t="s">
        <v>479</v>
      </c>
      <c r="C148" s="327" t="s">
        <v>535</v>
      </c>
      <c r="D148" s="327" t="s">
        <v>511</v>
      </c>
      <c r="E148" s="327" t="s">
        <v>479</v>
      </c>
      <c r="F148" s="327" t="s">
        <v>479</v>
      </c>
      <c r="G148" s="329" t="s">
        <v>479</v>
      </c>
      <c r="H148" s="329" t="s">
        <v>479</v>
      </c>
      <c r="I148" s="329" t="s">
        <v>479</v>
      </c>
      <c r="J148" s="329" t="s">
        <v>477</v>
      </c>
    </row>
    <row r="149" spans="1:10" x14ac:dyDescent="0.25">
      <c r="A149" s="288" t="s">
        <v>544</v>
      </c>
      <c r="B149" s="329" t="s">
        <v>479</v>
      </c>
      <c r="C149" s="327" t="s">
        <v>535</v>
      </c>
      <c r="D149" s="327" t="s">
        <v>511</v>
      </c>
      <c r="E149" s="327" t="s">
        <v>479</v>
      </c>
      <c r="F149" s="327" t="s">
        <v>479</v>
      </c>
      <c r="G149" s="329" t="s">
        <v>479</v>
      </c>
      <c r="H149" s="329" t="s">
        <v>479</v>
      </c>
      <c r="I149" s="329" t="s">
        <v>479</v>
      </c>
      <c r="J149" s="329" t="s">
        <v>477</v>
      </c>
    </row>
    <row r="150" spans="1:10" x14ac:dyDescent="0.25">
      <c r="A150" s="288" t="s">
        <v>545</v>
      </c>
      <c r="B150" s="329" t="s">
        <v>506</v>
      </c>
      <c r="C150" s="327" t="s">
        <v>535</v>
      </c>
      <c r="D150" s="327" t="s">
        <v>506</v>
      </c>
      <c r="E150" s="327" t="s">
        <v>506</v>
      </c>
      <c r="F150" s="327" t="s">
        <v>506</v>
      </c>
      <c r="G150" s="329" t="s">
        <v>506</v>
      </c>
      <c r="H150" s="329" t="s">
        <v>506</v>
      </c>
      <c r="I150" s="329" t="s">
        <v>506</v>
      </c>
      <c r="J150" s="329" t="s">
        <v>506</v>
      </c>
    </row>
    <row r="151" spans="1:10" x14ac:dyDescent="0.25">
      <c r="A151" s="288" t="s">
        <v>546</v>
      </c>
      <c r="B151" s="329" t="s">
        <v>506</v>
      </c>
      <c r="C151" s="327" t="s">
        <v>535</v>
      </c>
      <c r="D151" s="327" t="s">
        <v>506</v>
      </c>
      <c r="E151" s="327" t="s">
        <v>506</v>
      </c>
      <c r="F151" s="327" t="s">
        <v>506</v>
      </c>
      <c r="G151" s="329" t="s">
        <v>506</v>
      </c>
      <c r="H151" s="329" t="s">
        <v>506</v>
      </c>
      <c r="I151" s="329" t="s">
        <v>506</v>
      </c>
      <c r="J151" s="329" t="s">
        <v>506</v>
      </c>
    </row>
    <row r="152" spans="1:10" x14ac:dyDescent="0.25">
      <c r="A152" s="288" t="s">
        <v>88</v>
      </c>
      <c r="B152" s="329" t="s">
        <v>479</v>
      </c>
      <c r="C152" s="327" t="s">
        <v>535</v>
      </c>
      <c r="D152" s="327" t="s">
        <v>511</v>
      </c>
      <c r="E152" s="327" t="s">
        <v>479</v>
      </c>
      <c r="F152" s="327" t="s">
        <v>479</v>
      </c>
      <c r="G152" s="329" t="s">
        <v>479</v>
      </c>
      <c r="H152" s="329" t="s">
        <v>479</v>
      </c>
      <c r="I152" s="329" t="s">
        <v>479</v>
      </c>
      <c r="J152" s="329" t="s">
        <v>477</v>
      </c>
    </row>
    <row r="153" spans="1:10" x14ac:dyDescent="0.25">
      <c r="A153" s="216" t="s">
        <v>553</v>
      </c>
      <c r="B153" s="327">
        <v>12857095.578220105</v>
      </c>
      <c r="C153" s="327" t="s">
        <v>535</v>
      </c>
      <c r="D153" s="328" t="s">
        <v>182</v>
      </c>
      <c r="E153" s="328" t="s">
        <v>182</v>
      </c>
      <c r="F153" s="328" t="s">
        <v>182</v>
      </c>
      <c r="G153" s="327">
        <v>711227.52746031829</v>
      </c>
      <c r="H153" s="327">
        <v>66.667583289309391</v>
      </c>
      <c r="I153" s="327">
        <v>9.3662220369597406</v>
      </c>
      <c r="J153" s="327" t="s">
        <v>539</v>
      </c>
    </row>
    <row r="154" spans="1:10" x14ac:dyDescent="0.25">
      <c r="A154" s="291" t="s">
        <v>536</v>
      </c>
      <c r="B154" s="327">
        <v>3289687.0402968642</v>
      </c>
      <c r="C154" s="327" t="s">
        <v>535</v>
      </c>
      <c r="D154" s="327">
        <v>74.659973794071988</v>
      </c>
      <c r="E154" s="327">
        <v>2.5953153081467302</v>
      </c>
      <c r="F154" s="327">
        <v>0.48384345490726</v>
      </c>
      <c r="G154" s="327">
        <v>245607.94821926212</v>
      </c>
      <c r="H154" s="327">
        <v>8.5377751346943498</v>
      </c>
      <c r="I154" s="327">
        <v>1.5916935431408601</v>
      </c>
      <c r="J154" s="327" t="s">
        <v>477</v>
      </c>
    </row>
    <row r="155" spans="1:10" x14ac:dyDescent="0.25">
      <c r="A155" s="291" t="s">
        <v>537</v>
      </c>
      <c r="B155" s="327">
        <v>1227490.5647916261</v>
      </c>
      <c r="C155" s="327" t="s">
        <v>535</v>
      </c>
      <c r="D155" s="327">
        <v>89.645233903118751</v>
      </c>
      <c r="E155" s="327">
        <v>9.5</v>
      </c>
      <c r="F155" s="327">
        <v>1.4249999999999901</v>
      </c>
      <c r="G155" s="327">
        <v>110038.67879461666</v>
      </c>
      <c r="H155" s="327">
        <v>11.66116036552045</v>
      </c>
      <c r="I155" s="327">
        <v>1.7491740548280601</v>
      </c>
      <c r="J155" s="327" t="s">
        <v>477</v>
      </c>
    </row>
    <row r="156" spans="1:10" x14ac:dyDescent="0.25">
      <c r="A156" s="291" t="s">
        <v>538</v>
      </c>
      <c r="B156" s="327">
        <v>6790142.6962574841</v>
      </c>
      <c r="C156" s="327" t="s">
        <v>535</v>
      </c>
      <c r="D156" s="327">
        <v>52.367220594999381</v>
      </c>
      <c r="E156" s="327">
        <v>0.75314440585650999</v>
      </c>
      <c r="F156" s="327">
        <v>7.5314440585649997E-2</v>
      </c>
      <c r="G156" s="327">
        <v>355580.90044643951</v>
      </c>
      <c r="H156" s="327">
        <v>5.1139579866537304</v>
      </c>
      <c r="I156" s="327">
        <v>0.51139579866536999</v>
      </c>
      <c r="J156" s="327" t="s">
        <v>477</v>
      </c>
    </row>
    <row r="157" spans="1:10" x14ac:dyDescent="0.25">
      <c r="A157" s="291" t="s">
        <v>3191</v>
      </c>
      <c r="B157" s="327" t="s">
        <v>506</v>
      </c>
      <c r="C157" s="327" t="s">
        <v>535</v>
      </c>
      <c r="D157" s="327" t="s">
        <v>506</v>
      </c>
      <c r="E157" s="327" t="s">
        <v>506</v>
      </c>
      <c r="F157" s="327" t="s">
        <v>506</v>
      </c>
      <c r="G157" s="327" t="s">
        <v>506</v>
      </c>
      <c r="H157" s="327" t="s">
        <v>506</v>
      </c>
      <c r="I157" s="327" t="s">
        <v>506</v>
      </c>
      <c r="J157" s="327" t="s">
        <v>506</v>
      </c>
    </row>
    <row r="158" spans="1:10" x14ac:dyDescent="0.25">
      <c r="A158" s="291" t="s">
        <v>3192</v>
      </c>
      <c r="B158" s="327" t="s">
        <v>506</v>
      </c>
      <c r="C158" s="327" t="s">
        <v>535</v>
      </c>
      <c r="D158" s="327" t="s">
        <v>506</v>
      </c>
      <c r="E158" s="327" t="s">
        <v>506</v>
      </c>
      <c r="F158" s="327" t="s">
        <v>506</v>
      </c>
      <c r="G158" s="327" t="s">
        <v>506</v>
      </c>
      <c r="H158" s="327" t="s">
        <v>506</v>
      </c>
      <c r="I158" s="327" t="s">
        <v>506</v>
      </c>
      <c r="J158" s="327" t="s">
        <v>506</v>
      </c>
    </row>
    <row r="159" spans="1:10" x14ac:dyDescent="0.25">
      <c r="A159" s="291" t="s">
        <v>3193</v>
      </c>
      <c r="B159" s="327">
        <v>1549775.2768741304</v>
      </c>
      <c r="C159" s="327" t="s">
        <v>535</v>
      </c>
      <c r="D159" s="327">
        <v>88.686898265961545</v>
      </c>
      <c r="E159" s="327">
        <v>26.684313796676729</v>
      </c>
      <c r="F159" s="327">
        <v>3.55790850622357</v>
      </c>
      <c r="G159" s="327">
        <v>137444.76231523839</v>
      </c>
      <c r="H159" s="327">
        <v>41.354689802440859</v>
      </c>
      <c r="I159" s="327">
        <v>5.5139586403254501</v>
      </c>
      <c r="J159" s="327" t="s">
        <v>477</v>
      </c>
    </row>
    <row r="160" spans="1:10" x14ac:dyDescent="0.25">
      <c r="A160" s="292" t="s">
        <v>481</v>
      </c>
      <c r="B160" s="327">
        <v>281318.6741082315</v>
      </c>
      <c r="C160" s="327" t="s">
        <v>535</v>
      </c>
      <c r="D160" s="328" t="s">
        <v>182</v>
      </c>
      <c r="E160" s="328" t="s">
        <v>182</v>
      </c>
      <c r="F160" s="328" t="s">
        <v>182</v>
      </c>
      <c r="G160" s="327">
        <v>14978.572362155866</v>
      </c>
      <c r="H160" s="327">
        <v>0.23835740177008</v>
      </c>
      <c r="I160" s="327">
        <v>5.0815371746130003E-2</v>
      </c>
      <c r="J160" s="327" t="s">
        <v>539</v>
      </c>
    </row>
    <row r="161" spans="1:10" x14ac:dyDescent="0.25">
      <c r="A161" s="291" t="s">
        <v>536</v>
      </c>
      <c r="B161" s="329">
        <v>11051.541643286968</v>
      </c>
      <c r="C161" s="327" t="s">
        <v>535</v>
      </c>
      <c r="D161" s="327">
        <v>74.659973794071973</v>
      </c>
      <c r="E161" s="327">
        <v>3.1426139568950102</v>
      </c>
      <c r="F161" s="327">
        <v>2.7551405439145502</v>
      </c>
      <c r="G161" s="329">
        <v>825.10780947190017</v>
      </c>
      <c r="H161" s="329">
        <v>3.4730729013399998E-2</v>
      </c>
      <c r="I161" s="329">
        <v>3.044855045418E-2</v>
      </c>
      <c r="J161" s="329" t="s">
        <v>477</v>
      </c>
    </row>
    <row r="162" spans="1:10" x14ac:dyDescent="0.25">
      <c r="A162" s="291" t="s">
        <v>537</v>
      </c>
      <c r="B162" s="329">
        <v>8.7452974385318907</v>
      </c>
      <c r="C162" s="327" t="s">
        <v>535</v>
      </c>
      <c r="D162" s="327">
        <v>89.645233903119134</v>
      </c>
      <c r="E162" s="327">
        <v>9.5000000004513296</v>
      </c>
      <c r="F162" s="327">
        <v>1.4250000000105301</v>
      </c>
      <c r="G162" s="329">
        <v>0.78397423442953995</v>
      </c>
      <c r="H162" s="329">
        <v>8.3080325669999998E-5</v>
      </c>
      <c r="I162" s="329">
        <v>1.246204885E-5</v>
      </c>
      <c r="J162" s="329" t="s">
        <v>477</v>
      </c>
    </row>
    <row r="163" spans="1:10" x14ac:dyDescent="0.25">
      <c r="A163" s="291" t="s">
        <v>538</v>
      </c>
      <c r="B163" s="329">
        <v>270258.38716750598</v>
      </c>
      <c r="C163" s="327" t="s">
        <v>535</v>
      </c>
      <c r="D163" s="327">
        <v>52.367220594999388</v>
      </c>
      <c r="E163" s="327">
        <v>0.75314440585650999</v>
      </c>
      <c r="F163" s="327">
        <v>7.5314440585649997E-2</v>
      </c>
      <c r="G163" s="329">
        <v>14152.680578449537</v>
      </c>
      <c r="H163" s="329">
        <v>0.20354359243101</v>
      </c>
      <c r="I163" s="329">
        <v>2.0354359243100001E-2</v>
      </c>
      <c r="J163" s="329" t="s">
        <v>477</v>
      </c>
    </row>
    <row r="164" spans="1:10" x14ac:dyDescent="0.25">
      <c r="A164" s="291" t="s">
        <v>3191</v>
      </c>
      <c r="B164" s="329" t="s">
        <v>506</v>
      </c>
      <c r="C164" s="327" t="s">
        <v>535</v>
      </c>
      <c r="D164" s="327" t="s">
        <v>506</v>
      </c>
      <c r="E164" s="327" t="s">
        <v>506</v>
      </c>
      <c r="F164" s="327" t="s">
        <v>506</v>
      </c>
      <c r="G164" s="329" t="s">
        <v>506</v>
      </c>
      <c r="H164" s="329" t="s">
        <v>506</v>
      </c>
      <c r="I164" s="329" t="s">
        <v>506</v>
      </c>
      <c r="J164" s="329" t="s">
        <v>506</v>
      </c>
    </row>
    <row r="165" spans="1:10" x14ac:dyDescent="0.25">
      <c r="A165" s="291" t="s">
        <v>3192</v>
      </c>
      <c r="B165" s="329" t="s">
        <v>506</v>
      </c>
      <c r="C165" s="327" t="s">
        <v>535</v>
      </c>
      <c r="D165" s="327" t="s">
        <v>506</v>
      </c>
      <c r="E165" s="327" t="s">
        <v>506</v>
      </c>
      <c r="F165" s="327" t="s">
        <v>506</v>
      </c>
      <c r="G165" s="329" t="s">
        <v>506</v>
      </c>
      <c r="H165" s="329" t="s">
        <v>506</v>
      </c>
      <c r="I165" s="329" t="s">
        <v>506</v>
      </c>
      <c r="J165" s="329" t="s">
        <v>506</v>
      </c>
    </row>
    <row r="166" spans="1:10" x14ac:dyDescent="0.25">
      <c r="A166" s="291" t="s">
        <v>3193</v>
      </c>
      <c r="B166" s="329" t="s">
        <v>479</v>
      </c>
      <c r="C166" s="327" t="s">
        <v>535</v>
      </c>
      <c r="D166" s="327" t="s">
        <v>511</v>
      </c>
      <c r="E166" s="327" t="s">
        <v>479</v>
      </c>
      <c r="F166" s="327" t="s">
        <v>479</v>
      </c>
      <c r="G166" s="329" t="s">
        <v>479</v>
      </c>
      <c r="H166" s="329" t="s">
        <v>479</v>
      </c>
      <c r="I166" s="329" t="s">
        <v>479</v>
      </c>
      <c r="J166" s="329" t="s">
        <v>477</v>
      </c>
    </row>
    <row r="167" spans="1:10" x14ac:dyDescent="0.25">
      <c r="A167" s="292" t="s">
        <v>482</v>
      </c>
      <c r="B167" s="327">
        <v>80551.220863386668</v>
      </c>
      <c r="C167" s="327" t="s">
        <v>535</v>
      </c>
      <c r="D167" s="328" t="s">
        <v>182</v>
      </c>
      <c r="E167" s="328" t="s">
        <v>182</v>
      </c>
      <c r="F167" s="328" t="s">
        <v>182</v>
      </c>
      <c r="G167" s="327">
        <v>5057.2748720254449</v>
      </c>
      <c r="H167" s="327">
        <v>0.25516926930848</v>
      </c>
      <c r="I167" s="327">
        <v>3.8004328346280002E-2</v>
      </c>
      <c r="J167" s="327" t="s">
        <v>539</v>
      </c>
    </row>
    <row r="168" spans="1:10" x14ac:dyDescent="0.25">
      <c r="A168" s="291" t="s">
        <v>536</v>
      </c>
      <c r="B168" s="329">
        <v>832.8845414672511</v>
      </c>
      <c r="C168" s="327" t="s">
        <v>535</v>
      </c>
      <c r="D168" s="327">
        <v>74.659973794071973</v>
      </c>
      <c r="E168" s="327">
        <v>3.1426139568985101</v>
      </c>
      <c r="F168" s="327">
        <v>2.75514054391923</v>
      </c>
      <c r="G168" s="329">
        <v>62.18313803943262</v>
      </c>
      <c r="H168" s="329">
        <v>2.6174345845000001E-3</v>
      </c>
      <c r="I168" s="329">
        <v>2.2947139686E-3</v>
      </c>
      <c r="J168" s="329" t="s">
        <v>477</v>
      </c>
    </row>
    <row r="169" spans="1:10" x14ac:dyDescent="0.25">
      <c r="A169" s="291" t="s">
        <v>537</v>
      </c>
      <c r="B169" s="329">
        <v>22009.328221657259</v>
      </c>
      <c r="C169" s="327" t="s">
        <v>535</v>
      </c>
      <c r="D169" s="327">
        <v>89.645233903118736</v>
      </c>
      <c r="E169" s="327">
        <v>9.4999999999998206</v>
      </c>
      <c r="F169" s="327">
        <v>1.4249999999999301</v>
      </c>
      <c r="G169" s="329">
        <v>1973.0313764809773</v>
      </c>
      <c r="H169" s="329">
        <v>0.20908861810574</v>
      </c>
      <c r="I169" s="329">
        <v>3.1363292715859997E-2</v>
      </c>
      <c r="J169" s="329" t="s">
        <v>477</v>
      </c>
    </row>
    <row r="170" spans="1:10" x14ac:dyDescent="0.25">
      <c r="A170" s="291" t="s">
        <v>538</v>
      </c>
      <c r="B170" s="329">
        <v>57709.008100262159</v>
      </c>
      <c r="C170" s="327" t="s">
        <v>535</v>
      </c>
      <c r="D170" s="327">
        <v>52.367220594999388</v>
      </c>
      <c r="E170" s="327">
        <v>0.7531444058565</v>
      </c>
      <c r="F170" s="327">
        <v>7.5314440585579998E-2</v>
      </c>
      <c r="G170" s="329">
        <v>3022.060357505035</v>
      </c>
      <c r="H170" s="329">
        <v>4.346321661824E-2</v>
      </c>
      <c r="I170" s="329">
        <v>4.3463216618200001E-3</v>
      </c>
      <c r="J170" s="329" t="s">
        <v>477</v>
      </c>
    </row>
    <row r="171" spans="1:10" x14ac:dyDescent="0.25">
      <c r="A171" s="291" t="s">
        <v>3191</v>
      </c>
      <c r="B171" s="329" t="s">
        <v>506</v>
      </c>
      <c r="C171" s="327" t="s">
        <v>535</v>
      </c>
      <c r="D171" s="327" t="s">
        <v>506</v>
      </c>
      <c r="E171" s="327" t="s">
        <v>506</v>
      </c>
      <c r="F171" s="327" t="s">
        <v>506</v>
      </c>
      <c r="G171" s="329" t="s">
        <v>506</v>
      </c>
      <c r="H171" s="329" t="s">
        <v>506</v>
      </c>
      <c r="I171" s="329" t="s">
        <v>506</v>
      </c>
      <c r="J171" s="329" t="s">
        <v>506</v>
      </c>
    </row>
    <row r="172" spans="1:10" x14ac:dyDescent="0.25">
      <c r="A172" s="291" t="s">
        <v>3192</v>
      </c>
      <c r="B172" s="329" t="s">
        <v>506</v>
      </c>
      <c r="C172" s="327" t="s">
        <v>535</v>
      </c>
      <c r="D172" s="327" t="s">
        <v>506</v>
      </c>
      <c r="E172" s="327" t="s">
        <v>506</v>
      </c>
      <c r="F172" s="327" t="s">
        <v>506</v>
      </c>
      <c r="G172" s="329" t="s">
        <v>506</v>
      </c>
      <c r="H172" s="329" t="s">
        <v>506</v>
      </c>
      <c r="I172" s="329" t="s">
        <v>506</v>
      </c>
      <c r="J172" s="329" t="s">
        <v>506</v>
      </c>
    </row>
    <row r="173" spans="1:10" x14ac:dyDescent="0.25">
      <c r="A173" s="291" t="s">
        <v>3193</v>
      </c>
      <c r="B173" s="329" t="s">
        <v>479</v>
      </c>
      <c r="C173" s="327" t="s">
        <v>535</v>
      </c>
      <c r="D173" s="327" t="s">
        <v>511</v>
      </c>
      <c r="E173" s="327" t="s">
        <v>479</v>
      </c>
      <c r="F173" s="327" t="s">
        <v>479</v>
      </c>
      <c r="G173" s="329" t="s">
        <v>479</v>
      </c>
      <c r="H173" s="329" t="s">
        <v>479</v>
      </c>
      <c r="I173" s="329" t="s">
        <v>479</v>
      </c>
      <c r="J173" s="329" t="s">
        <v>477</v>
      </c>
    </row>
    <row r="174" spans="1:10" x14ac:dyDescent="0.25">
      <c r="A174" s="292" t="s">
        <v>483</v>
      </c>
      <c r="B174" s="327">
        <v>1201393.2916326267</v>
      </c>
      <c r="C174" s="327" t="s">
        <v>535</v>
      </c>
      <c r="D174" s="328" t="s">
        <v>182</v>
      </c>
      <c r="E174" s="328" t="s">
        <v>182</v>
      </c>
      <c r="F174" s="328" t="s">
        <v>182</v>
      </c>
      <c r="G174" s="327">
        <v>67269.957813983725</v>
      </c>
      <c r="H174" s="327">
        <v>1.85662734289529</v>
      </c>
      <c r="I174" s="327">
        <v>0.29458061428601001</v>
      </c>
      <c r="J174" s="327" t="s">
        <v>539</v>
      </c>
    </row>
    <row r="175" spans="1:10" x14ac:dyDescent="0.25">
      <c r="A175" s="291" t="s">
        <v>536</v>
      </c>
      <c r="B175" s="329">
        <v>24762.86184900811</v>
      </c>
      <c r="C175" s="327" t="s">
        <v>535</v>
      </c>
      <c r="D175" s="327">
        <v>74.659973794071973</v>
      </c>
      <c r="E175" s="327">
        <v>3.14261395689477</v>
      </c>
      <c r="F175" s="327">
        <v>2.7551405439150698</v>
      </c>
      <c r="G175" s="329">
        <v>1848.7946167131702</v>
      </c>
      <c r="H175" s="329">
        <v>7.7820115259349995E-2</v>
      </c>
      <c r="I175" s="329">
        <v>6.8225164663569995E-2</v>
      </c>
      <c r="J175" s="329" t="s">
        <v>477</v>
      </c>
    </row>
    <row r="176" spans="1:10" x14ac:dyDescent="0.25">
      <c r="A176" s="291" t="s">
        <v>537</v>
      </c>
      <c r="B176" s="329">
        <v>102052.05654493057</v>
      </c>
      <c r="C176" s="327" t="s">
        <v>535</v>
      </c>
      <c r="D176" s="327">
        <v>89.645233903118736</v>
      </c>
      <c r="E176" s="327">
        <v>9.5</v>
      </c>
      <c r="F176" s="327">
        <v>1.42500000000004</v>
      </c>
      <c r="G176" s="329">
        <v>9148.4804792646009</v>
      </c>
      <c r="H176" s="329">
        <v>0.96949453717683998</v>
      </c>
      <c r="I176" s="329">
        <v>0.14542418057653</v>
      </c>
      <c r="J176" s="329" t="s">
        <v>477</v>
      </c>
    </row>
    <row r="177" spans="1:10" x14ac:dyDescent="0.25">
      <c r="A177" s="291" t="s">
        <v>538</v>
      </c>
      <c r="B177" s="329">
        <v>1074578.3732386879</v>
      </c>
      <c r="C177" s="327" t="s">
        <v>535</v>
      </c>
      <c r="D177" s="327">
        <v>52.367220594999388</v>
      </c>
      <c r="E177" s="327">
        <v>0.7531444058565</v>
      </c>
      <c r="F177" s="327">
        <v>7.5314440585649997E-2</v>
      </c>
      <c r="G177" s="329">
        <v>56272.682718005955</v>
      </c>
      <c r="H177" s="329">
        <v>0.80931269045910004</v>
      </c>
      <c r="I177" s="329">
        <v>8.0931269045909998E-2</v>
      </c>
      <c r="J177" s="329" t="s">
        <v>477</v>
      </c>
    </row>
    <row r="178" spans="1:10" x14ac:dyDescent="0.25">
      <c r="A178" s="291" t="s">
        <v>3191</v>
      </c>
      <c r="B178" s="329" t="s">
        <v>506</v>
      </c>
      <c r="C178" s="327" t="s">
        <v>535</v>
      </c>
      <c r="D178" s="327" t="s">
        <v>506</v>
      </c>
      <c r="E178" s="327" t="s">
        <v>506</v>
      </c>
      <c r="F178" s="327" t="s">
        <v>506</v>
      </c>
      <c r="G178" s="329" t="s">
        <v>506</v>
      </c>
      <c r="H178" s="329" t="s">
        <v>506</v>
      </c>
      <c r="I178" s="329" t="s">
        <v>506</v>
      </c>
      <c r="J178" s="329" t="s">
        <v>506</v>
      </c>
    </row>
    <row r="179" spans="1:10" x14ac:dyDescent="0.25">
      <c r="A179" s="291" t="s">
        <v>3192</v>
      </c>
      <c r="B179" s="329" t="s">
        <v>506</v>
      </c>
      <c r="C179" s="327" t="s">
        <v>535</v>
      </c>
      <c r="D179" s="327" t="s">
        <v>506</v>
      </c>
      <c r="E179" s="327" t="s">
        <v>506</v>
      </c>
      <c r="F179" s="327" t="s">
        <v>506</v>
      </c>
      <c r="G179" s="329" t="s">
        <v>506</v>
      </c>
      <c r="H179" s="329" t="s">
        <v>506</v>
      </c>
      <c r="I179" s="329" t="s">
        <v>506</v>
      </c>
      <c r="J179" s="329" t="s">
        <v>506</v>
      </c>
    </row>
    <row r="180" spans="1:10" x14ac:dyDescent="0.25">
      <c r="A180" s="291" t="s">
        <v>3193</v>
      </c>
      <c r="B180" s="329" t="s">
        <v>479</v>
      </c>
      <c r="C180" s="327" t="s">
        <v>535</v>
      </c>
      <c r="D180" s="327" t="s">
        <v>511</v>
      </c>
      <c r="E180" s="327" t="s">
        <v>479</v>
      </c>
      <c r="F180" s="327" t="s">
        <v>479</v>
      </c>
      <c r="G180" s="329" t="s">
        <v>479</v>
      </c>
      <c r="H180" s="329" t="s">
        <v>479</v>
      </c>
      <c r="I180" s="329" t="s">
        <v>479</v>
      </c>
      <c r="J180" s="329" t="s">
        <v>477</v>
      </c>
    </row>
    <row r="181" spans="1:10" x14ac:dyDescent="0.25">
      <c r="A181" s="292" t="s">
        <v>484</v>
      </c>
      <c r="B181" s="327">
        <v>644986.316561252</v>
      </c>
      <c r="C181" s="327" t="s">
        <v>535</v>
      </c>
      <c r="D181" s="328" t="s">
        <v>182</v>
      </c>
      <c r="E181" s="328" t="s">
        <v>182</v>
      </c>
      <c r="F181" s="328" t="s">
        <v>182</v>
      </c>
      <c r="G181" s="327">
        <v>45070.579654334128</v>
      </c>
      <c r="H181" s="327">
        <v>3.0283235843053902</v>
      </c>
      <c r="I181" s="327">
        <v>0.52839203850651995</v>
      </c>
      <c r="J181" s="327" t="s">
        <v>539</v>
      </c>
    </row>
    <row r="182" spans="1:10" x14ac:dyDescent="0.25">
      <c r="A182" s="291" t="s">
        <v>536</v>
      </c>
      <c r="B182" s="329">
        <v>37854.22878650669</v>
      </c>
      <c r="C182" s="327" t="s">
        <v>535</v>
      </c>
      <c r="D182" s="327">
        <v>74.659973794071973</v>
      </c>
      <c r="E182" s="327">
        <v>3.1426139568949401</v>
      </c>
      <c r="F182" s="327">
        <v>2.7551405439150298</v>
      </c>
      <c r="G182" s="329">
        <v>2826.1957291953945</v>
      </c>
      <c r="H182" s="329">
        <v>0.11896122771197</v>
      </c>
      <c r="I182" s="329">
        <v>0.10429372048834</v>
      </c>
      <c r="J182" s="329" t="s">
        <v>477</v>
      </c>
    </row>
    <row r="183" spans="1:10" x14ac:dyDescent="0.25">
      <c r="A183" s="291" t="s">
        <v>537</v>
      </c>
      <c r="B183" s="329">
        <v>280341.22601860663</v>
      </c>
      <c r="C183" s="327" t="s">
        <v>535</v>
      </c>
      <c r="D183" s="327">
        <v>89.645233903118736</v>
      </c>
      <c r="E183" s="327">
        <v>9.4999999999999893</v>
      </c>
      <c r="F183" s="327">
        <v>1.4249999999999801</v>
      </c>
      <c r="G183" s="329">
        <v>25131.254779125069</v>
      </c>
      <c r="H183" s="329">
        <v>2.6632416471767599</v>
      </c>
      <c r="I183" s="329">
        <v>0.39948624707650998</v>
      </c>
      <c r="J183" s="329" t="s">
        <v>477</v>
      </c>
    </row>
    <row r="184" spans="1:10" x14ac:dyDescent="0.25">
      <c r="A184" s="291" t="s">
        <v>538</v>
      </c>
      <c r="B184" s="329">
        <v>326790.86175613868</v>
      </c>
      <c r="C184" s="327" t="s">
        <v>535</v>
      </c>
      <c r="D184" s="327">
        <v>52.367220594999388</v>
      </c>
      <c r="E184" s="327">
        <v>0.7531444058565</v>
      </c>
      <c r="F184" s="327">
        <v>7.5314440585660003E-2</v>
      </c>
      <c r="G184" s="329">
        <v>17113.129146013664</v>
      </c>
      <c r="H184" s="329">
        <v>0.24612070941666001</v>
      </c>
      <c r="I184" s="329">
        <v>2.4612070941669999E-2</v>
      </c>
      <c r="J184" s="329" t="s">
        <v>477</v>
      </c>
    </row>
    <row r="185" spans="1:10" x14ac:dyDescent="0.25">
      <c r="A185" s="291" t="s">
        <v>3191</v>
      </c>
      <c r="B185" s="329" t="s">
        <v>506</v>
      </c>
      <c r="C185" s="327" t="s">
        <v>535</v>
      </c>
      <c r="D185" s="327" t="s">
        <v>506</v>
      </c>
      <c r="E185" s="327" t="s">
        <v>506</v>
      </c>
      <c r="F185" s="327" t="s">
        <v>506</v>
      </c>
      <c r="G185" s="329" t="s">
        <v>506</v>
      </c>
      <c r="H185" s="329" t="s">
        <v>506</v>
      </c>
      <c r="I185" s="329" t="s">
        <v>506</v>
      </c>
      <c r="J185" s="329" t="s">
        <v>506</v>
      </c>
    </row>
    <row r="186" spans="1:10" x14ac:dyDescent="0.25">
      <c r="A186" s="291" t="s">
        <v>3192</v>
      </c>
      <c r="B186" s="329" t="s">
        <v>506</v>
      </c>
      <c r="C186" s="327" t="s">
        <v>535</v>
      </c>
      <c r="D186" s="327" t="s">
        <v>506</v>
      </c>
      <c r="E186" s="327" t="s">
        <v>506</v>
      </c>
      <c r="F186" s="327" t="s">
        <v>506</v>
      </c>
      <c r="G186" s="329" t="s">
        <v>506</v>
      </c>
      <c r="H186" s="329" t="s">
        <v>506</v>
      </c>
      <c r="I186" s="329" t="s">
        <v>506</v>
      </c>
      <c r="J186" s="329" t="s">
        <v>506</v>
      </c>
    </row>
    <row r="187" spans="1:10" x14ac:dyDescent="0.25">
      <c r="A187" s="291" t="s">
        <v>3193</v>
      </c>
      <c r="B187" s="329" t="s">
        <v>479</v>
      </c>
      <c r="C187" s="327" t="s">
        <v>535</v>
      </c>
      <c r="D187" s="327" t="s">
        <v>511</v>
      </c>
      <c r="E187" s="327" t="s">
        <v>479</v>
      </c>
      <c r="F187" s="327" t="s">
        <v>479</v>
      </c>
      <c r="G187" s="329" t="s">
        <v>479</v>
      </c>
      <c r="H187" s="329" t="s">
        <v>479</v>
      </c>
      <c r="I187" s="329" t="s">
        <v>479</v>
      </c>
      <c r="J187" s="329" t="s">
        <v>477</v>
      </c>
    </row>
    <row r="188" spans="1:10" x14ac:dyDescent="0.25">
      <c r="A188" s="292" t="s">
        <v>485</v>
      </c>
      <c r="B188" s="327">
        <v>644167.08432937111</v>
      </c>
      <c r="C188" s="327" t="s">
        <v>535</v>
      </c>
      <c r="D188" s="328" t="s">
        <v>182</v>
      </c>
      <c r="E188" s="328" t="s">
        <v>182</v>
      </c>
      <c r="F188" s="328" t="s">
        <v>182</v>
      </c>
      <c r="G188" s="327">
        <v>46357.764227420019</v>
      </c>
      <c r="H188" s="327">
        <v>3.41919088614388</v>
      </c>
      <c r="I188" s="327">
        <v>0.52415757023381004</v>
      </c>
      <c r="J188" s="327" t="s">
        <v>539</v>
      </c>
    </row>
    <row r="189" spans="1:10" x14ac:dyDescent="0.25">
      <c r="A189" s="291" t="s">
        <v>536</v>
      </c>
      <c r="B189" s="329">
        <v>9910.6834716533631</v>
      </c>
      <c r="C189" s="327" t="s">
        <v>535</v>
      </c>
      <c r="D189" s="327">
        <v>74.659973794071973</v>
      </c>
      <c r="E189" s="327">
        <v>3.1426139568943499</v>
      </c>
      <c r="F189" s="327">
        <v>2.7551405439149499</v>
      </c>
      <c r="G189" s="329">
        <v>739.93136827498245</v>
      </c>
      <c r="H189" s="329">
        <v>3.1145452200380001E-2</v>
      </c>
      <c r="I189" s="329">
        <v>2.7305325850659999E-2</v>
      </c>
      <c r="J189" s="329" t="s">
        <v>477</v>
      </c>
    </row>
    <row r="190" spans="1:10" x14ac:dyDescent="0.25">
      <c r="A190" s="291" t="s">
        <v>537</v>
      </c>
      <c r="B190" s="329">
        <v>332732.0020816935</v>
      </c>
      <c r="C190" s="327" t="s">
        <v>535</v>
      </c>
      <c r="D190" s="327">
        <v>89.645233903118736</v>
      </c>
      <c r="E190" s="327">
        <v>9.5000000000000107</v>
      </c>
      <c r="F190" s="327">
        <v>1.4249999999999901</v>
      </c>
      <c r="G190" s="329">
        <v>29827.838153666406</v>
      </c>
      <c r="H190" s="329">
        <v>3.1609540197760899</v>
      </c>
      <c r="I190" s="329">
        <v>0.47414310296640999</v>
      </c>
      <c r="J190" s="329" t="s">
        <v>477</v>
      </c>
    </row>
    <row r="191" spans="1:10" x14ac:dyDescent="0.25">
      <c r="A191" s="291" t="s">
        <v>538</v>
      </c>
      <c r="B191" s="329">
        <v>301524.39877602429</v>
      </c>
      <c r="C191" s="327" t="s">
        <v>535</v>
      </c>
      <c r="D191" s="327">
        <v>52.367220594999388</v>
      </c>
      <c r="E191" s="327">
        <v>0.75314440585650999</v>
      </c>
      <c r="F191" s="327">
        <v>7.5314440585649997E-2</v>
      </c>
      <c r="G191" s="329">
        <v>15789.994705478628</v>
      </c>
      <c r="H191" s="329">
        <v>0.22709141416740999</v>
      </c>
      <c r="I191" s="329">
        <v>2.2709141416739999E-2</v>
      </c>
      <c r="J191" s="329" t="s">
        <v>477</v>
      </c>
    </row>
    <row r="192" spans="1:10" x14ac:dyDescent="0.25">
      <c r="A192" s="291" t="s">
        <v>3191</v>
      </c>
      <c r="B192" s="329" t="s">
        <v>506</v>
      </c>
      <c r="C192" s="327" t="s">
        <v>535</v>
      </c>
      <c r="D192" s="327" t="s">
        <v>506</v>
      </c>
      <c r="E192" s="327" t="s">
        <v>506</v>
      </c>
      <c r="F192" s="327" t="s">
        <v>506</v>
      </c>
      <c r="G192" s="329" t="s">
        <v>506</v>
      </c>
      <c r="H192" s="329" t="s">
        <v>506</v>
      </c>
      <c r="I192" s="329" t="s">
        <v>506</v>
      </c>
      <c r="J192" s="329" t="s">
        <v>506</v>
      </c>
    </row>
    <row r="193" spans="1:10" x14ac:dyDescent="0.25">
      <c r="A193" s="291" t="s">
        <v>3192</v>
      </c>
      <c r="B193" s="329" t="s">
        <v>506</v>
      </c>
      <c r="C193" s="327" t="s">
        <v>535</v>
      </c>
      <c r="D193" s="327" t="s">
        <v>506</v>
      </c>
      <c r="E193" s="327" t="s">
        <v>506</v>
      </c>
      <c r="F193" s="327" t="s">
        <v>506</v>
      </c>
      <c r="G193" s="329" t="s">
        <v>506</v>
      </c>
      <c r="H193" s="329" t="s">
        <v>506</v>
      </c>
      <c r="I193" s="329" t="s">
        <v>506</v>
      </c>
      <c r="J193" s="329" t="s">
        <v>506</v>
      </c>
    </row>
    <row r="194" spans="1:10" x14ac:dyDescent="0.25">
      <c r="A194" s="291" t="s">
        <v>3193</v>
      </c>
      <c r="B194" s="329" t="s">
        <v>479</v>
      </c>
      <c r="C194" s="327" t="s">
        <v>535</v>
      </c>
      <c r="D194" s="327" t="s">
        <v>511</v>
      </c>
      <c r="E194" s="327" t="s">
        <v>479</v>
      </c>
      <c r="F194" s="327" t="s">
        <v>479</v>
      </c>
      <c r="G194" s="329" t="s">
        <v>479</v>
      </c>
      <c r="H194" s="329" t="s">
        <v>479</v>
      </c>
      <c r="I194" s="329" t="s">
        <v>479</v>
      </c>
      <c r="J194" s="329" t="s">
        <v>477</v>
      </c>
    </row>
    <row r="195" spans="1:10" x14ac:dyDescent="0.25">
      <c r="A195" s="292" t="s">
        <v>486</v>
      </c>
      <c r="B195" s="327">
        <v>526636.63815383136</v>
      </c>
      <c r="C195" s="327" t="s">
        <v>535</v>
      </c>
      <c r="D195" s="328" t="s">
        <v>182</v>
      </c>
      <c r="E195" s="328" t="s">
        <v>182</v>
      </c>
      <c r="F195" s="328" t="s">
        <v>182</v>
      </c>
      <c r="G195" s="327">
        <v>36302.033778109631</v>
      </c>
      <c r="H195" s="327">
        <v>2.4295382607283198</v>
      </c>
      <c r="I195" s="327">
        <v>0.36471649490099001</v>
      </c>
      <c r="J195" s="327" t="s">
        <v>539</v>
      </c>
    </row>
    <row r="196" spans="1:10" x14ac:dyDescent="0.25">
      <c r="A196" s="291" t="s">
        <v>536</v>
      </c>
      <c r="B196" s="329">
        <v>4917.664842663351</v>
      </c>
      <c r="C196" s="327" t="s">
        <v>535</v>
      </c>
      <c r="D196" s="327">
        <v>74.659973794071973</v>
      </c>
      <c r="E196" s="327">
        <v>3.14261395689384</v>
      </c>
      <c r="F196" s="327">
        <v>2.7551405439155698</v>
      </c>
      <c r="G196" s="329">
        <v>367.1527282812749</v>
      </c>
      <c r="H196" s="329">
        <v>1.545432216988E-2</v>
      </c>
      <c r="I196" s="329">
        <v>1.354885778941E-2</v>
      </c>
      <c r="J196" s="329" t="s">
        <v>477</v>
      </c>
    </row>
    <row r="197" spans="1:10" x14ac:dyDescent="0.25">
      <c r="A197" s="291" t="s">
        <v>537</v>
      </c>
      <c r="B197" s="329">
        <v>231072.091064726</v>
      </c>
      <c r="C197" s="327" t="s">
        <v>535</v>
      </c>
      <c r="D197" s="327">
        <v>89.645233903118736</v>
      </c>
      <c r="E197" s="327">
        <v>9.5000000000000107</v>
      </c>
      <c r="F197" s="327">
        <v>1.4249999999999801</v>
      </c>
      <c r="G197" s="329">
        <v>20714.511651980116</v>
      </c>
      <c r="H197" s="329">
        <v>2.1951848651149</v>
      </c>
      <c r="I197" s="329">
        <v>0.32927772976723002</v>
      </c>
      <c r="J197" s="329" t="s">
        <v>477</v>
      </c>
    </row>
    <row r="198" spans="1:10" x14ac:dyDescent="0.25">
      <c r="A198" s="291" t="s">
        <v>538</v>
      </c>
      <c r="B198" s="329">
        <v>290646.88224644202</v>
      </c>
      <c r="C198" s="327" t="s">
        <v>535</v>
      </c>
      <c r="D198" s="327">
        <v>52.367220594999388</v>
      </c>
      <c r="E198" s="327">
        <v>0.7531444058565</v>
      </c>
      <c r="F198" s="327">
        <v>7.5314440585640005E-2</v>
      </c>
      <c r="G198" s="329">
        <v>15220.369397848241</v>
      </c>
      <c r="H198" s="329">
        <v>0.21889907344354001</v>
      </c>
      <c r="I198" s="329">
        <v>2.188990734435E-2</v>
      </c>
      <c r="J198" s="329" t="s">
        <v>477</v>
      </c>
    </row>
    <row r="199" spans="1:10" x14ac:dyDescent="0.25">
      <c r="A199" s="291" t="s">
        <v>3191</v>
      </c>
      <c r="B199" s="329" t="s">
        <v>506</v>
      </c>
      <c r="C199" s="327" t="s">
        <v>535</v>
      </c>
      <c r="D199" s="327" t="s">
        <v>506</v>
      </c>
      <c r="E199" s="327" t="s">
        <v>506</v>
      </c>
      <c r="F199" s="327" t="s">
        <v>506</v>
      </c>
      <c r="G199" s="329" t="s">
        <v>506</v>
      </c>
      <c r="H199" s="329" t="s">
        <v>506</v>
      </c>
      <c r="I199" s="329" t="s">
        <v>506</v>
      </c>
      <c r="J199" s="329" t="s">
        <v>506</v>
      </c>
    </row>
    <row r="200" spans="1:10" x14ac:dyDescent="0.25">
      <c r="A200" s="293" t="s">
        <v>3192</v>
      </c>
      <c r="B200" s="329" t="s">
        <v>506</v>
      </c>
      <c r="C200" s="327" t="s">
        <v>535</v>
      </c>
      <c r="D200" s="327" t="s">
        <v>506</v>
      </c>
      <c r="E200" s="327" t="s">
        <v>506</v>
      </c>
      <c r="F200" s="327" t="s">
        <v>506</v>
      </c>
      <c r="G200" s="329" t="s">
        <v>506</v>
      </c>
      <c r="H200" s="329" t="s">
        <v>506</v>
      </c>
      <c r="I200" s="329" t="s">
        <v>506</v>
      </c>
      <c r="J200" s="329" t="s">
        <v>506</v>
      </c>
    </row>
    <row r="201" spans="1:10" x14ac:dyDescent="0.25">
      <c r="A201" s="291" t="s">
        <v>3193</v>
      </c>
      <c r="B201" s="329" t="s">
        <v>479</v>
      </c>
      <c r="C201" s="327" t="s">
        <v>535</v>
      </c>
      <c r="D201" s="327" t="s">
        <v>511</v>
      </c>
      <c r="E201" s="327" t="s">
        <v>479</v>
      </c>
      <c r="F201" s="327" t="s">
        <v>479</v>
      </c>
      <c r="G201" s="329" t="s">
        <v>479</v>
      </c>
      <c r="H201" s="329" t="s">
        <v>479</v>
      </c>
      <c r="I201" s="329" t="s">
        <v>479</v>
      </c>
      <c r="J201" s="329" t="s">
        <v>477</v>
      </c>
    </row>
    <row r="202" spans="1:10" x14ac:dyDescent="0.25">
      <c r="A202" s="292" t="s">
        <v>3194</v>
      </c>
      <c r="B202" s="327">
        <v>9478042.3525714055</v>
      </c>
      <c r="C202" s="327" t="s">
        <v>535</v>
      </c>
      <c r="D202" s="328" t="s">
        <v>182</v>
      </c>
      <c r="E202" s="328" t="s">
        <v>182</v>
      </c>
      <c r="F202" s="328" t="s">
        <v>182</v>
      </c>
      <c r="G202" s="327">
        <v>496191.34475228947</v>
      </c>
      <c r="H202" s="327">
        <v>55.440376544157949</v>
      </c>
      <c r="I202" s="327">
        <v>7.5655556189400004</v>
      </c>
      <c r="J202" s="327" t="s">
        <v>539</v>
      </c>
    </row>
    <row r="203" spans="1:10" x14ac:dyDescent="0.25">
      <c r="A203" s="287" t="s">
        <v>554</v>
      </c>
      <c r="B203" s="327">
        <v>9478042.3525714055</v>
      </c>
      <c r="C203" s="327" t="s">
        <v>535</v>
      </c>
      <c r="D203" s="328" t="s">
        <v>182</v>
      </c>
      <c r="E203" s="328" t="s">
        <v>182</v>
      </c>
      <c r="F203" s="328" t="s">
        <v>182</v>
      </c>
      <c r="G203" s="327">
        <v>496191.34475228947</v>
      </c>
      <c r="H203" s="327">
        <v>55.440376544157949</v>
      </c>
      <c r="I203" s="327">
        <v>7.5655556189400004</v>
      </c>
      <c r="J203" s="327" t="s">
        <v>539</v>
      </c>
    </row>
    <row r="204" spans="1:10" x14ac:dyDescent="0.25">
      <c r="A204" s="288" t="s">
        <v>555</v>
      </c>
      <c r="B204" s="327">
        <v>9478042.3525714055</v>
      </c>
      <c r="C204" s="327" t="s">
        <v>535</v>
      </c>
      <c r="D204" s="328" t="s">
        <v>182</v>
      </c>
      <c r="E204" s="328" t="s">
        <v>182</v>
      </c>
      <c r="F204" s="328" t="s">
        <v>182</v>
      </c>
      <c r="G204" s="327">
        <v>496191.34475228947</v>
      </c>
      <c r="H204" s="327">
        <v>55.440376544157949</v>
      </c>
      <c r="I204" s="327">
        <v>7.5655556189400004</v>
      </c>
      <c r="J204" s="327" t="s">
        <v>539</v>
      </c>
    </row>
    <row r="205" spans="1:10" x14ac:dyDescent="0.25">
      <c r="A205" s="294" t="s">
        <v>542</v>
      </c>
      <c r="B205" s="329">
        <v>3200357.1751622786</v>
      </c>
      <c r="C205" s="327" t="s">
        <v>535</v>
      </c>
      <c r="D205" s="327">
        <v>74.659973794071988</v>
      </c>
      <c r="E205" s="327">
        <v>2.5800388524872</v>
      </c>
      <c r="F205" s="327">
        <v>0.42044594908624999</v>
      </c>
      <c r="G205" s="329">
        <v>238938.58282928597</v>
      </c>
      <c r="H205" s="329">
        <v>8.2570458537548692</v>
      </c>
      <c r="I205" s="329">
        <v>1.3455772099261001</v>
      </c>
      <c r="J205" s="329" t="s">
        <v>477</v>
      </c>
    </row>
    <row r="206" spans="1:10" x14ac:dyDescent="0.25">
      <c r="A206" s="294" t="s">
        <v>543</v>
      </c>
      <c r="B206" s="329">
        <v>259275.11556257354</v>
      </c>
      <c r="C206" s="327" t="s">
        <v>535</v>
      </c>
      <c r="D206" s="327">
        <v>89.645233903118793</v>
      </c>
      <c r="E206" s="327">
        <v>9.5000000000000107</v>
      </c>
      <c r="F206" s="327">
        <v>1.42500000000001</v>
      </c>
      <c r="G206" s="329">
        <v>23242.778379865063</v>
      </c>
      <c r="H206" s="329">
        <v>2.4631135978444498</v>
      </c>
      <c r="I206" s="329">
        <v>0.36946703967666999</v>
      </c>
      <c r="J206" s="329" t="s">
        <v>477</v>
      </c>
    </row>
    <row r="207" spans="1:10" x14ac:dyDescent="0.25">
      <c r="A207" s="294" t="s">
        <v>544</v>
      </c>
      <c r="B207" s="329">
        <v>4468634.7849724228</v>
      </c>
      <c r="C207" s="327" t="s">
        <v>535</v>
      </c>
      <c r="D207" s="327">
        <v>52.367220594999367</v>
      </c>
      <c r="E207" s="327">
        <v>0.75314440585650999</v>
      </c>
      <c r="F207" s="327">
        <v>7.5314440585649997E-2</v>
      </c>
      <c r="G207" s="329">
        <v>234009.98354313846</v>
      </c>
      <c r="H207" s="329">
        <v>3.36552729011777</v>
      </c>
      <c r="I207" s="329">
        <v>0.33655272901178002</v>
      </c>
      <c r="J207" s="329" t="s">
        <v>477</v>
      </c>
    </row>
    <row r="208" spans="1:10" x14ac:dyDescent="0.25">
      <c r="A208" s="294" t="s">
        <v>545</v>
      </c>
      <c r="B208" s="329" t="s">
        <v>506</v>
      </c>
      <c r="C208" s="327" t="s">
        <v>535</v>
      </c>
      <c r="D208" s="327" t="s">
        <v>506</v>
      </c>
      <c r="E208" s="327" t="s">
        <v>506</v>
      </c>
      <c r="F208" s="327" t="s">
        <v>506</v>
      </c>
      <c r="G208" s="329" t="s">
        <v>506</v>
      </c>
      <c r="H208" s="329" t="s">
        <v>506</v>
      </c>
      <c r="I208" s="329" t="s">
        <v>506</v>
      </c>
      <c r="J208" s="329" t="s">
        <v>506</v>
      </c>
    </row>
    <row r="209" spans="1:10" x14ac:dyDescent="0.25">
      <c r="A209" s="294" t="s">
        <v>546</v>
      </c>
      <c r="B209" s="329" t="s">
        <v>506</v>
      </c>
      <c r="C209" s="327" t="s">
        <v>535</v>
      </c>
      <c r="D209" s="327" t="s">
        <v>506</v>
      </c>
      <c r="E209" s="327" t="s">
        <v>506</v>
      </c>
      <c r="F209" s="327" t="s">
        <v>506</v>
      </c>
      <c r="G209" s="329" t="s">
        <v>506</v>
      </c>
      <c r="H209" s="329" t="s">
        <v>506</v>
      </c>
      <c r="I209" s="329" t="s">
        <v>506</v>
      </c>
      <c r="J209" s="329" t="s">
        <v>506</v>
      </c>
    </row>
    <row r="210" spans="1:10" x14ac:dyDescent="0.25">
      <c r="A210" s="294" t="s">
        <v>88</v>
      </c>
      <c r="B210" s="329">
        <v>1549775.2768741304</v>
      </c>
      <c r="C210" s="327" t="s">
        <v>535</v>
      </c>
      <c r="D210" s="327">
        <v>88.686898265961545</v>
      </c>
      <c r="E210" s="327">
        <v>26.684313796676729</v>
      </c>
      <c r="F210" s="327">
        <v>3.55790850622357</v>
      </c>
      <c r="G210" s="329">
        <v>137444.76231523839</v>
      </c>
      <c r="H210" s="329">
        <v>41.354689802440859</v>
      </c>
      <c r="I210" s="329">
        <v>5.5139586403254501</v>
      </c>
      <c r="J210" s="329" t="s">
        <v>477</v>
      </c>
    </row>
    <row r="211" spans="1:10" x14ac:dyDescent="0.25">
      <c r="A211" s="295" t="s">
        <v>556</v>
      </c>
      <c r="B211" s="327">
        <v>27381911.119104017</v>
      </c>
      <c r="C211" s="327" t="s">
        <v>535</v>
      </c>
      <c r="D211" s="328" t="s">
        <v>182</v>
      </c>
      <c r="E211" s="328" t="s">
        <v>182</v>
      </c>
      <c r="F211" s="328" t="s">
        <v>182</v>
      </c>
      <c r="G211" s="327">
        <v>1830505.6056332772</v>
      </c>
      <c r="H211" s="327">
        <v>160.28001983992968</v>
      </c>
      <c r="I211" s="327">
        <v>137.97722792661688</v>
      </c>
    </row>
    <row r="212" spans="1:10" x14ac:dyDescent="0.25">
      <c r="A212" s="283" t="s">
        <v>536</v>
      </c>
      <c r="B212" s="327">
        <v>26378279.690856297</v>
      </c>
      <c r="C212" s="327" t="s">
        <v>535</v>
      </c>
      <c r="D212" s="327">
        <v>68.140519616442361</v>
      </c>
      <c r="E212" s="327">
        <v>5.7327599121391097</v>
      </c>
      <c r="F212" s="327">
        <v>5.2271031113979696</v>
      </c>
      <c r="G212" s="327">
        <v>1797429.6847227968</v>
      </c>
      <c r="H212" s="327">
        <v>151.2203443629343</v>
      </c>
      <c r="I212" s="327">
        <v>137.88198784540089</v>
      </c>
    </row>
    <row r="213" spans="1:10" x14ac:dyDescent="0.25">
      <c r="A213" s="283" t="s">
        <v>537</v>
      </c>
      <c r="B213" s="327" t="s">
        <v>506</v>
      </c>
      <c r="C213" s="327" t="s">
        <v>535</v>
      </c>
      <c r="D213" s="327" t="s">
        <v>506</v>
      </c>
      <c r="E213" s="327" t="s">
        <v>506</v>
      </c>
      <c r="F213" s="327" t="s">
        <v>506</v>
      </c>
      <c r="G213" s="327" t="s">
        <v>506</v>
      </c>
      <c r="H213" s="327" t="s">
        <v>506</v>
      </c>
      <c r="I213" s="327" t="s">
        <v>506</v>
      </c>
    </row>
    <row r="214" spans="1:10" x14ac:dyDescent="0.25">
      <c r="A214" s="283" t="s">
        <v>538</v>
      </c>
      <c r="B214" s="327">
        <v>658252.51161717589</v>
      </c>
      <c r="C214" s="327" t="s">
        <v>535</v>
      </c>
      <c r="D214" s="327">
        <v>50.248073994006511</v>
      </c>
      <c r="E214" s="327">
        <v>13.756093189850089</v>
      </c>
      <c r="F214" s="327">
        <v>0.13734370307478</v>
      </c>
      <c r="G214" s="327">
        <v>33075.920910480483</v>
      </c>
      <c r="H214" s="327">
        <v>9.0549828922587494</v>
      </c>
      <c r="I214" s="327">
        <v>9.0406837503779994E-2</v>
      </c>
    </row>
    <row r="215" spans="1:10" x14ac:dyDescent="0.25">
      <c r="A215" s="283" t="s">
        <v>3186</v>
      </c>
      <c r="B215" s="327" t="s">
        <v>551</v>
      </c>
      <c r="C215" s="327" t="s">
        <v>535</v>
      </c>
      <c r="D215" s="327" t="s">
        <v>551</v>
      </c>
      <c r="E215" s="327" t="s">
        <v>3080</v>
      </c>
      <c r="F215" s="327" t="s">
        <v>3080</v>
      </c>
      <c r="G215" s="327" t="s">
        <v>551</v>
      </c>
      <c r="H215" s="327" t="s">
        <v>3080</v>
      </c>
      <c r="I215" s="327" t="s">
        <v>3080</v>
      </c>
    </row>
    <row r="216" spans="1:10" x14ac:dyDescent="0.25">
      <c r="A216" s="283" t="s">
        <v>3188</v>
      </c>
      <c r="B216" s="327">
        <v>345378.91663054173</v>
      </c>
      <c r="C216" s="327" t="s">
        <v>535</v>
      </c>
      <c r="D216" s="327">
        <v>65.065035461819363</v>
      </c>
      <c r="E216" s="327">
        <v>1.358677241335E-2</v>
      </c>
      <c r="F216" s="327">
        <v>1.399403229176E-2</v>
      </c>
      <c r="G216" s="327">
        <v>22472.091458330953</v>
      </c>
      <c r="H216" s="327">
        <v>4.6925847366299997E-3</v>
      </c>
      <c r="I216" s="327">
        <v>4.8332437122200001E-3</v>
      </c>
    </row>
    <row r="217" spans="1:10" x14ac:dyDescent="0.25">
      <c r="A217" s="59" t="s">
        <v>3195</v>
      </c>
      <c r="B217" s="327">
        <v>2513561.9207105725</v>
      </c>
      <c r="C217" s="327" t="s">
        <v>535</v>
      </c>
      <c r="D217" s="328" t="s">
        <v>182</v>
      </c>
      <c r="E217" s="328" t="s">
        <v>182</v>
      </c>
      <c r="F217" s="328" t="s">
        <v>182</v>
      </c>
      <c r="G217" s="327">
        <v>170713.69036083069</v>
      </c>
      <c r="H217" s="327">
        <v>2.0771880881664</v>
      </c>
      <c r="I217" s="327">
        <v>5.2617344805668296</v>
      </c>
    </row>
    <row r="218" spans="1:10" x14ac:dyDescent="0.25">
      <c r="A218" s="283" t="s">
        <v>557</v>
      </c>
      <c r="B218" s="329">
        <v>37296.193325856322</v>
      </c>
      <c r="C218" s="327" t="s">
        <v>535</v>
      </c>
      <c r="D218" s="327">
        <v>65.528560814054615</v>
      </c>
      <c r="E218" s="327">
        <v>55.694372613795643</v>
      </c>
      <c r="F218" s="327">
        <v>0.84385413051206004</v>
      </c>
      <c r="G218" s="329">
        <v>2443.9658724861142</v>
      </c>
      <c r="H218" s="329">
        <v>2.0771880881664</v>
      </c>
      <c r="I218" s="329">
        <v>3.1472546790399999E-2</v>
      </c>
    </row>
    <row r="219" spans="1:10" x14ac:dyDescent="0.25">
      <c r="A219" s="283" t="s">
        <v>558</v>
      </c>
      <c r="B219" s="329">
        <v>2476265.7273847163</v>
      </c>
      <c r="C219" s="327" t="s">
        <v>535</v>
      </c>
      <c r="D219" s="327">
        <v>67.953015957645619</v>
      </c>
      <c r="E219" s="327" t="s">
        <v>506</v>
      </c>
      <c r="F219" s="327">
        <v>2.1121569773129001</v>
      </c>
      <c r="G219" s="329">
        <v>168269.72448834457</v>
      </c>
      <c r="H219" s="329" t="s">
        <v>506</v>
      </c>
      <c r="I219" s="329">
        <v>5.23026193377643</v>
      </c>
    </row>
    <row r="220" spans="1:10" x14ac:dyDescent="0.25">
      <c r="A220" s="283" t="s">
        <v>88</v>
      </c>
      <c r="B220" s="329" t="s">
        <v>506</v>
      </c>
      <c r="C220" s="327" t="s">
        <v>535</v>
      </c>
      <c r="D220" s="327" t="s">
        <v>506</v>
      </c>
      <c r="E220" s="327" t="s">
        <v>506</v>
      </c>
      <c r="F220" s="327" t="s">
        <v>506</v>
      </c>
      <c r="G220" s="329" t="s">
        <v>506</v>
      </c>
      <c r="H220" s="329" t="s">
        <v>506</v>
      </c>
      <c r="I220" s="329" t="s">
        <v>506</v>
      </c>
    </row>
    <row r="221" spans="1:10" x14ac:dyDescent="0.25">
      <c r="A221" s="296" t="s">
        <v>3196</v>
      </c>
      <c r="B221" s="327">
        <v>23026953.414224558</v>
      </c>
      <c r="C221" s="327" t="s">
        <v>535</v>
      </c>
      <c r="D221" s="328" t="s">
        <v>182</v>
      </c>
      <c r="E221" s="328" t="s">
        <v>182</v>
      </c>
      <c r="F221" s="328" t="s">
        <v>182</v>
      </c>
      <c r="G221" s="327">
        <v>1543321.2347240872</v>
      </c>
      <c r="H221" s="327">
        <v>95.722338182973743</v>
      </c>
      <c r="I221" s="327">
        <v>108.02744179292077</v>
      </c>
    </row>
    <row r="222" spans="1:10" x14ac:dyDescent="0.25">
      <c r="A222" s="283" t="s">
        <v>559</v>
      </c>
      <c r="B222" s="327">
        <v>16921811.276726622</v>
      </c>
      <c r="C222" s="327" t="s">
        <v>535</v>
      </c>
      <c r="D222" s="327">
        <v>67.143364802995379</v>
      </c>
      <c r="E222" s="327">
        <v>5.1050721535713901</v>
      </c>
      <c r="F222" s="327">
        <v>6.3193548667016204</v>
      </c>
      <c r="G222" s="327">
        <v>1136187.3476806968</v>
      </c>
      <c r="H222" s="327">
        <v>86.387067536807479</v>
      </c>
      <c r="I222" s="327">
        <v>106.93493044498868</v>
      </c>
    </row>
    <row r="223" spans="1:10" x14ac:dyDescent="0.25">
      <c r="A223" s="283" t="s">
        <v>560</v>
      </c>
      <c r="B223" s="327">
        <v>5716335.5992072541</v>
      </c>
      <c r="C223" s="327" t="s">
        <v>535</v>
      </c>
      <c r="D223" s="327">
        <v>70.79246071620166</v>
      </c>
      <c r="E223" s="327">
        <v>0.18688644136495999</v>
      </c>
      <c r="F223" s="327">
        <v>0.18566201675339999</v>
      </c>
      <c r="G223" s="327">
        <v>404673.46334750456</v>
      </c>
      <c r="H223" s="327">
        <v>1.0683056177837</v>
      </c>
      <c r="I223" s="327">
        <v>1.0613063957880999</v>
      </c>
    </row>
    <row r="224" spans="1:10" x14ac:dyDescent="0.25">
      <c r="A224" s="283" t="s">
        <v>561</v>
      </c>
      <c r="B224" s="327">
        <v>29789.5019987257</v>
      </c>
      <c r="C224" s="327" t="s">
        <v>535</v>
      </c>
      <c r="D224" s="327">
        <v>59.589262354098238</v>
      </c>
      <c r="E224" s="327">
        <v>0.32721071521896999</v>
      </c>
      <c r="F224" s="327">
        <v>0.67984698987101</v>
      </c>
      <c r="G224" s="327">
        <v>1775.1344499999996</v>
      </c>
      <c r="H224" s="327">
        <v>9.7474442550200009E-3</v>
      </c>
      <c r="I224" s="327">
        <v>2.025230326359E-2</v>
      </c>
    </row>
    <row r="225" spans="1:9" x14ac:dyDescent="0.25">
      <c r="A225" s="283" t="s">
        <v>3197</v>
      </c>
      <c r="B225" s="327" t="s">
        <v>551</v>
      </c>
      <c r="C225" s="327" t="s">
        <v>535</v>
      </c>
      <c r="D225" s="328" t="s">
        <v>182</v>
      </c>
      <c r="E225" s="328" t="s">
        <v>182</v>
      </c>
      <c r="F225" s="328" t="s">
        <v>182</v>
      </c>
      <c r="G225" s="327" t="s">
        <v>551</v>
      </c>
      <c r="H225" s="327">
        <v>1.05278679567487</v>
      </c>
      <c r="I225" s="327">
        <v>1.4965547714000001E-4</v>
      </c>
    </row>
    <row r="226" spans="1:9" x14ac:dyDescent="0.25">
      <c r="A226" s="283" t="s">
        <v>538</v>
      </c>
      <c r="B226" s="327">
        <v>13638.11966141349</v>
      </c>
      <c r="C226" s="327" t="s">
        <v>535</v>
      </c>
      <c r="D226" s="327">
        <v>50.248073994006518</v>
      </c>
      <c r="E226" s="327">
        <v>527.9128195425908</v>
      </c>
      <c r="F226" s="327">
        <v>0.43772527586264998</v>
      </c>
      <c r="G226" s="327">
        <v>685.28924588582026</v>
      </c>
      <c r="H226" s="327">
        <v>7.1997382037160396</v>
      </c>
      <c r="I226" s="327">
        <v>5.9697496910400003E-3</v>
      </c>
    </row>
    <row r="227" spans="1:9" x14ac:dyDescent="0.25">
      <c r="A227" s="283" t="s">
        <v>3188</v>
      </c>
      <c r="B227" s="327">
        <v>345378.91663054173</v>
      </c>
      <c r="C227" s="327" t="s">
        <v>535</v>
      </c>
      <c r="D227" s="327">
        <v>65.065035461819363</v>
      </c>
      <c r="E227" s="327">
        <v>1.358677241335E-2</v>
      </c>
      <c r="F227" s="327">
        <v>1.399403229176E-2</v>
      </c>
      <c r="G227" s="327">
        <v>22472.091458330953</v>
      </c>
      <c r="H227" s="327">
        <v>4.6925847366299997E-3</v>
      </c>
      <c r="I227" s="327">
        <v>4.8332437122200001E-3</v>
      </c>
    </row>
    <row r="228" spans="1:9" x14ac:dyDescent="0.25">
      <c r="A228" s="283" t="s">
        <v>3198</v>
      </c>
      <c r="B228" s="327" t="s">
        <v>551</v>
      </c>
      <c r="C228" s="327" t="s">
        <v>535</v>
      </c>
      <c r="D228" s="328" t="s">
        <v>182</v>
      </c>
      <c r="E228" s="328" t="s">
        <v>182</v>
      </c>
      <c r="F228" s="328" t="s">
        <v>182</v>
      </c>
      <c r="G228" s="327" t="s">
        <v>551</v>
      </c>
      <c r="H228" s="327" t="s">
        <v>3080</v>
      </c>
      <c r="I228" s="327" t="s">
        <v>3080</v>
      </c>
    </row>
    <row r="229" spans="1:9" x14ac:dyDescent="0.25">
      <c r="A229" s="297" t="s">
        <v>562</v>
      </c>
      <c r="B229" s="327">
        <v>9895321.6493915115</v>
      </c>
      <c r="C229" s="327" t="s">
        <v>535</v>
      </c>
      <c r="D229" s="328" t="s">
        <v>182</v>
      </c>
      <c r="E229" s="328" t="s">
        <v>182</v>
      </c>
      <c r="F229" s="328" t="s">
        <v>182</v>
      </c>
      <c r="G229" s="327">
        <v>641430.12035975454</v>
      </c>
      <c r="H229" s="327">
        <v>50.343513986278801</v>
      </c>
      <c r="I229" s="327">
        <v>58.026007452344672</v>
      </c>
    </row>
    <row r="230" spans="1:9" x14ac:dyDescent="0.25">
      <c r="A230" s="283" t="s">
        <v>559</v>
      </c>
      <c r="B230" s="329">
        <v>9488919.2231781483</v>
      </c>
      <c r="C230" s="327" t="s">
        <v>535</v>
      </c>
      <c r="D230" s="327">
        <v>67.143364802995379</v>
      </c>
      <c r="E230" s="327">
        <v>5.3042882930240696</v>
      </c>
      <c r="F230" s="327">
        <v>6.1142265296351903</v>
      </c>
      <c r="G230" s="329">
        <v>637117.96498800593</v>
      </c>
      <c r="H230" s="329">
        <v>50.331963148954898</v>
      </c>
      <c r="I230" s="329">
        <v>58.017401651921162</v>
      </c>
    </row>
    <row r="231" spans="1:9" x14ac:dyDescent="0.25">
      <c r="A231" s="283" t="s">
        <v>560</v>
      </c>
      <c r="B231" s="329">
        <v>60577.355202458224</v>
      </c>
      <c r="C231" s="327" t="s">
        <v>535</v>
      </c>
      <c r="D231" s="327">
        <v>70.792460716201674</v>
      </c>
      <c r="E231" s="327">
        <v>5.0531921540309999E-2</v>
      </c>
      <c r="F231" s="327">
        <v>0.11107027591734001</v>
      </c>
      <c r="G231" s="329">
        <v>4288.4200384614187</v>
      </c>
      <c r="H231" s="329">
        <v>3.06109016021E-3</v>
      </c>
      <c r="I231" s="329">
        <v>6.7283435566800002E-3</v>
      </c>
    </row>
    <row r="232" spans="1:9" x14ac:dyDescent="0.25">
      <c r="A232" s="283" t="s">
        <v>561</v>
      </c>
      <c r="B232" s="329">
        <v>140.98152388821543</v>
      </c>
      <c r="C232" s="327" t="s">
        <v>535</v>
      </c>
      <c r="D232" s="327">
        <v>59.58926235409826</v>
      </c>
      <c r="E232" s="327">
        <v>0.33296282083898998</v>
      </c>
      <c r="F232" s="327">
        <v>0.40322366046400998</v>
      </c>
      <c r="G232" s="329">
        <v>8.4009850140554398</v>
      </c>
      <c r="H232" s="329">
        <v>4.6941605880000003E-5</v>
      </c>
      <c r="I232" s="329">
        <v>5.684708612E-5</v>
      </c>
    </row>
    <row r="233" spans="1:9" x14ac:dyDescent="0.25">
      <c r="A233" s="283" t="s">
        <v>3197</v>
      </c>
      <c r="B233" s="327" t="s">
        <v>479</v>
      </c>
      <c r="C233" s="327" t="s">
        <v>535</v>
      </c>
      <c r="D233" s="328" t="s">
        <v>182</v>
      </c>
      <c r="E233" s="328" t="s">
        <v>182</v>
      </c>
      <c r="F233" s="328" t="s">
        <v>182</v>
      </c>
      <c r="G233" s="327" t="s">
        <v>479</v>
      </c>
      <c r="H233" s="327" t="s">
        <v>506</v>
      </c>
      <c r="I233" s="327" t="s">
        <v>506</v>
      </c>
    </row>
    <row r="234" spans="1:9" x14ac:dyDescent="0.25">
      <c r="A234" s="294" t="s">
        <v>563</v>
      </c>
      <c r="B234" s="329" t="s">
        <v>479</v>
      </c>
      <c r="C234" s="327" t="s">
        <v>535</v>
      </c>
      <c r="D234" s="327" t="s">
        <v>479</v>
      </c>
      <c r="E234" s="327" t="s">
        <v>506</v>
      </c>
      <c r="F234" s="327" t="s">
        <v>506</v>
      </c>
      <c r="G234" s="329" t="s">
        <v>479</v>
      </c>
      <c r="H234" s="329" t="s">
        <v>506</v>
      </c>
      <c r="I234" s="329" t="s">
        <v>506</v>
      </c>
    </row>
    <row r="235" spans="1:9" x14ac:dyDescent="0.25">
      <c r="A235" s="283" t="s">
        <v>538</v>
      </c>
      <c r="B235" s="329">
        <v>305.17285647552848</v>
      </c>
      <c r="C235" s="327" t="s">
        <v>535</v>
      </c>
      <c r="D235" s="327">
        <v>50.248073994006504</v>
      </c>
      <c r="E235" s="327">
        <v>25.74784814192703</v>
      </c>
      <c r="F235" s="327">
        <v>3.1181083671388201</v>
      </c>
      <c r="G235" s="329">
        <v>15.334348273144681</v>
      </c>
      <c r="H235" s="329">
        <v>7.8575443655700006E-3</v>
      </c>
      <c r="I235" s="329">
        <v>9.5156203720000001E-4</v>
      </c>
    </row>
    <row r="236" spans="1:9" x14ac:dyDescent="0.25">
      <c r="A236" s="283" t="s">
        <v>3188</v>
      </c>
      <c r="B236" s="329">
        <v>345378.91663054173</v>
      </c>
      <c r="C236" s="327" t="s">
        <v>535</v>
      </c>
      <c r="D236" s="327">
        <v>65.065035461819363</v>
      </c>
      <c r="E236" s="327">
        <v>1.6945481152999999E-3</v>
      </c>
      <c r="F236" s="327">
        <v>2.5162153845099998E-3</v>
      </c>
      <c r="G236" s="329">
        <v>22472.091458330953</v>
      </c>
      <c r="H236" s="329">
        <v>5.8526119223999997E-4</v>
      </c>
      <c r="I236" s="329">
        <v>8.6904774350999995E-4</v>
      </c>
    </row>
    <row r="237" spans="1:9" x14ac:dyDescent="0.25">
      <c r="A237" s="283" t="s">
        <v>3198</v>
      </c>
      <c r="B237" s="327" t="s">
        <v>479</v>
      </c>
      <c r="C237" s="327" t="s">
        <v>535</v>
      </c>
      <c r="D237" s="328" t="s">
        <v>182</v>
      </c>
      <c r="E237" s="328" t="s">
        <v>182</v>
      </c>
      <c r="F237" s="328" t="s">
        <v>182</v>
      </c>
      <c r="G237" s="327" t="s">
        <v>479</v>
      </c>
      <c r="H237" s="327" t="s">
        <v>479</v>
      </c>
      <c r="I237" s="327" t="s">
        <v>479</v>
      </c>
    </row>
    <row r="238" spans="1:9" x14ac:dyDescent="0.25">
      <c r="A238" s="294" t="s">
        <v>83</v>
      </c>
      <c r="B238" s="329" t="s">
        <v>479</v>
      </c>
      <c r="C238" s="327" t="s">
        <v>535</v>
      </c>
      <c r="D238" s="327" t="s">
        <v>479</v>
      </c>
      <c r="E238" s="327" t="s">
        <v>479</v>
      </c>
      <c r="F238" s="327" t="s">
        <v>479</v>
      </c>
      <c r="G238" s="329" t="s">
        <v>479</v>
      </c>
      <c r="H238" s="329" t="s">
        <v>479</v>
      </c>
      <c r="I238" s="329" t="s">
        <v>479</v>
      </c>
    </row>
    <row r="239" spans="1:9" x14ac:dyDescent="0.25">
      <c r="A239" s="297" t="s">
        <v>564</v>
      </c>
      <c r="B239" s="327">
        <v>7275346.9410186997</v>
      </c>
      <c r="C239" s="327" t="s">
        <v>535</v>
      </c>
      <c r="D239" s="328" t="s">
        <v>182</v>
      </c>
      <c r="E239" s="328" t="s">
        <v>182</v>
      </c>
      <c r="F239" s="328" t="s">
        <v>182</v>
      </c>
      <c r="G239" s="327">
        <v>489781.06499535905</v>
      </c>
      <c r="H239" s="327">
        <v>32.089244234644681</v>
      </c>
      <c r="I239" s="327">
        <v>45.787711245390042</v>
      </c>
    </row>
    <row r="240" spans="1:9" x14ac:dyDescent="0.25">
      <c r="A240" s="283" t="s">
        <v>559</v>
      </c>
      <c r="B240" s="329">
        <v>6900391.8026401587</v>
      </c>
      <c r="C240" s="327" t="s">
        <v>535</v>
      </c>
      <c r="D240" s="327">
        <v>67.143364802995393</v>
      </c>
      <c r="E240" s="327">
        <v>4.6393852673657197</v>
      </c>
      <c r="F240" s="327">
        <v>6.6251876256970998</v>
      </c>
      <c r="G240" s="329">
        <v>463315.52408826712</v>
      </c>
      <c r="H240" s="329">
        <v>32.013576068219912</v>
      </c>
      <c r="I240" s="329">
        <v>45.716390383313303</v>
      </c>
    </row>
    <row r="241" spans="1:9" x14ac:dyDescent="0.25">
      <c r="A241" s="283" t="s">
        <v>560</v>
      </c>
      <c r="B241" s="329">
        <v>368504.73200550408</v>
      </c>
      <c r="C241" s="327" t="s">
        <v>535</v>
      </c>
      <c r="D241" s="327">
        <v>70.79246071620166</v>
      </c>
      <c r="E241" s="327">
        <v>0.10430192094477</v>
      </c>
      <c r="F241" s="327">
        <v>0.16232031354685</v>
      </c>
      <c r="G241" s="329">
        <v>26087.356764234068</v>
      </c>
      <c r="H241" s="329">
        <v>3.8435751425410003E-2</v>
      </c>
      <c r="I241" s="329">
        <v>5.9815803642629999E-2</v>
      </c>
    </row>
    <row r="242" spans="1:9" x14ac:dyDescent="0.25">
      <c r="A242" s="283" t="s">
        <v>561</v>
      </c>
      <c r="B242" s="329">
        <v>5787.6625596214753</v>
      </c>
      <c r="C242" s="327" t="s">
        <v>535</v>
      </c>
      <c r="D242" s="327">
        <v>59.589262354098253</v>
      </c>
      <c r="E242" s="327">
        <v>0.62659220241706004</v>
      </c>
      <c r="F242" s="327">
        <v>0.80766557619863999</v>
      </c>
      <c r="G242" s="329">
        <v>344.88254268227587</v>
      </c>
      <c r="H242" s="329">
        <v>3.6265042300800002E-3</v>
      </c>
      <c r="I242" s="329">
        <v>4.6744958160599998E-3</v>
      </c>
    </row>
    <row r="243" spans="1:9" x14ac:dyDescent="0.25">
      <c r="A243" s="283" t="s">
        <v>3197</v>
      </c>
      <c r="B243" s="327" t="s">
        <v>479</v>
      </c>
      <c r="C243" s="327" t="s">
        <v>535</v>
      </c>
      <c r="D243" s="328" t="s">
        <v>182</v>
      </c>
      <c r="E243" s="328" t="s">
        <v>182</v>
      </c>
      <c r="F243" s="328" t="s">
        <v>182</v>
      </c>
      <c r="G243" s="327" t="s">
        <v>479</v>
      </c>
      <c r="H243" s="327">
        <v>9.7455516189999999E-5</v>
      </c>
      <c r="I243" s="327">
        <v>1.256183293E-5</v>
      </c>
    </row>
    <row r="244" spans="1:9" x14ac:dyDescent="0.25">
      <c r="A244" s="294" t="s">
        <v>563</v>
      </c>
      <c r="B244" s="329" t="s">
        <v>479</v>
      </c>
      <c r="C244" s="327" t="s">
        <v>535</v>
      </c>
      <c r="D244" s="327" t="s">
        <v>479</v>
      </c>
      <c r="E244" s="327" t="s">
        <v>479</v>
      </c>
      <c r="F244" s="327" t="s">
        <v>479</v>
      </c>
      <c r="G244" s="329" t="s">
        <v>479</v>
      </c>
      <c r="H244" s="329">
        <v>9.7455516189999999E-5</v>
      </c>
      <c r="I244" s="329">
        <v>1.256183293E-5</v>
      </c>
    </row>
    <row r="245" spans="1:9" x14ac:dyDescent="0.25">
      <c r="A245" s="283" t="s">
        <v>538</v>
      </c>
      <c r="B245" s="329">
        <v>662.74381341579385</v>
      </c>
      <c r="C245" s="327" t="s">
        <v>535</v>
      </c>
      <c r="D245" s="327">
        <v>50.248073994006518</v>
      </c>
      <c r="E245" s="327">
        <v>47.605136115704603</v>
      </c>
      <c r="F245" s="327">
        <v>6.1362126024835497</v>
      </c>
      <c r="G245" s="329">
        <v>33.301600175586863</v>
      </c>
      <c r="H245" s="329">
        <v>3.1550009447499999E-2</v>
      </c>
      <c r="I245" s="329">
        <v>4.0667369401000001E-3</v>
      </c>
    </row>
    <row r="246" spans="1:9" x14ac:dyDescent="0.25">
      <c r="A246" s="283" t="s">
        <v>3188</v>
      </c>
      <c r="B246" s="329" t="s">
        <v>479</v>
      </c>
      <c r="C246" s="327" t="s">
        <v>535</v>
      </c>
      <c r="D246" s="327" t="s">
        <v>479</v>
      </c>
      <c r="E246" s="327" t="s">
        <v>479</v>
      </c>
      <c r="F246" s="327" t="s">
        <v>479</v>
      </c>
      <c r="G246" s="329" t="s">
        <v>479</v>
      </c>
      <c r="H246" s="329">
        <v>1.9584458055900002E-3</v>
      </c>
      <c r="I246" s="329">
        <v>2.75126384502E-3</v>
      </c>
    </row>
    <row r="247" spans="1:9" x14ac:dyDescent="0.25">
      <c r="A247" s="283" t="s">
        <v>3198</v>
      </c>
      <c r="B247" s="327" t="s">
        <v>506</v>
      </c>
      <c r="C247" s="327" t="s">
        <v>535</v>
      </c>
      <c r="D247" s="328" t="s">
        <v>182</v>
      </c>
      <c r="E247" s="328" t="s">
        <v>182</v>
      </c>
      <c r="F247" s="328" t="s">
        <v>182</v>
      </c>
      <c r="G247" s="327" t="s">
        <v>506</v>
      </c>
      <c r="H247" s="327" t="s">
        <v>506</v>
      </c>
      <c r="I247" s="327" t="s">
        <v>506</v>
      </c>
    </row>
    <row r="248" spans="1:9" x14ac:dyDescent="0.25">
      <c r="A248" s="297" t="s">
        <v>565</v>
      </c>
      <c r="B248" s="327">
        <v>5832942.3483651699</v>
      </c>
      <c r="C248" s="327" t="s">
        <v>535</v>
      </c>
      <c r="D248" s="328" t="s">
        <v>182</v>
      </c>
      <c r="E248" s="328" t="s">
        <v>182</v>
      </c>
      <c r="F248" s="328" t="s">
        <v>182</v>
      </c>
      <c r="G248" s="327">
        <v>410542.75702448451</v>
      </c>
      <c r="H248" s="327">
        <v>12.55614437939165</v>
      </c>
      <c r="I248" s="327">
        <v>4.1395436288617402</v>
      </c>
    </row>
    <row r="249" spans="1:9" x14ac:dyDescent="0.25">
      <c r="A249" s="283" t="s">
        <v>559</v>
      </c>
      <c r="B249" s="329">
        <v>509157.7754591406</v>
      </c>
      <c r="C249" s="327" t="s">
        <v>535</v>
      </c>
      <c r="D249" s="327">
        <v>67.143364802995393</v>
      </c>
      <c r="E249" s="327">
        <v>6.4971859341457296</v>
      </c>
      <c r="F249" s="327">
        <v>6.1414341372084902</v>
      </c>
      <c r="G249" s="329">
        <v>34186.566259934691</v>
      </c>
      <c r="H249" s="329">
        <v>3.3080927369740598</v>
      </c>
      <c r="I249" s="329">
        <v>3.1269589434299001</v>
      </c>
    </row>
    <row r="250" spans="1:9" x14ac:dyDescent="0.25">
      <c r="A250" s="283" t="s">
        <v>560</v>
      </c>
      <c r="B250" s="329">
        <v>5287253.5119992914</v>
      </c>
      <c r="C250" s="327" t="s">
        <v>535</v>
      </c>
      <c r="D250" s="327">
        <v>70.79246071620166</v>
      </c>
      <c r="E250" s="327">
        <v>0.19420456648574999</v>
      </c>
      <c r="F250" s="327">
        <v>0.18814347493101999</v>
      </c>
      <c r="G250" s="329">
        <v>374297.68654480908</v>
      </c>
      <c r="H250" s="329">
        <v>1.02680877619808</v>
      </c>
      <c r="I250" s="329">
        <v>0.99476224858879003</v>
      </c>
    </row>
    <row r="251" spans="1:9" x14ac:dyDescent="0.25">
      <c r="A251" s="283" t="s">
        <v>561</v>
      </c>
      <c r="B251" s="329">
        <v>23860.857915216009</v>
      </c>
      <c r="C251" s="327" t="s">
        <v>535</v>
      </c>
      <c r="D251" s="327">
        <v>59.589262354098238</v>
      </c>
      <c r="E251" s="327">
        <v>0.25455909593203002</v>
      </c>
      <c r="F251" s="327">
        <v>0.65047788376092996</v>
      </c>
      <c r="G251" s="329">
        <v>1421.8509223036683</v>
      </c>
      <c r="H251" s="329">
        <v>6.07399841906E-3</v>
      </c>
      <c r="I251" s="329">
        <v>1.5520960361409999E-2</v>
      </c>
    </row>
    <row r="252" spans="1:9" x14ac:dyDescent="0.25">
      <c r="A252" s="283" t="s">
        <v>3199</v>
      </c>
      <c r="B252" s="327" t="s">
        <v>479</v>
      </c>
      <c r="C252" s="327" t="s">
        <v>535</v>
      </c>
      <c r="D252" s="328" t="s">
        <v>182</v>
      </c>
      <c r="E252" s="328" t="s">
        <v>182</v>
      </c>
      <c r="F252" s="328" t="s">
        <v>182</v>
      </c>
      <c r="G252" s="327" t="s">
        <v>479</v>
      </c>
      <c r="H252" s="327">
        <v>1.0526893401586801</v>
      </c>
      <c r="I252" s="327">
        <v>1.3709364421000001E-4</v>
      </c>
    </row>
    <row r="253" spans="1:9" x14ac:dyDescent="0.25">
      <c r="A253" s="294" t="s">
        <v>563</v>
      </c>
      <c r="B253" s="329" t="s">
        <v>479</v>
      </c>
      <c r="C253" s="327" t="s">
        <v>535</v>
      </c>
      <c r="D253" s="327" t="s">
        <v>479</v>
      </c>
      <c r="E253" s="327" t="s">
        <v>479</v>
      </c>
      <c r="F253" s="327" t="s">
        <v>479</v>
      </c>
      <c r="G253" s="329" t="s">
        <v>479</v>
      </c>
      <c r="H253" s="329">
        <v>1.0526893401586801</v>
      </c>
      <c r="I253" s="329">
        <v>1.3709364421000001E-4</v>
      </c>
    </row>
    <row r="254" spans="1:9" x14ac:dyDescent="0.25">
      <c r="A254" s="283" t="s">
        <v>538</v>
      </c>
      <c r="B254" s="329">
        <v>12670.202991522168</v>
      </c>
      <c r="C254" s="327" t="s">
        <v>535</v>
      </c>
      <c r="D254" s="327">
        <v>50.248073994006518</v>
      </c>
      <c r="E254" s="327">
        <v>565.1314864248078</v>
      </c>
      <c r="F254" s="327">
        <v>7.5093565144669999E-2</v>
      </c>
      <c r="G254" s="329">
        <v>636.65329743708867</v>
      </c>
      <c r="H254" s="329">
        <v>7.1603306499029697</v>
      </c>
      <c r="I254" s="329">
        <v>9.5145071374E-4</v>
      </c>
    </row>
    <row r="255" spans="1:9" x14ac:dyDescent="0.25">
      <c r="A255" s="283" t="s">
        <v>3188</v>
      </c>
      <c r="B255" s="329" t="s">
        <v>479</v>
      </c>
      <c r="C255" s="327" t="s">
        <v>535</v>
      </c>
      <c r="D255" s="327" t="s">
        <v>479</v>
      </c>
      <c r="E255" s="327" t="s">
        <v>479</v>
      </c>
      <c r="F255" s="327" t="s">
        <v>479</v>
      </c>
      <c r="G255" s="329" t="s">
        <v>479</v>
      </c>
      <c r="H255" s="329">
        <v>2.1488777387999999E-3</v>
      </c>
      <c r="I255" s="329">
        <v>1.21293212369E-3</v>
      </c>
    </row>
    <row r="256" spans="1:9" x14ac:dyDescent="0.25">
      <c r="A256" s="283" t="s">
        <v>3198</v>
      </c>
      <c r="B256" s="327" t="s">
        <v>506</v>
      </c>
      <c r="C256" s="327" t="s">
        <v>535</v>
      </c>
      <c r="D256" s="328" t="s">
        <v>182</v>
      </c>
      <c r="E256" s="328" t="s">
        <v>182</v>
      </c>
      <c r="F256" s="328" t="s">
        <v>182</v>
      </c>
      <c r="G256" s="327" t="s">
        <v>506</v>
      </c>
      <c r="H256" s="327" t="s">
        <v>506</v>
      </c>
      <c r="I256" s="327" t="s">
        <v>506</v>
      </c>
    </row>
    <row r="257" spans="1:9" x14ac:dyDescent="0.25">
      <c r="A257" s="297" t="s">
        <v>566</v>
      </c>
      <c r="B257" s="327">
        <v>23342.475449176363</v>
      </c>
      <c r="C257" s="327" t="s">
        <v>535</v>
      </c>
      <c r="D257" s="328" t="s">
        <v>182</v>
      </c>
      <c r="E257" s="328" t="s">
        <v>182</v>
      </c>
      <c r="F257" s="328" t="s">
        <v>182</v>
      </c>
      <c r="G257" s="327">
        <v>1567.2923444890123</v>
      </c>
      <c r="H257" s="327">
        <v>0.73343558265860997</v>
      </c>
      <c r="I257" s="327">
        <v>7.4179466324320001E-2</v>
      </c>
    </row>
    <row r="258" spans="1:9" x14ac:dyDescent="0.25">
      <c r="A258" s="283" t="s">
        <v>559</v>
      </c>
      <c r="B258" s="329">
        <v>23342.475449176363</v>
      </c>
      <c r="C258" s="327" t="s">
        <v>535</v>
      </c>
      <c r="D258" s="327">
        <v>67.143364802995393</v>
      </c>
      <c r="E258" s="327">
        <v>31.42064277867707</v>
      </c>
      <c r="F258" s="327">
        <v>3.17787487817353</v>
      </c>
      <c r="G258" s="329">
        <v>1567.2923444890123</v>
      </c>
      <c r="H258" s="329">
        <v>0.73343558265860997</v>
      </c>
      <c r="I258" s="329">
        <v>7.4179466324320001E-2</v>
      </c>
    </row>
    <row r="259" spans="1:9" x14ac:dyDescent="0.25">
      <c r="A259" s="283" t="s">
        <v>560</v>
      </c>
      <c r="B259" s="329" t="s">
        <v>506</v>
      </c>
      <c r="C259" s="327" t="s">
        <v>535</v>
      </c>
      <c r="D259" s="327" t="s">
        <v>506</v>
      </c>
      <c r="E259" s="327" t="s">
        <v>506</v>
      </c>
      <c r="F259" s="327" t="s">
        <v>506</v>
      </c>
      <c r="G259" s="329" t="s">
        <v>506</v>
      </c>
      <c r="H259" s="329" t="s">
        <v>506</v>
      </c>
      <c r="I259" s="329" t="s">
        <v>506</v>
      </c>
    </row>
    <row r="260" spans="1:9" x14ac:dyDescent="0.25">
      <c r="A260" s="283" t="s">
        <v>561</v>
      </c>
      <c r="B260" s="329" t="s">
        <v>506</v>
      </c>
      <c r="C260" s="327" t="s">
        <v>535</v>
      </c>
      <c r="D260" s="327" t="s">
        <v>506</v>
      </c>
      <c r="E260" s="327" t="s">
        <v>506</v>
      </c>
      <c r="F260" s="327" t="s">
        <v>506</v>
      </c>
      <c r="G260" s="329" t="s">
        <v>506</v>
      </c>
      <c r="H260" s="329" t="s">
        <v>506</v>
      </c>
      <c r="I260" s="329" t="s">
        <v>506</v>
      </c>
    </row>
    <row r="261" spans="1:9" x14ac:dyDescent="0.25">
      <c r="A261" s="283" t="s">
        <v>3197</v>
      </c>
      <c r="B261" s="327" t="s">
        <v>506</v>
      </c>
      <c r="C261" s="327" t="s">
        <v>535</v>
      </c>
      <c r="D261" s="328" t="s">
        <v>182</v>
      </c>
      <c r="E261" s="328" t="s">
        <v>182</v>
      </c>
      <c r="F261" s="328" t="s">
        <v>182</v>
      </c>
      <c r="G261" s="327" t="s">
        <v>506</v>
      </c>
      <c r="H261" s="327" t="s">
        <v>506</v>
      </c>
      <c r="I261" s="327" t="s">
        <v>506</v>
      </c>
    </row>
    <row r="262" spans="1:9" x14ac:dyDescent="0.25">
      <c r="A262" s="283" t="s">
        <v>538</v>
      </c>
      <c r="B262" s="329" t="s">
        <v>506</v>
      </c>
      <c r="C262" s="327" t="s">
        <v>535</v>
      </c>
      <c r="D262" s="327" t="s">
        <v>506</v>
      </c>
      <c r="E262" s="327" t="s">
        <v>506</v>
      </c>
      <c r="F262" s="327" t="s">
        <v>506</v>
      </c>
      <c r="G262" s="329" t="s">
        <v>506</v>
      </c>
      <c r="H262" s="329" t="s">
        <v>506</v>
      </c>
      <c r="I262" s="329" t="s">
        <v>506</v>
      </c>
    </row>
    <row r="263" spans="1:9" x14ac:dyDescent="0.25">
      <c r="A263" s="283" t="s">
        <v>3188</v>
      </c>
      <c r="B263" s="329" t="s">
        <v>479</v>
      </c>
      <c r="C263" s="327" t="s">
        <v>535</v>
      </c>
      <c r="D263" s="327" t="s">
        <v>479</v>
      </c>
      <c r="E263" s="327" t="s">
        <v>504</v>
      </c>
      <c r="F263" s="327" t="s">
        <v>504</v>
      </c>
      <c r="G263" s="329" t="s">
        <v>479</v>
      </c>
      <c r="H263" s="329" t="s">
        <v>504</v>
      </c>
      <c r="I263" s="329" t="s">
        <v>504</v>
      </c>
    </row>
    <row r="264" spans="1:9" x14ac:dyDescent="0.25">
      <c r="A264" s="283" t="s">
        <v>3198</v>
      </c>
      <c r="B264" s="327" t="s">
        <v>506</v>
      </c>
      <c r="C264" s="327" t="s">
        <v>535</v>
      </c>
      <c r="D264" s="328" t="s">
        <v>182</v>
      </c>
      <c r="E264" s="328" t="s">
        <v>182</v>
      </c>
      <c r="F264" s="328" t="s">
        <v>182</v>
      </c>
      <c r="G264" s="327" t="s">
        <v>506</v>
      </c>
      <c r="H264" s="327" t="s">
        <v>506</v>
      </c>
      <c r="I264" s="327" t="s">
        <v>506</v>
      </c>
    </row>
    <row r="265" spans="1:9" x14ac:dyDescent="0.25">
      <c r="A265" s="297" t="s">
        <v>567</v>
      </c>
      <c r="B265" s="327" t="s">
        <v>506</v>
      </c>
      <c r="C265" s="327" t="s">
        <v>535</v>
      </c>
      <c r="D265" s="328" t="s">
        <v>182</v>
      </c>
      <c r="E265" s="328" t="s">
        <v>182</v>
      </c>
      <c r="F265" s="328" t="s">
        <v>182</v>
      </c>
      <c r="G265" s="327" t="s">
        <v>506</v>
      </c>
      <c r="H265" s="327" t="s">
        <v>511</v>
      </c>
      <c r="I265" s="327" t="s">
        <v>511</v>
      </c>
    </row>
    <row r="266" spans="1:9" x14ac:dyDescent="0.25">
      <c r="A266" s="288" t="s">
        <v>568</v>
      </c>
      <c r="B266" s="327" t="s">
        <v>506</v>
      </c>
      <c r="C266" s="327" t="s">
        <v>535</v>
      </c>
      <c r="D266" s="328" t="s">
        <v>182</v>
      </c>
      <c r="E266" s="328" t="s">
        <v>182</v>
      </c>
      <c r="F266" s="328" t="s">
        <v>182</v>
      </c>
      <c r="G266" s="327" t="s">
        <v>506</v>
      </c>
      <c r="H266" s="327" t="s">
        <v>511</v>
      </c>
      <c r="I266" s="327" t="s">
        <v>511</v>
      </c>
    </row>
    <row r="267" spans="1:9" x14ac:dyDescent="0.25">
      <c r="A267" s="294" t="s">
        <v>559</v>
      </c>
      <c r="B267" s="329" t="s">
        <v>506</v>
      </c>
      <c r="C267" s="327" t="s">
        <v>535</v>
      </c>
      <c r="D267" s="327" t="s">
        <v>506</v>
      </c>
      <c r="E267" s="327" t="s">
        <v>479</v>
      </c>
      <c r="F267" s="327" t="s">
        <v>479</v>
      </c>
      <c r="G267" s="329" t="s">
        <v>506</v>
      </c>
      <c r="H267" s="329" t="s">
        <v>479</v>
      </c>
      <c r="I267" s="329" t="s">
        <v>479</v>
      </c>
    </row>
    <row r="268" spans="1:9" x14ac:dyDescent="0.25">
      <c r="A268" s="294" t="s">
        <v>569</v>
      </c>
      <c r="B268" s="329" t="s">
        <v>506</v>
      </c>
      <c r="C268" s="327" t="s">
        <v>535</v>
      </c>
      <c r="D268" s="327" t="s">
        <v>506</v>
      </c>
      <c r="E268" s="327" t="s">
        <v>479</v>
      </c>
      <c r="F268" s="327" t="s">
        <v>479</v>
      </c>
      <c r="G268" s="329" t="s">
        <v>506</v>
      </c>
      <c r="H268" s="329" t="s">
        <v>479</v>
      </c>
      <c r="I268" s="329" t="s">
        <v>479</v>
      </c>
    </row>
    <row r="269" spans="1:9" x14ac:dyDescent="0.25">
      <c r="A269" s="294" t="s">
        <v>570</v>
      </c>
      <c r="B269" s="329" t="s">
        <v>506</v>
      </c>
      <c r="C269" s="327" t="s">
        <v>535</v>
      </c>
      <c r="D269" s="327" t="s">
        <v>506</v>
      </c>
      <c r="E269" s="327" t="s">
        <v>479</v>
      </c>
      <c r="F269" s="327" t="s">
        <v>479</v>
      </c>
      <c r="G269" s="329" t="s">
        <v>506</v>
      </c>
      <c r="H269" s="329" t="s">
        <v>479</v>
      </c>
      <c r="I269" s="329" t="s">
        <v>479</v>
      </c>
    </row>
    <row r="270" spans="1:9" x14ac:dyDescent="0.25">
      <c r="A270" s="294" t="s">
        <v>571</v>
      </c>
      <c r="B270" s="327" t="s">
        <v>506</v>
      </c>
      <c r="C270" s="327" t="s">
        <v>535</v>
      </c>
      <c r="D270" s="328" t="s">
        <v>182</v>
      </c>
      <c r="E270" s="328" t="s">
        <v>182</v>
      </c>
      <c r="F270" s="328" t="s">
        <v>182</v>
      </c>
      <c r="G270" s="327" t="s">
        <v>506</v>
      </c>
      <c r="H270" s="327" t="s">
        <v>479</v>
      </c>
      <c r="I270" s="327" t="s">
        <v>479</v>
      </c>
    </row>
    <row r="271" spans="1:9" x14ac:dyDescent="0.25">
      <c r="A271" s="294" t="s">
        <v>544</v>
      </c>
      <c r="B271" s="329" t="s">
        <v>506</v>
      </c>
      <c r="C271" s="327" t="s">
        <v>535</v>
      </c>
      <c r="D271" s="327" t="s">
        <v>506</v>
      </c>
      <c r="E271" s="327" t="s">
        <v>479</v>
      </c>
      <c r="F271" s="327" t="s">
        <v>479</v>
      </c>
      <c r="G271" s="329" t="s">
        <v>506</v>
      </c>
      <c r="H271" s="329" t="s">
        <v>479</v>
      </c>
      <c r="I271" s="329" t="s">
        <v>479</v>
      </c>
    </row>
    <row r="272" spans="1:9" x14ac:dyDescent="0.25">
      <c r="A272" s="294" t="s">
        <v>88</v>
      </c>
      <c r="B272" s="329" t="s">
        <v>506</v>
      </c>
      <c r="C272" s="327" t="s">
        <v>535</v>
      </c>
      <c r="D272" s="327" t="s">
        <v>506</v>
      </c>
      <c r="E272" s="327" t="s">
        <v>479</v>
      </c>
      <c r="F272" s="327" t="s">
        <v>479</v>
      </c>
      <c r="G272" s="329" t="s">
        <v>506</v>
      </c>
      <c r="H272" s="329" t="s">
        <v>479</v>
      </c>
      <c r="I272" s="329" t="s">
        <v>479</v>
      </c>
    </row>
    <row r="273" spans="1:10" x14ac:dyDescent="0.25">
      <c r="A273" s="294" t="s">
        <v>572</v>
      </c>
      <c r="B273" s="327" t="s">
        <v>506</v>
      </c>
      <c r="C273" s="327" t="s">
        <v>535</v>
      </c>
      <c r="D273" s="328" t="s">
        <v>182</v>
      </c>
      <c r="E273" s="328" t="s">
        <v>182</v>
      </c>
      <c r="F273" s="328" t="s">
        <v>182</v>
      </c>
      <c r="G273" s="327" t="s">
        <v>506</v>
      </c>
      <c r="H273" s="327" t="s">
        <v>477</v>
      </c>
      <c r="I273" s="327" t="s">
        <v>477</v>
      </c>
    </row>
    <row r="274" spans="1:10" x14ac:dyDescent="0.25">
      <c r="A274" s="59" t="s">
        <v>490</v>
      </c>
      <c r="B274" s="327">
        <v>650576.52184247714</v>
      </c>
      <c r="C274" s="327" t="s">
        <v>535</v>
      </c>
      <c r="D274" s="328" t="s">
        <v>182</v>
      </c>
      <c r="E274" s="328" t="s">
        <v>182</v>
      </c>
      <c r="F274" s="328" t="s">
        <v>182</v>
      </c>
      <c r="G274" s="327">
        <v>46055.912865416671</v>
      </c>
      <c r="H274" s="327">
        <v>3.5201759225</v>
      </c>
      <c r="I274" s="327">
        <v>1.1264562951999999</v>
      </c>
    </row>
    <row r="275" spans="1:10" x14ac:dyDescent="0.25">
      <c r="A275" s="283" t="s">
        <v>536</v>
      </c>
      <c r="B275" s="329">
        <v>650576.52184247714</v>
      </c>
      <c r="C275" s="327" t="s">
        <v>535</v>
      </c>
      <c r="D275" s="327">
        <v>70.79246071620166</v>
      </c>
      <c r="E275" s="327">
        <v>5.4108560704444404</v>
      </c>
      <c r="F275" s="327">
        <v>1.7314739425422201</v>
      </c>
      <c r="G275" s="329">
        <v>46055.912865416671</v>
      </c>
      <c r="H275" s="329">
        <v>3.5201759225</v>
      </c>
      <c r="I275" s="329">
        <v>1.1264562951999999</v>
      </c>
    </row>
    <row r="276" spans="1:10" x14ac:dyDescent="0.25">
      <c r="A276" s="283" t="s">
        <v>537</v>
      </c>
      <c r="B276" s="329" t="s">
        <v>506</v>
      </c>
      <c r="C276" s="327" t="s">
        <v>535</v>
      </c>
      <c r="D276" s="327" t="s">
        <v>506</v>
      </c>
      <c r="E276" s="327" t="s">
        <v>506</v>
      </c>
      <c r="F276" s="327" t="s">
        <v>506</v>
      </c>
      <c r="G276" s="329" t="s">
        <v>506</v>
      </c>
      <c r="H276" s="329" t="s">
        <v>506</v>
      </c>
      <c r="I276" s="329" t="s">
        <v>506</v>
      </c>
    </row>
    <row r="277" spans="1:10" x14ac:dyDescent="0.25">
      <c r="A277" s="283" t="s">
        <v>538</v>
      </c>
      <c r="B277" s="329" t="s">
        <v>479</v>
      </c>
      <c r="C277" s="327" t="s">
        <v>535</v>
      </c>
      <c r="D277" s="327" t="s">
        <v>479</v>
      </c>
      <c r="E277" s="327" t="s">
        <v>479</v>
      </c>
      <c r="F277" s="327" t="s">
        <v>479</v>
      </c>
      <c r="G277" s="329" t="s">
        <v>479</v>
      </c>
      <c r="H277" s="329" t="s">
        <v>479</v>
      </c>
      <c r="I277" s="329" t="s">
        <v>479</v>
      </c>
    </row>
    <row r="278" spans="1:10" x14ac:dyDescent="0.25">
      <c r="A278" s="283" t="s">
        <v>3188</v>
      </c>
      <c r="B278" s="329" t="s">
        <v>479</v>
      </c>
      <c r="C278" s="327" t="s">
        <v>535</v>
      </c>
      <c r="D278" s="327" t="s">
        <v>479</v>
      </c>
      <c r="E278" s="327" t="s">
        <v>504</v>
      </c>
      <c r="F278" s="327" t="s">
        <v>504</v>
      </c>
      <c r="G278" s="329" t="s">
        <v>479</v>
      </c>
      <c r="H278" s="329" t="s">
        <v>504</v>
      </c>
      <c r="I278" s="329" t="s">
        <v>504</v>
      </c>
    </row>
    <row r="279" spans="1:10" x14ac:dyDescent="0.25">
      <c r="A279" s="283" t="s">
        <v>3200</v>
      </c>
      <c r="B279" s="327" t="s">
        <v>479</v>
      </c>
      <c r="C279" s="327" t="s">
        <v>535</v>
      </c>
      <c r="D279" s="328" t="s">
        <v>182</v>
      </c>
      <c r="E279" s="328" t="s">
        <v>182</v>
      </c>
      <c r="F279" s="328" t="s">
        <v>182</v>
      </c>
      <c r="G279" s="327" t="s">
        <v>479</v>
      </c>
      <c r="H279" s="327" t="s">
        <v>477</v>
      </c>
      <c r="I279" s="327" t="s">
        <v>477</v>
      </c>
    </row>
    <row r="280" spans="1:10" x14ac:dyDescent="0.25">
      <c r="A280" s="59" t="s">
        <v>3201</v>
      </c>
      <c r="B280" s="327">
        <v>546204.87037064438</v>
      </c>
      <c r="C280" s="327" t="s">
        <v>535</v>
      </c>
      <c r="D280" s="328" t="s">
        <v>182</v>
      </c>
      <c r="E280" s="328" t="s">
        <v>182</v>
      </c>
      <c r="F280" s="328" t="s">
        <v>182</v>
      </c>
      <c r="G280" s="327">
        <v>38024.136018348065</v>
      </c>
      <c r="H280" s="327">
        <v>16.174692701572852</v>
      </c>
      <c r="I280" s="327">
        <v>0.73291389331867995</v>
      </c>
    </row>
    <row r="281" spans="1:10" x14ac:dyDescent="0.25">
      <c r="A281" s="283" t="s">
        <v>573</v>
      </c>
      <c r="B281" s="329">
        <v>270555.52902466076</v>
      </c>
      <c r="C281" s="327" t="s">
        <v>535</v>
      </c>
      <c r="D281" s="327">
        <v>71.174746954728036</v>
      </c>
      <c r="E281" s="327">
        <v>7.2747437896637797</v>
      </c>
      <c r="F281" s="327">
        <v>2.07984266172793</v>
      </c>
      <c r="G281" s="329">
        <v>19256.721315532806</v>
      </c>
      <c r="H281" s="329">
        <v>1.9682221545313501</v>
      </c>
      <c r="I281" s="329">
        <v>0.56271293163185998</v>
      </c>
    </row>
    <row r="282" spans="1:10" x14ac:dyDescent="0.25">
      <c r="A282" s="283" t="s">
        <v>574</v>
      </c>
      <c r="B282" s="329">
        <v>275649.34134598356</v>
      </c>
      <c r="C282" s="327" t="s">
        <v>535</v>
      </c>
      <c r="D282" s="327">
        <v>68.084380725071952</v>
      </c>
      <c r="E282" s="327">
        <v>51.538198777011146</v>
      </c>
      <c r="F282" s="327">
        <v>0.61745462860799005</v>
      </c>
      <c r="G282" s="329">
        <v>18767.414702815262</v>
      </c>
      <c r="H282" s="329">
        <v>14.2064705470415</v>
      </c>
      <c r="I282" s="329">
        <v>0.17020096168682</v>
      </c>
    </row>
    <row r="283" spans="1:10" x14ac:dyDescent="0.25">
      <c r="A283" s="283" t="s">
        <v>559</v>
      </c>
      <c r="B283" s="329" t="s">
        <v>479</v>
      </c>
      <c r="C283" s="327" t="s">
        <v>535</v>
      </c>
      <c r="D283" s="327" t="s">
        <v>479</v>
      </c>
      <c r="E283" s="327" t="s">
        <v>479</v>
      </c>
      <c r="F283" s="327" t="s">
        <v>479</v>
      </c>
      <c r="G283" s="329" t="s">
        <v>479</v>
      </c>
      <c r="H283" s="329" t="s">
        <v>479</v>
      </c>
      <c r="I283" s="329" t="s">
        <v>479</v>
      </c>
    </row>
    <row r="284" spans="1:10" x14ac:dyDescent="0.25">
      <c r="A284" s="283" t="s">
        <v>3202</v>
      </c>
      <c r="B284" s="327" t="s">
        <v>506</v>
      </c>
      <c r="C284" s="327" t="s">
        <v>535</v>
      </c>
      <c r="D284" s="328" t="s">
        <v>182</v>
      </c>
      <c r="E284" s="328" t="s">
        <v>182</v>
      </c>
      <c r="F284" s="328" t="s">
        <v>182</v>
      </c>
      <c r="G284" s="327" t="s">
        <v>506</v>
      </c>
      <c r="H284" s="327" t="s">
        <v>477</v>
      </c>
      <c r="I284" s="327" t="s">
        <v>477</v>
      </c>
    </row>
    <row r="285" spans="1:10" x14ac:dyDescent="0.25">
      <c r="A285" s="283" t="s">
        <v>538</v>
      </c>
      <c r="B285" s="329" t="s">
        <v>504</v>
      </c>
      <c r="C285" s="327" t="s">
        <v>535</v>
      </c>
      <c r="D285" s="327" t="s">
        <v>504</v>
      </c>
      <c r="E285" s="327" t="s">
        <v>479</v>
      </c>
      <c r="F285" s="327" t="s">
        <v>479</v>
      </c>
      <c r="G285" s="329" t="s">
        <v>504</v>
      </c>
      <c r="H285" s="329" t="s">
        <v>479</v>
      </c>
      <c r="I285" s="329" t="s">
        <v>479</v>
      </c>
      <c r="J285" s="57" t="s">
        <v>477</v>
      </c>
    </row>
    <row r="286" spans="1:10" x14ac:dyDescent="0.25">
      <c r="A286" s="283" t="s">
        <v>3188</v>
      </c>
      <c r="B286" s="329" t="s">
        <v>479</v>
      </c>
      <c r="C286" s="327" t="s">
        <v>535</v>
      </c>
      <c r="D286" s="327" t="s">
        <v>479</v>
      </c>
      <c r="E286" s="327" t="s">
        <v>504</v>
      </c>
      <c r="F286" s="327" t="s">
        <v>504</v>
      </c>
      <c r="G286" s="329" t="s">
        <v>479</v>
      </c>
      <c r="H286" s="329" t="s">
        <v>504</v>
      </c>
      <c r="I286" s="329" t="s">
        <v>504</v>
      </c>
      <c r="J286" s="57" t="s">
        <v>477</v>
      </c>
    </row>
    <row r="287" spans="1:10" x14ac:dyDescent="0.25">
      <c r="A287" s="283" t="s">
        <v>3203</v>
      </c>
      <c r="B287" s="327" t="s">
        <v>506</v>
      </c>
      <c r="C287" s="327" t="s">
        <v>535</v>
      </c>
      <c r="D287" s="328" t="s">
        <v>182</v>
      </c>
      <c r="E287" s="328" t="s">
        <v>182</v>
      </c>
      <c r="F287" s="328" t="s">
        <v>182</v>
      </c>
      <c r="G287" s="327" t="s">
        <v>506</v>
      </c>
      <c r="H287" s="327" t="s">
        <v>477</v>
      </c>
      <c r="I287" s="327" t="s">
        <v>477</v>
      </c>
      <c r="J287" s="57" t="s">
        <v>477</v>
      </c>
    </row>
    <row r="288" spans="1:10" x14ac:dyDescent="0.25">
      <c r="A288" s="59" t="s">
        <v>3204</v>
      </c>
      <c r="B288" s="327">
        <v>644614.3919557624</v>
      </c>
      <c r="C288" s="327" t="s">
        <v>535</v>
      </c>
      <c r="D288" s="328" t="s">
        <v>182</v>
      </c>
      <c r="E288" s="328" t="s">
        <v>182</v>
      </c>
      <c r="F288" s="328" t="s">
        <v>182</v>
      </c>
      <c r="G288" s="327">
        <v>32390.631664594664</v>
      </c>
      <c r="H288" s="327">
        <v>42.78562494471668</v>
      </c>
      <c r="I288" s="327">
        <v>22.8286814646106</v>
      </c>
      <c r="J288" s="57" t="s">
        <v>477</v>
      </c>
    </row>
    <row r="289" spans="1:10" x14ac:dyDescent="0.25">
      <c r="A289" s="291" t="s">
        <v>536</v>
      </c>
      <c r="B289" s="327" t="s">
        <v>575</v>
      </c>
      <c r="C289" s="327" t="s">
        <v>535</v>
      </c>
      <c r="D289" s="327" t="s">
        <v>575</v>
      </c>
      <c r="E289" s="327" t="s">
        <v>575</v>
      </c>
      <c r="F289" s="327" t="s">
        <v>575</v>
      </c>
      <c r="G289" s="327" t="s">
        <v>575</v>
      </c>
      <c r="H289" s="327">
        <v>40.930380256173969</v>
      </c>
      <c r="I289" s="327">
        <v>22.744244376797859</v>
      </c>
      <c r="J289" s="57" t="s">
        <v>477</v>
      </c>
    </row>
    <row r="290" spans="1:10" x14ac:dyDescent="0.25">
      <c r="A290" s="291" t="s">
        <v>537</v>
      </c>
      <c r="B290" s="327" t="s">
        <v>506</v>
      </c>
      <c r="C290" s="327" t="s">
        <v>535</v>
      </c>
      <c r="D290" s="327" t="s">
        <v>506</v>
      </c>
      <c r="E290" s="327" t="s">
        <v>506</v>
      </c>
      <c r="F290" s="327" t="s">
        <v>506</v>
      </c>
      <c r="G290" s="327" t="s">
        <v>506</v>
      </c>
      <c r="H290" s="327" t="s">
        <v>506</v>
      </c>
      <c r="I290" s="327" t="s">
        <v>506</v>
      </c>
      <c r="J290" s="57" t="s">
        <v>477</v>
      </c>
    </row>
    <row r="291" spans="1:10" x14ac:dyDescent="0.25">
      <c r="A291" s="291" t="s">
        <v>538</v>
      </c>
      <c r="B291" s="327">
        <v>644614.3919557624</v>
      </c>
      <c r="C291" s="327" t="s">
        <v>535</v>
      </c>
      <c r="D291" s="327">
        <v>50.248073994006511</v>
      </c>
      <c r="E291" s="327">
        <v>2.8780689846434999</v>
      </c>
      <c r="F291" s="327">
        <v>0.13098852409508999</v>
      </c>
      <c r="G291" s="327">
        <v>32390.631664594664</v>
      </c>
      <c r="H291" s="327">
        <v>1.8552446885427101</v>
      </c>
      <c r="I291" s="327">
        <v>8.4437087812739994E-2</v>
      </c>
      <c r="J291" s="57" t="s">
        <v>477</v>
      </c>
    </row>
    <row r="292" spans="1:10" x14ac:dyDescent="0.25">
      <c r="A292" s="291" t="s">
        <v>3191</v>
      </c>
      <c r="B292" s="327" t="s">
        <v>551</v>
      </c>
      <c r="C292" s="327" t="s">
        <v>535</v>
      </c>
      <c r="D292" s="327" t="s">
        <v>551</v>
      </c>
      <c r="E292" s="327" t="s">
        <v>506</v>
      </c>
      <c r="F292" s="327" t="s">
        <v>506</v>
      </c>
      <c r="G292" s="327" t="s">
        <v>551</v>
      </c>
      <c r="H292" s="327" t="s">
        <v>506</v>
      </c>
      <c r="I292" s="327" t="s">
        <v>506</v>
      </c>
      <c r="J292" s="57" t="s">
        <v>477</v>
      </c>
    </row>
    <row r="293" spans="1:10" x14ac:dyDescent="0.25">
      <c r="A293" s="291" t="s">
        <v>3193</v>
      </c>
      <c r="B293" s="327" t="s">
        <v>479</v>
      </c>
      <c r="C293" s="327" t="s">
        <v>535</v>
      </c>
      <c r="D293" s="327" t="s">
        <v>479</v>
      </c>
      <c r="E293" s="327" t="s">
        <v>576</v>
      </c>
      <c r="F293" s="327" t="s">
        <v>576</v>
      </c>
      <c r="G293" s="327" t="s">
        <v>479</v>
      </c>
      <c r="H293" s="327" t="s">
        <v>576</v>
      </c>
      <c r="I293" s="327" t="s">
        <v>576</v>
      </c>
      <c r="J293" s="57" t="s">
        <v>477</v>
      </c>
    </row>
    <row r="294" spans="1:10" x14ac:dyDescent="0.25">
      <c r="A294" s="298" t="s">
        <v>577</v>
      </c>
      <c r="B294" s="327">
        <v>644614.3919557624</v>
      </c>
      <c r="C294" s="327" t="s">
        <v>535</v>
      </c>
      <c r="D294" s="328" t="s">
        <v>182</v>
      </c>
      <c r="E294" s="328" t="s">
        <v>182</v>
      </c>
      <c r="F294" s="328" t="s">
        <v>182</v>
      </c>
      <c r="G294" s="327">
        <v>32390.631664594664</v>
      </c>
      <c r="H294" s="327" t="s">
        <v>576</v>
      </c>
      <c r="I294" s="327" t="s">
        <v>576</v>
      </c>
      <c r="J294" s="57" t="s">
        <v>477</v>
      </c>
    </row>
    <row r="295" spans="1:10" x14ac:dyDescent="0.25">
      <c r="A295" s="291" t="s">
        <v>536</v>
      </c>
      <c r="B295" s="329" t="s">
        <v>504</v>
      </c>
      <c r="C295" s="327" t="s">
        <v>535</v>
      </c>
      <c r="D295" s="327" t="s">
        <v>504</v>
      </c>
      <c r="E295" s="327" t="s">
        <v>504</v>
      </c>
      <c r="F295" s="327" t="s">
        <v>504</v>
      </c>
      <c r="G295" s="329" t="s">
        <v>504</v>
      </c>
      <c r="H295" s="329" t="s">
        <v>504</v>
      </c>
      <c r="I295" s="329" t="s">
        <v>504</v>
      </c>
      <c r="J295" s="57" t="s">
        <v>477</v>
      </c>
    </row>
    <row r="296" spans="1:10" x14ac:dyDescent="0.25">
      <c r="A296" s="291" t="s">
        <v>537</v>
      </c>
      <c r="B296" s="329" t="s">
        <v>506</v>
      </c>
      <c r="C296" s="327" t="s">
        <v>535</v>
      </c>
      <c r="D296" s="327" t="s">
        <v>506</v>
      </c>
      <c r="E296" s="327" t="s">
        <v>506</v>
      </c>
      <c r="F296" s="327" t="s">
        <v>506</v>
      </c>
      <c r="G296" s="329" t="s">
        <v>506</v>
      </c>
      <c r="H296" s="329" t="s">
        <v>506</v>
      </c>
      <c r="I296" s="329" t="s">
        <v>506</v>
      </c>
      <c r="J296" s="57" t="s">
        <v>477</v>
      </c>
    </row>
    <row r="297" spans="1:10" x14ac:dyDescent="0.25">
      <c r="A297" s="291" t="s">
        <v>538</v>
      </c>
      <c r="B297" s="329">
        <v>644614.3919557624</v>
      </c>
      <c r="C297" s="327" t="s">
        <v>535</v>
      </c>
      <c r="D297" s="327">
        <v>50.248073994006511</v>
      </c>
      <c r="E297" s="327" t="s">
        <v>504</v>
      </c>
      <c r="F297" s="327" t="s">
        <v>504</v>
      </c>
      <c r="G297" s="329">
        <v>32390.631664594664</v>
      </c>
      <c r="H297" s="329" t="s">
        <v>504</v>
      </c>
      <c r="I297" s="329" t="s">
        <v>504</v>
      </c>
      <c r="J297" s="57" t="s">
        <v>477</v>
      </c>
    </row>
    <row r="298" spans="1:10" x14ac:dyDescent="0.25">
      <c r="A298" s="291" t="s">
        <v>3191</v>
      </c>
      <c r="B298" s="329" t="s">
        <v>479</v>
      </c>
      <c r="C298" s="327" t="s">
        <v>535</v>
      </c>
      <c r="D298" s="327" t="s">
        <v>479</v>
      </c>
      <c r="E298" s="327" t="s">
        <v>506</v>
      </c>
      <c r="F298" s="327" t="s">
        <v>506</v>
      </c>
      <c r="G298" s="329" t="s">
        <v>479</v>
      </c>
      <c r="H298" s="329" t="s">
        <v>506</v>
      </c>
      <c r="I298" s="329" t="s">
        <v>506</v>
      </c>
      <c r="J298" s="57" t="s">
        <v>477</v>
      </c>
    </row>
    <row r="299" spans="1:10" x14ac:dyDescent="0.25">
      <c r="A299" s="291" t="s">
        <v>3193</v>
      </c>
      <c r="B299" s="329" t="s">
        <v>479</v>
      </c>
      <c r="C299" s="327" t="s">
        <v>535</v>
      </c>
      <c r="D299" s="327" t="s">
        <v>479</v>
      </c>
      <c r="E299" s="327" t="s">
        <v>506</v>
      </c>
      <c r="F299" s="327" t="s">
        <v>506</v>
      </c>
      <c r="G299" s="329" t="s">
        <v>479</v>
      </c>
      <c r="H299" s="329" t="s">
        <v>506</v>
      </c>
      <c r="I299" s="329" t="s">
        <v>506</v>
      </c>
      <c r="J299" s="57" t="s">
        <v>477</v>
      </c>
    </row>
    <row r="300" spans="1:10" x14ac:dyDescent="0.25">
      <c r="A300" s="298" t="s">
        <v>3205</v>
      </c>
      <c r="B300" s="327" t="s">
        <v>551</v>
      </c>
      <c r="C300" s="327" t="s">
        <v>535</v>
      </c>
      <c r="D300" s="328" t="s">
        <v>182</v>
      </c>
      <c r="E300" s="328" t="s">
        <v>182</v>
      </c>
      <c r="F300" s="328" t="s">
        <v>182</v>
      </c>
      <c r="G300" s="327" t="s">
        <v>551</v>
      </c>
      <c r="H300" s="327">
        <v>42.78562494471668</v>
      </c>
      <c r="I300" s="327">
        <v>22.8286814646106</v>
      </c>
      <c r="J300" s="57" t="s">
        <v>477</v>
      </c>
    </row>
    <row r="301" spans="1:10" x14ac:dyDescent="0.25">
      <c r="A301" s="287" t="s">
        <v>578</v>
      </c>
      <c r="B301" s="327" t="s">
        <v>551</v>
      </c>
      <c r="C301" s="327" t="s">
        <v>535</v>
      </c>
      <c r="D301" s="328" t="s">
        <v>182</v>
      </c>
      <c r="E301" s="328" t="s">
        <v>182</v>
      </c>
      <c r="F301" s="328" t="s">
        <v>182</v>
      </c>
      <c r="G301" s="327" t="s">
        <v>551</v>
      </c>
      <c r="H301" s="327">
        <v>42.78562494471668</v>
      </c>
      <c r="I301" s="327">
        <v>22.8286814646106</v>
      </c>
      <c r="J301" s="57" t="s">
        <v>477</v>
      </c>
    </row>
    <row r="302" spans="1:10" x14ac:dyDescent="0.25">
      <c r="A302" s="288" t="s">
        <v>542</v>
      </c>
      <c r="B302" s="329" t="s">
        <v>479</v>
      </c>
      <c r="C302" s="327" t="s">
        <v>535</v>
      </c>
      <c r="D302" s="327" t="s">
        <v>479</v>
      </c>
      <c r="E302" s="327" t="s">
        <v>479</v>
      </c>
      <c r="F302" s="327" t="s">
        <v>479</v>
      </c>
      <c r="G302" s="329" t="s">
        <v>479</v>
      </c>
      <c r="H302" s="329">
        <v>40.930380256173969</v>
      </c>
      <c r="I302" s="329">
        <v>22.744244376797859</v>
      </c>
      <c r="J302" s="57" t="s">
        <v>477</v>
      </c>
    </row>
    <row r="303" spans="1:10" x14ac:dyDescent="0.25">
      <c r="A303" s="288" t="s">
        <v>543</v>
      </c>
      <c r="B303" s="329" t="s">
        <v>506</v>
      </c>
      <c r="C303" s="327" t="s">
        <v>535</v>
      </c>
      <c r="D303" s="327" t="s">
        <v>506</v>
      </c>
      <c r="E303" s="327" t="s">
        <v>506</v>
      </c>
      <c r="F303" s="327" t="s">
        <v>506</v>
      </c>
      <c r="G303" s="329" t="s">
        <v>506</v>
      </c>
      <c r="H303" s="329" t="s">
        <v>506</v>
      </c>
      <c r="I303" s="329" t="s">
        <v>506</v>
      </c>
      <c r="J303" s="57" t="s">
        <v>477</v>
      </c>
    </row>
    <row r="304" spans="1:10" x14ac:dyDescent="0.25">
      <c r="A304" s="288" t="s">
        <v>544</v>
      </c>
      <c r="B304" s="329" t="s">
        <v>479</v>
      </c>
      <c r="C304" s="327" t="s">
        <v>535</v>
      </c>
      <c r="D304" s="327" t="s">
        <v>479</v>
      </c>
      <c r="E304" s="327" t="s">
        <v>479</v>
      </c>
      <c r="F304" s="327" t="s">
        <v>479</v>
      </c>
      <c r="G304" s="329" t="s">
        <v>479</v>
      </c>
      <c r="H304" s="329">
        <v>1.8552446885427101</v>
      </c>
      <c r="I304" s="329">
        <v>8.4437087812739994E-2</v>
      </c>
      <c r="J304" s="57" t="s">
        <v>477</v>
      </c>
    </row>
    <row r="305" spans="1:10" x14ac:dyDescent="0.25">
      <c r="A305" s="288" t="s">
        <v>545</v>
      </c>
      <c r="B305" s="329" t="s">
        <v>506</v>
      </c>
      <c r="C305" s="327" t="s">
        <v>535</v>
      </c>
      <c r="D305" s="327" t="s">
        <v>506</v>
      </c>
      <c r="E305" s="327" t="s">
        <v>506</v>
      </c>
      <c r="F305" s="327" t="s">
        <v>506</v>
      </c>
      <c r="G305" s="329" t="s">
        <v>506</v>
      </c>
      <c r="H305" s="329" t="s">
        <v>506</v>
      </c>
      <c r="I305" s="329" t="s">
        <v>506</v>
      </c>
      <c r="J305" s="57" t="s">
        <v>477</v>
      </c>
    </row>
    <row r="306" spans="1:10" x14ac:dyDescent="0.25">
      <c r="A306" s="288" t="s">
        <v>88</v>
      </c>
      <c r="B306" s="329" t="s">
        <v>479</v>
      </c>
      <c r="C306" s="327" t="s">
        <v>535</v>
      </c>
      <c r="D306" s="327" t="s">
        <v>479</v>
      </c>
      <c r="E306" s="327" t="s">
        <v>504</v>
      </c>
      <c r="F306" s="327" t="s">
        <v>504</v>
      </c>
      <c r="G306" s="329" t="s">
        <v>479</v>
      </c>
      <c r="H306" s="329" t="s">
        <v>504</v>
      </c>
      <c r="I306" s="329" t="s">
        <v>504</v>
      </c>
      <c r="J306" s="57" t="s">
        <v>477</v>
      </c>
    </row>
    <row r="307" spans="1:10" x14ac:dyDescent="0.25">
      <c r="A307" s="284" t="s">
        <v>579</v>
      </c>
      <c r="B307" s="327">
        <v>11350565.440672889</v>
      </c>
      <c r="C307" s="327" t="s">
        <v>535</v>
      </c>
      <c r="D307" s="328" t="s">
        <v>182</v>
      </c>
      <c r="E307" s="328" t="s">
        <v>182</v>
      </c>
      <c r="F307" s="328" t="s">
        <v>182</v>
      </c>
      <c r="G307" s="327">
        <v>586285.4434706961</v>
      </c>
      <c r="H307" s="327">
        <v>205.34813377159594</v>
      </c>
      <c r="I307" s="327">
        <v>4.1002059296026401</v>
      </c>
      <c r="J307" s="327" t="s">
        <v>539</v>
      </c>
    </row>
    <row r="308" spans="1:10" x14ac:dyDescent="0.25">
      <c r="A308" s="283" t="s">
        <v>536</v>
      </c>
      <c r="B308" s="327">
        <v>2244284.3614724921</v>
      </c>
      <c r="C308" s="327" t="s">
        <v>535</v>
      </c>
      <c r="D308" s="327">
        <v>67.197268126614205</v>
      </c>
      <c r="E308" s="327">
        <v>9.4999509612768396</v>
      </c>
      <c r="F308" s="327">
        <v>0.57001685543420999</v>
      </c>
      <c r="G308" s="327">
        <v>150809.77799023423</v>
      </c>
      <c r="H308" s="327">
        <v>21.320591377149189</v>
      </c>
      <c r="I308" s="327">
        <v>1.2792799144267299</v>
      </c>
      <c r="J308" s="327" t="s">
        <v>477</v>
      </c>
    </row>
    <row r="309" spans="1:10" x14ac:dyDescent="0.25">
      <c r="A309" s="283" t="s">
        <v>537</v>
      </c>
      <c r="B309" s="327">
        <v>112366.54296457814</v>
      </c>
      <c r="C309" s="327" t="s">
        <v>535</v>
      </c>
      <c r="D309" s="327">
        <v>90.475845936581024</v>
      </c>
      <c r="E309" s="327">
        <v>31.31951642816826</v>
      </c>
      <c r="F309" s="327">
        <v>1.4249999999999701</v>
      </c>
      <c r="G309" s="327">
        <v>10166.458029689384</v>
      </c>
      <c r="H309" s="327">
        <v>3.5192657883555798</v>
      </c>
      <c r="I309" s="327">
        <v>0.16012232372452001</v>
      </c>
      <c r="J309" s="327" t="s">
        <v>477</v>
      </c>
    </row>
    <row r="310" spans="1:10" x14ac:dyDescent="0.25">
      <c r="A310" s="283" t="s">
        <v>538</v>
      </c>
      <c r="B310" s="327">
        <v>8464063.9996716734</v>
      </c>
      <c r="C310" s="327" t="s">
        <v>535</v>
      </c>
      <c r="D310" s="327">
        <v>50.248817526340829</v>
      </c>
      <c r="E310" s="327">
        <v>4.4986853631150696</v>
      </c>
      <c r="F310" s="327">
        <v>8.9994847365319999E-2</v>
      </c>
      <c r="G310" s="327">
        <v>425309.20745077246</v>
      </c>
      <c r="H310" s="327">
        <v>38.07716082779217</v>
      </c>
      <c r="I310" s="327">
        <v>0.76172214774073999</v>
      </c>
      <c r="J310" s="327" t="s">
        <v>477</v>
      </c>
    </row>
    <row r="311" spans="1:10" x14ac:dyDescent="0.25">
      <c r="A311" s="283" t="s">
        <v>3186</v>
      </c>
      <c r="B311" s="327" t="s">
        <v>506</v>
      </c>
      <c r="C311" s="327" t="s">
        <v>535</v>
      </c>
      <c r="D311" s="327" t="s">
        <v>506</v>
      </c>
      <c r="E311" s="327" t="s">
        <v>506</v>
      </c>
      <c r="F311" s="327" t="s">
        <v>506</v>
      </c>
      <c r="G311" s="327" t="s">
        <v>506</v>
      </c>
      <c r="H311" s="327" t="s">
        <v>506</v>
      </c>
      <c r="I311" s="327" t="s">
        <v>506</v>
      </c>
      <c r="J311" s="327" t="s">
        <v>506</v>
      </c>
    </row>
    <row r="312" spans="1:10" x14ac:dyDescent="0.25">
      <c r="A312" s="283" t="s">
        <v>3187</v>
      </c>
      <c r="B312" s="327" t="s">
        <v>506</v>
      </c>
      <c r="C312" s="327" t="s">
        <v>535</v>
      </c>
      <c r="D312" s="327" t="s">
        <v>506</v>
      </c>
      <c r="E312" s="327" t="s">
        <v>506</v>
      </c>
      <c r="F312" s="327" t="s">
        <v>506</v>
      </c>
      <c r="G312" s="327" t="s">
        <v>506</v>
      </c>
      <c r="H312" s="327" t="s">
        <v>506</v>
      </c>
      <c r="I312" s="327" t="s">
        <v>506</v>
      </c>
      <c r="J312" s="327" t="s">
        <v>506</v>
      </c>
    </row>
    <row r="313" spans="1:10" x14ac:dyDescent="0.25">
      <c r="A313" s="283" t="s">
        <v>3188</v>
      </c>
      <c r="B313" s="327">
        <v>529850.53656414582</v>
      </c>
      <c r="C313" s="327" t="s">
        <v>535</v>
      </c>
      <c r="D313" s="327">
        <v>97.591405250278996</v>
      </c>
      <c r="E313" s="327">
        <v>268.8137615220773</v>
      </c>
      <c r="F313" s="327">
        <v>3.5841834869610198</v>
      </c>
      <c r="G313" s="327">
        <v>51708.858435909322</v>
      </c>
      <c r="H313" s="327">
        <v>142.43111577829899</v>
      </c>
      <c r="I313" s="327">
        <v>1.8990815437106501</v>
      </c>
      <c r="J313" s="327" t="s">
        <v>477</v>
      </c>
    </row>
    <row r="314" spans="1:10" x14ac:dyDescent="0.25">
      <c r="A314" s="296" t="s">
        <v>3206</v>
      </c>
      <c r="B314" s="327">
        <v>4223544.2202831479</v>
      </c>
      <c r="C314" s="327" t="s">
        <v>535</v>
      </c>
      <c r="D314" s="328" t="s">
        <v>182</v>
      </c>
      <c r="E314" s="328" t="s">
        <v>182</v>
      </c>
      <c r="F314" s="328" t="s">
        <v>182</v>
      </c>
      <c r="G314" s="327">
        <v>227130.02298152124</v>
      </c>
      <c r="H314" s="327">
        <v>43.127051806573057</v>
      </c>
      <c r="I314" s="327">
        <v>1.1609958550767701</v>
      </c>
      <c r="J314" s="327" t="s">
        <v>539</v>
      </c>
    </row>
    <row r="315" spans="1:10" x14ac:dyDescent="0.25">
      <c r="A315" s="283" t="s">
        <v>536</v>
      </c>
      <c r="B315" s="327">
        <v>802613.81053188839</v>
      </c>
      <c r="C315" s="327" t="s">
        <v>535</v>
      </c>
      <c r="D315" s="327">
        <v>68.457376341550798</v>
      </c>
      <c r="E315" s="327">
        <v>9.5</v>
      </c>
      <c r="F315" s="327">
        <v>0.56999999999999995</v>
      </c>
      <c r="G315" s="327">
        <v>54944.835684507634</v>
      </c>
      <c r="H315" s="327">
        <v>7.6248312000529399</v>
      </c>
      <c r="I315" s="327">
        <v>0.45748987200317998</v>
      </c>
      <c r="J315" s="327" t="s">
        <v>477</v>
      </c>
    </row>
    <row r="316" spans="1:10" x14ac:dyDescent="0.25">
      <c r="A316" s="283" t="s">
        <v>537</v>
      </c>
      <c r="B316" s="327">
        <v>102339.36264828738</v>
      </c>
      <c r="C316" s="327" t="s">
        <v>535</v>
      </c>
      <c r="D316" s="327">
        <v>90.484267022339296</v>
      </c>
      <c r="E316" s="327">
        <v>9.5</v>
      </c>
      <c r="F316" s="327">
        <v>1.425</v>
      </c>
      <c r="G316" s="327">
        <v>9260.1022167636511</v>
      </c>
      <c r="H316" s="327">
        <v>0.97222394515873001</v>
      </c>
      <c r="I316" s="327">
        <v>0.14583359177381</v>
      </c>
      <c r="J316" s="327" t="s">
        <v>477</v>
      </c>
    </row>
    <row r="317" spans="1:10" x14ac:dyDescent="0.25">
      <c r="A317" s="283" t="s">
        <v>538</v>
      </c>
      <c r="B317" s="327">
        <v>3242414.5271654259</v>
      </c>
      <c r="C317" s="327" t="s">
        <v>535</v>
      </c>
      <c r="D317" s="327">
        <v>50.248073994006511</v>
      </c>
      <c r="E317" s="327">
        <v>4.5</v>
      </c>
      <c r="F317" s="327">
        <v>0.09</v>
      </c>
      <c r="G317" s="327">
        <v>162925.08508024996</v>
      </c>
      <c r="H317" s="327">
        <v>14.590865372244419</v>
      </c>
      <c r="I317" s="327">
        <v>0.29181730744488998</v>
      </c>
      <c r="J317" s="327" t="s">
        <v>477</v>
      </c>
    </row>
    <row r="318" spans="1:10" x14ac:dyDescent="0.25">
      <c r="A318" s="283" t="s">
        <v>3186</v>
      </c>
      <c r="B318" s="327" t="s">
        <v>506</v>
      </c>
      <c r="C318" s="327" t="s">
        <v>535</v>
      </c>
      <c r="D318" s="327" t="s">
        <v>506</v>
      </c>
      <c r="E318" s="327" t="s">
        <v>506</v>
      </c>
      <c r="F318" s="327" t="s">
        <v>506</v>
      </c>
      <c r="G318" s="327" t="s">
        <v>506</v>
      </c>
      <c r="H318" s="327" t="s">
        <v>506</v>
      </c>
      <c r="I318" s="327" t="s">
        <v>506</v>
      </c>
      <c r="J318" s="327" t="s">
        <v>506</v>
      </c>
    </row>
    <row r="319" spans="1:10" x14ac:dyDescent="0.25">
      <c r="A319" s="283" t="s">
        <v>3187</v>
      </c>
      <c r="B319" s="327" t="s">
        <v>506</v>
      </c>
      <c r="C319" s="327" t="s">
        <v>535</v>
      </c>
      <c r="D319" s="327" t="s">
        <v>506</v>
      </c>
      <c r="E319" s="327" t="s">
        <v>506</v>
      </c>
      <c r="F319" s="327" t="s">
        <v>506</v>
      </c>
      <c r="G319" s="327" t="s">
        <v>506</v>
      </c>
      <c r="H319" s="327" t="s">
        <v>506</v>
      </c>
      <c r="I319" s="327" t="s">
        <v>506</v>
      </c>
      <c r="J319" s="327" t="s">
        <v>506</v>
      </c>
    </row>
    <row r="320" spans="1:10" x14ac:dyDescent="0.25">
      <c r="A320" s="283" t="s">
        <v>3188</v>
      </c>
      <c r="B320" s="327">
        <v>76176.519937545774</v>
      </c>
      <c r="C320" s="327" t="s">
        <v>535</v>
      </c>
      <c r="D320" s="327">
        <v>96.731829689896188</v>
      </c>
      <c r="E320" s="327">
        <v>261.74904426540229</v>
      </c>
      <c r="F320" s="327">
        <v>3.4899872568719901</v>
      </c>
      <c r="G320" s="327">
        <v>7368.6941529676596</v>
      </c>
      <c r="H320" s="327">
        <v>19.939131289116968</v>
      </c>
      <c r="I320" s="327">
        <v>0.26585508385488998</v>
      </c>
      <c r="J320" s="327" t="s">
        <v>477</v>
      </c>
    </row>
    <row r="321" spans="1:10" x14ac:dyDescent="0.25">
      <c r="A321" s="288" t="s">
        <v>580</v>
      </c>
      <c r="B321" s="327">
        <v>4223544.2202831479</v>
      </c>
      <c r="C321" s="327" t="s">
        <v>535</v>
      </c>
      <c r="D321" s="328" t="s">
        <v>182</v>
      </c>
      <c r="E321" s="328" t="s">
        <v>182</v>
      </c>
      <c r="F321" s="328" t="s">
        <v>182</v>
      </c>
      <c r="G321" s="327">
        <v>227130.02298152124</v>
      </c>
      <c r="H321" s="327">
        <v>43.127051806573057</v>
      </c>
      <c r="I321" s="327">
        <v>1.1609958550767701</v>
      </c>
      <c r="J321" s="327" t="s">
        <v>539</v>
      </c>
    </row>
    <row r="322" spans="1:10" x14ac:dyDescent="0.25">
      <c r="A322" s="294" t="s">
        <v>542</v>
      </c>
      <c r="B322" s="329">
        <v>802613.81053188839</v>
      </c>
      <c r="C322" s="327" t="s">
        <v>535</v>
      </c>
      <c r="D322" s="327">
        <v>68.457376341550798</v>
      </c>
      <c r="E322" s="327">
        <v>9.5</v>
      </c>
      <c r="F322" s="327">
        <v>0.56999999999999995</v>
      </c>
      <c r="G322" s="329">
        <v>54944.835684507634</v>
      </c>
      <c r="H322" s="329">
        <v>7.6248312000529399</v>
      </c>
      <c r="I322" s="329">
        <v>0.45748987200317998</v>
      </c>
      <c r="J322" s="329" t="s">
        <v>477</v>
      </c>
    </row>
    <row r="323" spans="1:10" x14ac:dyDescent="0.25">
      <c r="A323" s="294" t="s">
        <v>543</v>
      </c>
      <c r="B323" s="329">
        <v>102339.36264828738</v>
      </c>
      <c r="C323" s="327" t="s">
        <v>535</v>
      </c>
      <c r="D323" s="327">
        <v>90.484267022339296</v>
      </c>
      <c r="E323" s="327">
        <v>9.5</v>
      </c>
      <c r="F323" s="327">
        <v>1.425</v>
      </c>
      <c r="G323" s="329">
        <v>9260.1022167636511</v>
      </c>
      <c r="H323" s="329">
        <v>0.97222394515873001</v>
      </c>
      <c r="I323" s="329">
        <v>0.14583359177381</v>
      </c>
      <c r="J323" s="329" t="s">
        <v>477</v>
      </c>
    </row>
    <row r="324" spans="1:10" x14ac:dyDescent="0.25">
      <c r="A324" s="294" t="s">
        <v>544</v>
      </c>
      <c r="B324" s="329">
        <v>3242414.5271654259</v>
      </c>
      <c r="C324" s="327" t="s">
        <v>535</v>
      </c>
      <c r="D324" s="327">
        <v>50.248073994006511</v>
      </c>
      <c r="E324" s="327">
        <v>4.5</v>
      </c>
      <c r="F324" s="327">
        <v>0.09</v>
      </c>
      <c r="G324" s="329">
        <v>162925.08508024996</v>
      </c>
      <c r="H324" s="329">
        <v>14.590865372244419</v>
      </c>
      <c r="I324" s="329">
        <v>0.29181730744488998</v>
      </c>
      <c r="J324" s="329" t="s">
        <v>477</v>
      </c>
    </row>
    <row r="325" spans="1:10" x14ac:dyDescent="0.25">
      <c r="A325" s="294" t="s">
        <v>545</v>
      </c>
      <c r="B325" s="329" t="s">
        <v>506</v>
      </c>
      <c r="C325" s="327" t="s">
        <v>535</v>
      </c>
      <c r="D325" s="327" t="s">
        <v>506</v>
      </c>
      <c r="E325" s="327" t="s">
        <v>506</v>
      </c>
      <c r="F325" s="327" t="s">
        <v>506</v>
      </c>
      <c r="G325" s="329" t="s">
        <v>506</v>
      </c>
      <c r="H325" s="329" t="s">
        <v>506</v>
      </c>
      <c r="I325" s="329" t="s">
        <v>506</v>
      </c>
      <c r="J325" s="329" t="s">
        <v>506</v>
      </c>
    </row>
    <row r="326" spans="1:10" x14ac:dyDescent="0.25">
      <c r="A326" s="294" t="s">
        <v>546</v>
      </c>
      <c r="B326" s="329" t="s">
        <v>506</v>
      </c>
      <c r="C326" s="327" t="s">
        <v>535</v>
      </c>
      <c r="D326" s="327" t="s">
        <v>506</v>
      </c>
      <c r="E326" s="327" t="s">
        <v>506</v>
      </c>
      <c r="F326" s="327" t="s">
        <v>506</v>
      </c>
      <c r="G326" s="329" t="s">
        <v>506</v>
      </c>
      <c r="H326" s="329" t="s">
        <v>506</v>
      </c>
      <c r="I326" s="329" t="s">
        <v>506</v>
      </c>
      <c r="J326" s="329" t="s">
        <v>506</v>
      </c>
    </row>
    <row r="327" spans="1:10" x14ac:dyDescent="0.25">
      <c r="A327" s="294" t="s">
        <v>88</v>
      </c>
      <c r="B327" s="329">
        <v>76176.519937545774</v>
      </c>
      <c r="C327" s="327" t="s">
        <v>535</v>
      </c>
      <c r="D327" s="327">
        <v>96.731829689896188</v>
      </c>
      <c r="E327" s="327">
        <v>261.74904426540229</v>
      </c>
      <c r="F327" s="327">
        <v>3.4899872568719901</v>
      </c>
      <c r="G327" s="329">
        <v>7368.6941529676596</v>
      </c>
      <c r="H327" s="329">
        <v>19.939131289116968</v>
      </c>
      <c r="I327" s="329">
        <v>0.26585508385488998</v>
      </c>
      <c r="J327" s="329" t="s">
        <v>477</v>
      </c>
    </row>
    <row r="328" spans="1:10" x14ac:dyDescent="0.25">
      <c r="A328" s="296" t="s">
        <v>3207</v>
      </c>
      <c r="B328" s="327">
        <v>7122906.3888648106</v>
      </c>
      <c r="C328" s="327" t="s">
        <v>535</v>
      </c>
      <c r="D328" s="328" t="s">
        <v>182</v>
      </c>
      <c r="E328" s="328" t="s">
        <v>182</v>
      </c>
      <c r="F328" s="328" t="s">
        <v>182</v>
      </c>
      <c r="G328" s="327">
        <v>358897.51072027022</v>
      </c>
      <c r="H328" s="327">
        <v>162.20807697148538</v>
      </c>
      <c r="I328" s="327">
        <v>2.9373316220328798</v>
      </c>
      <c r="J328" s="327" t="s">
        <v>539</v>
      </c>
    </row>
    <row r="329" spans="1:10" x14ac:dyDescent="0.25">
      <c r="A329" s="283" t="s">
        <v>536</v>
      </c>
      <c r="B329" s="327">
        <v>1441653.2392910132</v>
      </c>
      <c r="C329" s="327" t="s">
        <v>535</v>
      </c>
      <c r="D329" s="327">
        <v>66.495636541257568</v>
      </c>
      <c r="E329" s="327">
        <v>9.5</v>
      </c>
      <c r="F329" s="327">
        <v>0.56999999999999995</v>
      </c>
      <c r="G329" s="327">
        <v>95863.649818421836</v>
      </c>
      <c r="H329" s="327">
        <v>13.695705773264629</v>
      </c>
      <c r="I329" s="327">
        <v>0.82174234639587995</v>
      </c>
      <c r="J329" s="327" t="s">
        <v>477</v>
      </c>
    </row>
    <row r="330" spans="1:10" x14ac:dyDescent="0.25">
      <c r="A330" s="283" t="s">
        <v>537</v>
      </c>
      <c r="B330" s="327">
        <v>8899.3961168497008</v>
      </c>
      <c r="C330" s="327" t="s">
        <v>535</v>
      </c>
      <c r="D330" s="327">
        <v>90.484267022339282</v>
      </c>
      <c r="E330" s="327">
        <v>284.99999999999949</v>
      </c>
      <c r="F330" s="327">
        <v>1.4249999999999099</v>
      </c>
      <c r="G330" s="327">
        <v>805.25533457459767</v>
      </c>
      <c r="H330" s="327">
        <v>2.5363278933021598</v>
      </c>
      <c r="I330" s="327">
        <v>1.2681639466510001E-2</v>
      </c>
      <c r="J330" s="327" t="s">
        <v>477</v>
      </c>
    </row>
    <row r="331" spans="1:10" x14ac:dyDescent="0.25">
      <c r="A331" s="283" t="s">
        <v>538</v>
      </c>
      <c r="B331" s="327">
        <v>5218679.7368303481</v>
      </c>
      <c r="C331" s="327" t="s">
        <v>535</v>
      </c>
      <c r="D331" s="327">
        <v>50.248073994006518</v>
      </c>
      <c r="E331" s="327">
        <v>4.5</v>
      </c>
      <c r="F331" s="327">
        <v>0.09</v>
      </c>
      <c r="G331" s="327">
        <v>262228.6055672738</v>
      </c>
      <c r="H331" s="327">
        <v>23.484058815736571</v>
      </c>
      <c r="I331" s="327">
        <v>0.46968117631473</v>
      </c>
      <c r="J331" s="327" t="s">
        <v>477</v>
      </c>
    </row>
    <row r="332" spans="1:10" x14ac:dyDescent="0.25">
      <c r="A332" s="283" t="s">
        <v>3186</v>
      </c>
      <c r="B332" s="327" t="s">
        <v>506</v>
      </c>
      <c r="C332" s="327" t="s">
        <v>535</v>
      </c>
      <c r="D332" s="327" t="s">
        <v>506</v>
      </c>
      <c r="E332" s="327" t="s">
        <v>506</v>
      </c>
      <c r="F332" s="327" t="s">
        <v>506</v>
      </c>
      <c r="G332" s="327" t="s">
        <v>506</v>
      </c>
      <c r="H332" s="327" t="s">
        <v>506</v>
      </c>
      <c r="I332" s="327" t="s">
        <v>506</v>
      </c>
      <c r="J332" s="327" t="s">
        <v>506</v>
      </c>
    </row>
    <row r="333" spans="1:10" x14ac:dyDescent="0.25">
      <c r="A333" s="283" t="s">
        <v>3187</v>
      </c>
      <c r="B333" s="327" t="s">
        <v>506</v>
      </c>
      <c r="C333" s="327" t="s">
        <v>535</v>
      </c>
      <c r="D333" s="327" t="s">
        <v>506</v>
      </c>
      <c r="E333" s="327" t="s">
        <v>506</v>
      </c>
      <c r="F333" s="327" t="s">
        <v>506</v>
      </c>
      <c r="G333" s="327" t="s">
        <v>506</v>
      </c>
      <c r="H333" s="327" t="s">
        <v>506</v>
      </c>
      <c r="I333" s="327" t="s">
        <v>506</v>
      </c>
      <c r="J333" s="327" t="s">
        <v>506</v>
      </c>
    </row>
    <row r="334" spans="1:10" x14ac:dyDescent="0.25">
      <c r="A334" s="283" t="s">
        <v>3188</v>
      </c>
      <c r="B334" s="327">
        <v>453674.0166266</v>
      </c>
      <c r="C334" s="327" t="s">
        <v>535</v>
      </c>
      <c r="D334" s="327">
        <v>97.735736802039924</v>
      </c>
      <c r="E334" s="327">
        <v>270.00000000000006</v>
      </c>
      <c r="F334" s="327">
        <v>3.6</v>
      </c>
      <c r="G334" s="327">
        <v>44340.16428294166</v>
      </c>
      <c r="H334" s="327">
        <v>122.49198448918202</v>
      </c>
      <c r="I334" s="327">
        <v>1.63322645985576</v>
      </c>
      <c r="J334" s="327" t="s">
        <v>477</v>
      </c>
    </row>
    <row r="335" spans="1:10" x14ac:dyDescent="0.25">
      <c r="A335" s="287" t="s">
        <v>581</v>
      </c>
      <c r="B335" s="327">
        <v>7122906.3888648106</v>
      </c>
      <c r="C335" s="327" t="s">
        <v>535</v>
      </c>
      <c r="D335" s="328" t="s">
        <v>182</v>
      </c>
      <c r="E335" s="328" t="s">
        <v>182</v>
      </c>
      <c r="F335" s="328" t="s">
        <v>182</v>
      </c>
      <c r="G335" s="327">
        <v>358897.51072027022</v>
      </c>
      <c r="H335" s="327">
        <v>162.20807697148538</v>
      </c>
      <c r="I335" s="327">
        <v>2.9373316220328798</v>
      </c>
      <c r="J335" s="327" t="s">
        <v>539</v>
      </c>
    </row>
    <row r="336" spans="1:10" x14ac:dyDescent="0.25">
      <c r="A336" s="288" t="s">
        <v>582</v>
      </c>
      <c r="B336" s="327">
        <v>7122906.3888648106</v>
      </c>
      <c r="C336" s="327" t="s">
        <v>535</v>
      </c>
      <c r="D336" s="328" t="s">
        <v>182</v>
      </c>
      <c r="E336" s="328" t="s">
        <v>182</v>
      </c>
      <c r="F336" s="328" t="s">
        <v>182</v>
      </c>
      <c r="G336" s="327">
        <v>358897.51072027022</v>
      </c>
      <c r="H336" s="327">
        <v>162.20807697148538</v>
      </c>
      <c r="I336" s="327">
        <v>2.9373316220328798</v>
      </c>
      <c r="J336" s="327" t="s">
        <v>539</v>
      </c>
    </row>
    <row r="337" spans="1:10" x14ac:dyDescent="0.25">
      <c r="A337" s="294" t="s">
        <v>542</v>
      </c>
      <c r="B337" s="329">
        <v>1441653.2392910132</v>
      </c>
      <c r="C337" s="327" t="s">
        <v>535</v>
      </c>
      <c r="D337" s="327">
        <v>66.495636541257568</v>
      </c>
      <c r="E337" s="327">
        <v>9.5</v>
      </c>
      <c r="F337" s="327">
        <v>0.56999999999999995</v>
      </c>
      <c r="G337" s="329">
        <v>95863.649818421836</v>
      </c>
      <c r="H337" s="329">
        <v>13.695705773264629</v>
      </c>
      <c r="I337" s="329">
        <v>0.82174234639587995</v>
      </c>
      <c r="J337" s="329" t="s">
        <v>477</v>
      </c>
    </row>
    <row r="338" spans="1:10" x14ac:dyDescent="0.25">
      <c r="A338" s="294" t="s">
        <v>543</v>
      </c>
      <c r="B338" s="329">
        <v>8899.3961168497008</v>
      </c>
      <c r="C338" s="327" t="s">
        <v>535</v>
      </c>
      <c r="D338" s="327">
        <v>90.484267022339282</v>
      </c>
      <c r="E338" s="327">
        <v>284.99999999999949</v>
      </c>
      <c r="F338" s="327">
        <v>1.4249999999999099</v>
      </c>
      <c r="G338" s="329">
        <v>805.25533457459767</v>
      </c>
      <c r="H338" s="329">
        <v>2.5363278933021598</v>
      </c>
      <c r="I338" s="329">
        <v>1.2681639466510001E-2</v>
      </c>
      <c r="J338" s="329" t="s">
        <v>477</v>
      </c>
    </row>
    <row r="339" spans="1:10" x14ac:dyDescent="0.25">
      <c r="A339" s="294" t="s">
        <v>544</v>
      </c>
      <c r="B339" s="329">
        <v>5218679.7368303481</v>
      </c>
      <c r="C339" s="327" t="s">
        <v>535</v>
      </c>
      <c r="D339" s="327">
        <v>50.248073994006518</v>
      </c>
      <c r="E339" s="327">
        <v>4.5</v>
      </c>
      <c r="F339" s="327">
        <v>0.09</v>
      </c>
      <c r="G339" s="329">
        <v>262228.6055672738</v>
      </c>
      <c r="H339" s="329">
        <v>23.484058815736571</v>
      </c>
      <c r="I339" s="329">
        <v>0.46968117631473</v>
      </c>
      <c r="J339" s="329" t="s">
        <v>477</v>
      </c>
    </row>
    <row r="340" spans="1:10" x14ac:dyDescent="0.25">
      <c r="A340" s="294" t="s">
        <v>545</v>
      </c>
      <c r="B340" s="329" t="s">
        <v>506</v>
      </c>
      <c r="C340" s="327" t="s">
        <v>535</v>
      </c>
      <c r="D340" s="327" t="s">
        <v>506</v>
      </c>
      <c r="E340" s="327" t="s">
        <v>506</v>
      </c>
      <c r="F340" s="327" t="s">
        <v>506</v>
      </c>
      <c r="G340" s="329" t="s">
        <v>506</v>
      </c>
      <c r="H340" s="329" t="s">
        <v>506</v>
      </c>
      <c r="I340" s="329" t="s">
        <v>506</v>
      </c>
      <c r="J340" s="329" t="s">
        <v>506</v>
      </c>
    </row>
    <row r="341" spans="1:10" x14ac:dyDescent="0.25">
      <c r="A341" s="294" t="s">
        <v>546</v>
      </c>
      <c r="B341" s="329" t="s">
        <v>506</v>
      </c>
      <c r="C341" s="327" t="s">
        <v>535</v>
      </c>
      <c r="D341" s="327" t="s">
        <v>506</v>
      </c>
      <c r="E341" s="327" t="s">
        <v>506</v>
      </c>
      <c r="F341" s="327" t="s">
        <v>506</v>
      </c>
      <c r="G341" s="329" t="s">
        <v>506</v>
      </c>
      <c r="H341" s="329" t="s">
        <v>506</v>
      </c>
      <c r="I341" s="329" t="s">
        <v>506</v>
      </c>
      <c r="J341" s="329" t="s">
        <v>506</v>
      </c>
    </row>
    <row r="342" spans="1:10" x14ac:dyDescent="0.25">
      <c r="A342" s="294" t="s">
        <v>88</v>
      </c>
      <c r="B342" s="329">
        <v>453674.0166266</v>
      </c>
      <c r="C342" s="327" t="s">
        <v>535</v>
      </c>
      <c r="D342" s="327">
        <v>97.735736802039924</v>
      </c>
      <c r="E342" s="327">
        <v>270.00000000000006</v>
      </c>
      <c r="F342" s="327">
        <v>3.6</v>
      </c>
      <c r="G342" s="329">
        <v>44340.16428294166</v>
      </c>
      <c r="H342" s="329">
        <v>122.49198448918202</v>
      </c>
      <c r="I342" s="329">
        <v>1.63322645985576</v>
      </c>
      <c r="J342" s="329" t="s">
        <v>477</v>
      </c>
    </row>
    <row r="343" spans="1:10" x14ac:dyDescent="0.25">
      <c r="A343" s="296" t="s">
        <v>496</v>
      </c>
      <c r="B343" s="327">
        <v>4114.8315249317002</v>
      </c>
      <c r="C343" s="327" t="s">
        <v>535</v>
      </c>
      <c r="D343" s="328" t="s">
        <v>182</v>
      </c>
      <c r="E343" s="328" t="s">
        <v>182</v>
      </c>
      <c r="F343" s="328" t="s">
        <v>182</v>
      </c>
      <c r="G343" s="327">
        <v>257.90976890459297</v>
      </c>
      <c r="H343" s="327">
        <v>1.300499353749E-2</v>
      </c>
      <c r="I343" s="327">
        <v>1.87845249299E-3</v>
      </c>
      <c r="J343" s="327" t="s">
        <v>539</v>
      </c>
    </row>
    <row r="344" spans="1:10" x14ac:dyDescent="0.25">
      <c r="A344" s="283" t="s">
        <v>536</v>
      </c>
      <c r="B344" s="327">
        <v>17.3116495903528</v>
      </c>
      <c r="C344" s="327" t="s">
        <v>535</v>
      </c>
      <c r="D344" s="327">
        <v>74.659973794072144</v>
      </c>
      <c r="E344" s="327">
        <v>3.14261395692282</v>
      </c>
      <c r="F344" s="327">
        <v>2.75514054400566</v>
      </c>
      <c r="G344" s="327">
        <v>1.2924873047479</v>
      </c>
      <c r="H344" s="327">
        <v>5.4403831620000003E-5</v>
      </c>
      <c r="I344" s="327">
        <v>4.7696027669999998E-5</v>
      </c>
      <c r="J344" s="327" t="s">
        <v>477</v>
      </c>
    </row>
    <row r="345" spans="1:10" x14ac:dyDescent="0.25">
      <c r="A345" s="283" t="s">
        <v>537</v>
      </c>
      <c r="B345" s="327">
        <v>1127.7841994410535</v>
      </c>
      <c r="C345" s="327" t="s">
        <v>535</v>
      </c>
      <c r="D345" s="327">
        <v>89.645233903118736</v>
      </c>
      <c r="E345" s="327">
        <v>9.4999999999999893</v>
      </c>
      <c r="F345" s="327">
        <v>1.4249999999969001</v>
      </c>
      <c r="G345" s="327">
        <v>101.10047835113475</v>
      </c>
      <c r="H345" s="327">
        <v>1.071394989469E-2</v>
      </c>
      <c r="I345" s="327">
        <v>1.6070924842E-3</v>
      </c>
      <c r="J345" s="327" t="s">
        <v>477</v>
      </c>
    </row>
    <row r="346" spans="1:10" x14ac:dyDescent="0.25">
      <c r="A346" s="283" t="s">
        <v>538</v>
      </c>
      <c r="B346" s="327">
        <v>2969.7356759002942</v>
      </c>
      <c r="C346" s="327" t="s">
        <v>535</v>
      </c>
      <c r="D346" s="327">
        <v>52.367220594999388</v>
      </c>
      <c r="E346" s="327">
        <v>0.75314440585758002</v>
      </c>
      <c r="F346" s="327">
        <v>7.5314440586429998E-2</v>
      </c>
      <c r="G346" s="327">
        <v>155.51680324871032</v>
      </c>
      <c r="H346" s="327">
        <v>2.2366398111799998E-3</v>
      </c>
      <c r="I346" s="327">
        <v>2.2366398112E-4</v>
      </c>
      <c r="J346" s="327" t="s">
        <v>477</v>
      </c>
    </row>
    <row r="347" spans="1:10" x14ac:dyDescent="0.25">
      <c r="A347" s="283" t="s">
        <v>3186</v>
      </c>
      <c r="B347" s="327" t="s">
        <v>506</v>
      </c>
      <c r="C347" s="327" t="s">
        <v>535</v>
      </c>
      <c r="D347" s="327" t="s">
        <v>506</v>
      </c>
      <c r="E347" s="327" t="s">
        <v>506</v>
      </c>
      <c r="F347" s="327" t="s">
        <v>506</v>
      </c>
      <c r="G347" s="327" t="s">
        <v>506</v>
      </c>
      <c r="H347" s="327" t="s">
        <v>506</v>
      </c>
      <c r="I347" s="327" t="s">
        <v>506</v>
      </c>
      <c r="J347" s="327" t="s">
        <v>506</v>
      </c>
    </row>
    <row r="348" spans="1:10" x14ac:dyDescent="0.25">
      <c r="A348" s="283" t="s">
        <v>3187</v>
      </c>
      <c r="B348" s="327" t="s">
        <v>506</v>
      </c>
      <c r="C348" s="327" t="s">
        <v>535</v>
      </c>
      <c r="D348" s="327" t="s">
        <v>506</v>
      </c>
      <c r="E348" s="327" t="s">
        <v>506</v>
      </c>
      <c r="F348" s="327" t="s">
        <v>506</v>
      </c>
      <c r="G348" s="327" t="s">
        <v>506</v>
      </c>
      <c r="H348" s="327" t="s">
        <v>506</v>
      </c>
      <c r="I348" s="327" t="s">
        <v>506</v>
      </c>
      <c r="J348" s="327" t="s">
        <v>506</v>
      </c>
    </row>
    <row r="349" spans="1:10" x14ac:dyDescent="0.25">
      <c r="A349" s="283" t="s">
        <v>3188</v>
      </c>
      <c r="B349" s="327" t="s">
        <v>479</v>
      </c>
      <c r="C349" s="327" t="s">
        <v>535</v>
      </c>
      <c r="D349" s="327" t="s">
        <v>511</v>
      </c>
      <c r="E349" s="327" t="s">
        <v>477</v>
      </c>
      <c r="F349" s="327" t="s">
        <v>477</v>
      </c>
      <c r="G349" s="327" t="s">
        <v>479</v>
      </c>
      <c r="H349" s="327" t="s">
        <v>477</v>
      </c>
      <c r="I349" s="327" t="s">
        <v>477</v>
      </c>
      <c r="J349" s="327" t="s">
        <v>477</v>
      </c>
    </row>
    <row r="350" spans="1:10" x14ac:dyDescent="0.25">
      <c r="A350" s="290" t="s">
        <v>583</v>
      </c>
      <c r="B350" s="327">
        <v>4114.8315249317002</v>
      </c>
      <c r="C350" s="327" t="s">
        <v>535</v>
      </c>
      <c r="D350" s="328" t="s">
        <v>182</v>
      </c>
      <c r="E350" s="328" t="s">
        <v>182</v>
      </c>
      <c r="F350" s="328" t="s">
        <v>182</v>
      </c>
      <c r="G350" s="327">
        <v>257.90976890459297</v>
      </c>
      <c r="H350" s="327">
        <v>1.300499353749E-2</v>
      </c>
      <c r="I350" s="327">
        <v>1.87845249299E-3</v>
      </c>
      <c r="J350" s="327" t="s">
        <v>539</v>
      </c>
    </row>
    <row r="351" spans="1:10" x14ac:dyDescent="0.25">
      <c r="A351" s="283" t="s">
        <v>536</v>
      </c>
      <c r="B351" s="329">
        <v>17.3116495903528</v>
      </c>
      <c r="C351" s="327" t="s">
        <v>535</v>
      </c>
      <c r="D351" s="327">
        <v>74.659973794072144</v>
      </c>
      <c r="E351" s="327">
        <v>3.14261395692282</v>
      </c>
      <c r="F351" s="327">
        <v>2.75514054400566</v>
      </c>
      <c r="G351" s="329">
        <v>1.2924873047479</v>
      </c>
      <c r="H351" s="329">
        <v>5.4403831620000003E-5</v>
      </c>
      <c r="I351" s="329">
        <v>4.7696027669999998E-5</v>
      </c>
      <c r="J351" s="329" t="s">
        <v>477</v>
      </c>
    </row>
    <row r="352" spans="1:10" x14ac:dyDescent="0.25">
      <c r="A352" s="283" t="s">
        <v>537</v>
      </c>
      <c r="B352" s="329">
        <v>1127.7841994410535</v>
      </c>
      <c r="C352" s="327" t="s">
        <v>535</v>
      </c>
      <c r="D352" s="327">
        <v>89.645233903118736</v>
      </c>
      <c r="E352" s="327">
        <v>9.4999999999999893</v>
      </c>
      <c r="F352" s="327">
        <v>1.4249999999969001</v>
      </c>
      <c r="G352" s="329">
        <v>101.10047835113475</v>
      </c>
      <c r="H352" s="329">
        <v>1.071394989469E-2</v>
      </c>
      <c r="I352" s="329">
        <v>1.6070924842E-3</v>
      </c>
      <c r="J352" s="329" t="s">
        <v>477</v>
      </c>
    </row>
    <row r="353" spans="1:10" x14ac:dyDescent="0.25">
      <c r="A353" s="283" t="s">
        <v>538</v>
      </c>
      <c r="B353" s="329">
        <v>2969.7356759002942</v>
      </c>
      <c r="C353" s="327" t="s">
        <v>535</v>
      </c>
      <c r="D353" s="327">
        <v>52.367220594999388</v>
      </c>
      <c r="E353" s="327">
        <v>0.75314440585758002</v>
      </c>
      <c r="F353" s="327">
        <v>7.5314440586429998E-2</v>
      </c>
      <c r="G353" s="329">
        <v>155.51680324871032</v>
      </c>
      <c r="H353" s="329">
        <v>2.2366398111799998E-3</v>
      </c>
      <c r="I353" s="329">
        <v>2.2366398112E-4</v>
      </c>
      <c r="J353" s="329" t="s">
        <v>477</v>
      </c>
    </row>
    <row r="354" spans="1:10" x14ac:dyDescent="0.25">
      <c r="A354" s="283" t="s">
        <v>3186</v>
      </c>
      <c r="B354" s="329" t="s">
        <v>506</v>
      </c>
      <c r="C354" s="327" t="s">
        <v>535</v>
      </c>
      <c r="D354" s="327" t="s">
        <v>506</v>
      </c>
      <c r="E354" s="327" t="s">
        <v>506</v>
      </c>
      <c r="F354" s="327" t="s">
        <v>506</v>
      </c>
      <c r="G354" s="329" t="s">
        <v>506</v>
      </c>
      <c r="H354" s="329" t="s">
        <v>506</v>
      </c>
      <c r="I354" s="329" t="s">
        <v>506</v>
      </c>
      <c r="J354" s="329" t="s">
        <v>506</v>
      </c>
    </row>
    <row r="355" spans="1:10" x14ac:dyDescent="0.25">
      <c r="A355" s="283" t="s">
        <v>3187</v>
      </c>
      <c r="B355" s="329" t="s">
        <v>506</v>
      </c>
      <c r="C355" s="327" t="s">
        <v>535</v>
      </c>
      <c r="D355" s="327" t="s">
        <v>506</v>
      </c>
      <c r="E355" s="327" t="s">
        <v>506</v>
      </c>
      <c r="F355" s="327" t="s">
        <v>506</v>
      </c>
      <c r="G355" s="329" t="s">
        <v>506</v>
      </c>
      <c r="H355" s="329" t="s">
        <v>506</v>
      </c>
      <c r="I355" s="329" t="s">
        <v>506</v>
      </c>
      <c r="J355" s="329" t="s">
        <v>506</v>
      </c>
    </row>
    <row r="356" spans="1:10" x14ac:dyDescent="0.25">
      <c r="A356" s="283" t="s">
        <v>3188</v>
      </c>
      <c r="B356" s="329" t="s">
        <v>479</v>
      </c>
      <c r="C356" s="327" t="s">
        <v>535</v>
      </c>
      <c r="D356" s="327" t="s">
        <v>511</v>
      </c>
      <c r="E356" s="327" t="s">
        <v>477</v>
      </c>
      <c r="F356" s="327" t="s">
        <v>477</v>
      </c>
      <c r="G356" s="329" t="s">
        <v>479</v>
      </c>
      <c r="H356" s="329" t="s">
        <v>477</v>
      </c>
      <c r="I356" s="329" t="s">
        <v>477</v>
      </c>
      <c r="J356" s="329" t="s">
        <v>477</v>
      </c>
    </row>
    <row r="357" spans="1:10" x14ac:dyDescent="0.25">
      <c r="A357" s="290" t="s">
        <v>584</v>
      </c>
      <c r="B357" s="327" t="s">
        <v>551</v>
      </c>
      <c r="C357" s="327" t="s">
        <v>535</v>
      </c>
      <c r="D357" s="328" t="s">
        <v>182</v>
      </c>
      <c r="E357" s="328" t="s">
        <v>182</v>
      </c>
      <c r="F357" s="328" t="s">
        <v>182</v>
      </c>
      <c r="G357" s="327" t="s">
        <v>551</v>
      </c>
      <c r="H357" s="327" t="s">
        <v>3080</v>
      </c>
      <c r="I357" s="327" t="s">
        <v>3080</v>
      </c>
      <c r="J357" s="328" t="s">
        <v>182</v>
      </c>
    </row>
    <row r="358" spans="1:10" x14ac:dyDescent="0.25">
      <c r="A358" s="283" t="s">
        <v>559</v>
      </c>
      <c r="B358" s="329" t="s">
        <v>479</v>
      </c>
      <c r="C358" s="327" t="s">
        <v>535</v>
      </c>
      <c r="D358" s="327" t="s">
        <v>479</v>
      </c>
      <c r="E358" s="327" t="s">
        <v>479</v>
      </c>
      <c r="F358" s="327" t="s">
        <v>479</v>
      </c>
      <c r="G358" s="329" t="s">
        <v>479</v>
      </c>
      <c r="H358" s="329" t="s">
        <v>479</v>
      </c>
      <c r="I358" s="329" t="s">
        <v>479</v>
      </c>
      <c r="J358" s="328" t="s">
        <v>182</v>
      </c>
    </row>
    <row r="359" spans="1:10" x14ac:dyDescent="0.25">
      <c r="A359" s="283" t="s">
        <v>560</v>
      </c>
      <c r="B359" s="329" t="s">
        <v>479</v>
      </c>
      <c r="C359" s="327" t="s">
        <v>535</v>
      </c>
      <c r="D359" s="327" t="s">
        <v>479</v>
      </c>
      <c r="E359" s="327" t="s">
        <v>479</v>
      </c>
      <c r="F359" s="327" t="s">
        <v>479</v>
      </c>
      <c r="G359" s="329" t="s">
        <v>479</v>
      </c>
      <c r="H359" s="329" t="s">
        <v>479</v>
      </c>
      <c r="I359" s="329" t="s">
        <v>479</v>
      </c>
      <c r="J359" s="328" t="s">
        <v>182</v>
      </c>
    </row>
    <row r="360" spans="1:10" x14ac:dyDescent="0.25">
      <c r="A360" s="283" t="s">
        <v>561</v>
      </c>
      <c r="B360" s="329" t="s">
        <v>479</v>
      </c>
      <c r="C360" s="327" t="s">
        <v>535</v>
      </c>
      <c r="D360" s="327" t="s">
        <v>479</v>
      </c>
      <c r="E360" s="327" t="s">
        <v>479</v>
      </c>
      <c r="F360" s="327" t="s">
        <v>479</v>
      </c>
      <c r="G360" s="329" t="s">
        <v>479</v>
      </c>
      <c r="H360" s="329" t="s">
        <v>479</v>
      </c>
      <c r="I360" s="329" t="s">
        <v>479</v>
      </c>
      <c r="J360" s="328" t="s">
        <v>182</v>
      </c>
    </row>
    <row r="361" spans="1:10" x14ac:dyDescent="0.25">
      <c r="A361" s="283" t="s">
        <v>3197</v>
      </c>
      <c r="B361" s="327" t="s">
        <v>479</v>
      </c>
      <c r="C361" s="327" t="s">
        <v>535</v>
      </c>
      <c r="D361" s="328" t="s">
        <v>182</v>
      </c>
      <c r="E361" s="328" t="s">
        <v>182</v>
      </c>
      <c r="F361" s="328" t="s">
        <v>182</v>
      </c>
      <c r="G361" s="327" t="s">
        <v>479</v>
      </c>
      <c r="H361" s="327" t="s">
        <v>506</v>
      </c>
      <c r="I361" s="327" t="s">
        <v>506</v>
      </c>
      <c r="J361" s="328" t="s">
        <v>182</v>
      </c>
    </row>
    <row r="362" spans="1:10" x14ac:dyDescent="0.25">
      <c r="A362" s="283" t="s">
        <v>538</v>
      </c>
      <c r="B362" s="329" t="s">
        <v>479</v>
      </c>
      <c r="C362" s="327" t="s">
        <v>535</v>
      </c>
      <c r="D362" s="327" t="s">
        <v>479</v>
      </c>
      <c r="E362" s="327" t="s">
        <v>479</v>
      </c>
      <c r="F362" s="327" t="s">
        <v>479</v>
      </c>
      <c r="G362" s="329" t="s">
        <v>479</v>
      </c>
      <c r="H362" s="329" t="s">
        <v>479</v>
      </c>
      <c r="I362" s="329" t="s">
        <v>479</v>
      </c>
      <c r="J362" s="328" t="s">
        <v>182</v>
      </c>
    </row>
    <row r="363" spans="1:10" x14ac:dyDescent="0.25">
      <c r="A363" s="283" t="s">
        <v>3188</v>
      </c>
      <c r="B363" s="329" t="s">
        <v>479</v>
      </c>
      <c r="C363" s="327" t="s">
        <v>535</v>
      </c>
      <c r="D363" s="327" t="s">
        <v>479</v>
      </c>
      <c r="E363" s="327" t="s">
        <v>477</v>
      </c>
      <c r="F363" s="327" t="s">
        <v>477</v>
      </c>
      <c r="G363" s="329" t="s">
        <v>479</v>
      </c>
      <c r="H363" s="329" t="s">
        <v>477</v>
      </c>
      <c r="I363" s="329" t="s">
        <v>477</v>
      </c>
      <c r="J363" s="328" t="s">
        <v>182</v>
      </c>
    </row>
    <row r="364" spans="1:10" x14ac:dyDescent="0.25">
      <c r="A364" s="283" t="s">
        <v>3198</v>
      </c>
      <c r="B364" s="327" t="s">
        <v>506</v>
      </c>
      <c r="C364" s="327" t="s">
        <v>535</v>
      </c>
      <c r="D364" s="328" t="s">
        <v>182</v>
      </c>
      <c r="E364" s="328" t="s">
        <v>182</v>
      </c>
      <c r="F364" s="328" t="s">
        <v>182</v>
      </c>
      <c r="G364" s="327" t="s">
        <v>506</v>
      </c>
      <c r="H364" s="327" t="s">
        <v>506</v>
      </c>
      <c r="I364" s="327" t="s">
        <v>506</v>
      </c>
      <c r="J364" s="328" t="s">
        <v>182</v>
      </c>
    </row>
    <row r="365" spans="1:10" x14ac:dyDescent="0.25">
      <c r="A365" s="290" t="s">
        <v>585</v>
      </c>
      <c r="B365" s="327" t="s">
        <v>551</v>
      </c>
      <c r="C365" s="327" t="s">
        <v>535</v>
      </c>
      <c r="D365" s="328" t="s">
        <v>182</v>
      </c>
      <c r="E365" s="328" t="s">
        <v>182</v>
      </c>
      <c r="F365" s="328" t="s">
        <v>182</v>
      </c>
      <c r="G365" s="327" t="s">
        <v>551</v>
      </c>
      <c r="H365" s="327" t="s">
        <v>3080</v>
      </c>
      <c r="I365" s="327" t="s">
        <v>3080</v>
      </c>
      <c r="J365" s="328" t="s">
        <v>182</v>
      </c>
    </row>
    <row r="366" spans="1:10" x14ac:dyDescent="0.25">
      <c r="A366" s="283" t="s">
        <v>573</v>
      </c>
      <c r="B366" s="329" t="s">
        <v>479</v>
      </c>
      <c r="C366" s="327" t="s">
        <v>535</v>
      </c>
      <c r="D366" s="327" t="s">
        <v>479</v>
      </c>
      <c r="E366" s="327" t="s">
        <v>479</v>
      </c>
      <c r="F366" s="327" t="s">
        <v>479</v>
      </c>
      <c r="G366" s="329" t="s">
        <v>479</v>
      </c>
      <c r="H366" s="329" t="s">
        <v>479</v>
      </c>
      <c r="I366" s="329" t="s">
        <v>479</v>
      </c>
      <c r="J366" s="328" t="s">
        <v>182</v>
      </c>
    </row>
    <row r="367" spans="1:10" x14ac:dyDescent="0.25">
      <c r="A367" s="283" t="s">
        <v>574</v>
      </c>
      <c r="B367" s="329" t="s">
        <v>479</v>
      </c>
      <c r="C367" s="327" t="s">
        <v>535</v>
      </c>
      <c r="D367" s="327" t="s">
        <v>479</v>
      </c>
      <c r="E367" s="327" t="s">
        <v>479</v>
      </c>
      <c r="F367" s="327" t="s">
        <v>479</v>
      </c>
      <c r="G367" s="329" t="s">
        <v>479</v>
      </c>
      <c r="H367" s="329" t="s">
        <v>479</v>
      </c>
      <c r="I367" s="329" t="s">
        <v>479</v>
      </c>
      <c r="J367" s="328" t="s">
        <v>182</v>
      </c>
    </row>
    <row r="368" spans="1:10" x14ac:dyDescent="0.25">
      <c r="A368" s="283" t="s">
        <v>559</v>
      </c>
      <c r="B368" s="329" t="s">
        <v>479</v>
      </c>
      <c r="C368" s="327" t="s">
        <v>535</v>
      </c>
      <c r="D368" s="327" t="s">
        <v>479</v>
      </c>
      <c r="E368" s="327" t="s">
        <v>479</v>
      </c>
      <c r="F368" s="327" t="s">
        <v>479</v>
      </c>
      <c r="G368" s="329" t="s">
        <v>479</v>
      </c>
      <c r="H368" s="329" t="s">
        <v>479</v>
      </c>
      <c r="I368" s="329" t="s">
        <v>479</v>
      </c>
      <c r="J368" s="328" t="s">
        <v>182</v>
      </c>
    </row>
    <row r="369" spans="1:10" x14ac:dyDescent="0.25">
      <c r="A369" s="283" t="s">
        <v>3202</v>
      </c>
      <c r="B369" s="327" t="s">
        <v>479</v>
      </c>
      <c r="C369" s="327" t="s">
        <v>535</v>
      </c>
      <c r="D369" s="328" t="s">
        <v>182</v>
      </c>
      <c r="E369" s="328" t="s">
        <v>182</v>
      </c>
      <c r="F369" s="328" t="s">
        <v>182</v>
      </c>
      <c r="G369" s="327" t="s">
        <v>479</v>
      </c>
      <c r="H369" s="327" t="s">
        <v>479</v>
      </c>
      <c r="I369" s="327" t="s">
        <v>479</v>
      </c>
      <c r="J369" s="328" t="s">
        <v>182</v>
      </c>
    </row>
    <row r="370" spans="1:10" x14ac:dyDescent="0.25">
      <c r="A370" s="283" t="s">
        <v>538</v>
      </c>
      <c r="B370" s="329" t="s">
        <v>479</v>
      </c>
      <c r="C370" s="327" t="s">
        <v>535</v>
      </c>
      <c r="D370" s="327" t="s">
        <v>479</v>
      </c>
      <c r="E370" s="327" t="s">
        <v>479</v>
      </c>
      <c r="F370" s="327" t="s">
        <v>479</v>
      </c>
      <c r="G370" s="329" t="s">
        <v>479</v>
      </c>
      <c r="H370" s="329" t="s">
        <v>479</v>
      </c>
      <c r="I370" s="329" t="s">
        <v>479</v>
      </c>
      <c r="J370" s="328" t="s">
        <v>182</v>
      </c>
    </row>
    <row r="371" spans="1:10" x14ac:dyDescent="0.25">
      <c r="A371" s="283" t="s">
        <v>3188</v>
      </c>
      <c r="B371" s="329" t="s">
        <v>479</v>
      </c>
      <c r="C371" s="327" t="s">
        <v>535</v>
      </c>
      <c r="D371" s="327" t="s">
        <v>479</v>
      </c>
      <c r="E371" s="327" t="s">
        <v>477</v>
      </c>
      <c r="F371" s="327" t="s">
        <v>477</v>
      </c>
      <c r="G371" s="329" t="s">
        <v>479</v>
      </c>
      <c r="H371" s="329" t="s">
        <v>477</v>
      </c>
      <c r="I371" s="329" t="s">
        <v>477</v>
      </c>
      <c r="J371" s="328" t="s">
        <v>182</v>
      </c>
    </row>
    <row r="372" spans="1:10" x14ac:dyDescent="0.25">
      <c r="A372" s="283" t="s">
        <v>3203</v>
      </c>
      <c r="B372" s="327" t="s">
        <v>506</v>
      </c>
      <c r="C372" s="327" t="s">
        <v>535</v>
      </c>
      <c r="D372" s="328" t="s">
        <v>182</v>
      </c>
      <c r="E372" s="328" t="s">
        <v>182</v>
      </c>
      <c r="F372" s="328" t="s">
        <v>182</v>
      </c>
      <c r="G372" s="327" t="s">
        <v>506</v>
      </c>
      <c r="H372" s="327" t="s">
        <v>506</v>
      </c>
      <c r="I372" s="327" t="s">
        <v>506</v>
      </c>
      <c r="J372" s="328" t="s">
        <v>182</v>
      </c>
    </row>
    <row r="373" spans="1:10" x14ac:dyDescent="0.25">
      <c r="A373" s="58" t="s">
        <v>586</v>
      </c>
      <c r="B373" s="327">
        <v>7178206.5629088432</v>
      </c>
      <c r="C373" s="327" t="s">
        <v>535</v>
      </c>
      <c r="D373" s="328" t="s">
        <v>182</v>
      </c>
      <c r="E373" s="328" t="s">
        <v>182</v>
      </c>
      <c r="F373" s="328" t="s">
        <v>182</v>
      </c>
      <c r="G373" s="327">
        <v>226133.22271687587</v>
      </c>
      <c r="H373" s="327">
        <v>4.1196270916394298</v>
      </c>
      <c r="I373" s="327">
        <v>2.5601844175807398</v>
      </c>
      <c r="J373" s="327" t="s">
        <v>539</v>
      </c>
    </row>
    <row r="374" spans="1:10" x14ac:dyDescent="0.25">
      <c r="A374" s="59" t="s">
        <v>587</v>
      </c>
      <c r="B374" s="327">
        <v>6789839.4054550147</v>
      </c>
      <c r="C374" s="327" t="s">
        <v>535</v>
      </c>
      <c r="D374" s="328" t="s">
        <v>182</v>
      </c>
      <c r="E374" s="328" t="s">
        <v>182</v>
      </c>
      <c r="F374" s="328" t="s">
        <v>182</v>
      </c>
      <c r="G374" s="327">
        <v>198086.65897924625</v>
      </c>
      <c r="H374" s="327">
        <v>3.6313603130694299</v>
      </c>
      <c r="I374" s="327">
        <v>1.7785747835824199</v>
      </c>
      <c r="J374" s="327" t="s">
        <v>539</v>
      </c>
    </row>
    <row r="375" spans="1:10" x14ac:dyDescent="0.25">
      <c r="A375" s="287" t="s">
        <v>588</v>
      </c>
      <c r="B375" s="327">
        <v>300563.24352238874</v>
      </c>
      <c r="C375" s="327" t="s">
        <v>535</v>
      </c>
      <c r="D375" s="328" t="s">
        <v>182</v>
      </c>
      <c r="E375" s="328" t="s">
        <v>182</v>
      </c>
      <c r="F375" s="328" t="s">
        <v>182</v>
      </c>
      <c r="G375" s="327">
        <v>13282.915919456782</v>
      </c>
      <c r="H375" s="327">
        <v>5.1948184495699996E-3</v>
      </c>
      <c r="I375" s="327">
        <v>1.29867598133739</v>
      </c>
      <c r="J375" s="327" t="s">
        <v>539</v>
      </c>
    </row>
    <row r="376" spans="1:10" x14ac:dyDescent="0.25">
      <c r="A376" s="288" t="s">
        <v>542</v>
      </c>
      <c r="B376" s="329" t="s">
        <v>477</v>
      </c>
      <c r="C376" s="327" t="s">
        <v>535</v>
      </c>
      <c r="D376" s="327" t="s">
        <v>477</v>
      </c>
      <c r="E376" s="327" t="s">
        <v>477</v>
      </c>
      <c r="F376" s="327" t="s">
        <v>477</v>
      </c>
      <c r="G376" s="329" t="s">
        <v>477</v>
      </c>
      <c r="H376" s="329" t="s">
        <v>477</v>
      </c>
      <c r="I376" s="329" t="s">
        <v>477</v>
      </c>
      <c r="J376" s="329" t="s">
        <v>477</v>
      </c>
    </row>
    <row r="377" spans="1:10" x14ac:dyDescent="0.25">
      <c r="A377" s="288" t="s">
        <v>543</v>
      </c>
      <c r="B377" s="329" t="s">
        <v>477</v>
      </c>
      <c r="C377" s="327" t="s">
        <v>535</v>
      </c>
      <c r="D377" s="327" t="s">
        <v>477</v>
      </c>
      <c r="E377" s="327" t="s">
        <v>477</v>
      </c>
      <c r="F377" s="327" t="s">
        <v>477</v>
      </c>
      <c r="G377" s="329" t="s">
        <v>477</v>
      </c>
      <c r="H377" s="329" t="s">
        <v>477</v>
      </c>
      <c r="I377" s="329" t="s">
        <v>477</v>
      </c>
      <c r="J377" s="329" t="s">
        <v>477</v>
      </c>
    </row>
    <row r="378" spans="1:10" x14ac:dyDescent="0.25">
      <c r="A378" s="288" t="s">
        <v>544</v>
      </c>
      <c r="B378" s="329" t="s">
        <v>477</v>
      </c>
      <c r="C378" s="327" t="s">
        <v>535</v>
      </c>
      <c r="D378" s="327" t="s">
        <v>477</v>
      </c>
      <c r="E378" s="327" t="s">
        <v>477</v>
      </c>
      <c r="F378" s="327" t="s">
        <v>477</v>
      </c>
      <c r="G378" s="329" t="s">
        <v>477</v>
      </c>
      <c r="H378" s="329" t="s">
        <v>477</v>
      </c>
      <c r="I378" s="329" t="s">
        <v>477</v>
      </c>
      <c r="J378" s="329" t="s">
        <v>477</v>
      </c>
    </row>
    <row r="379" spans="1:10" x14ac:dyDescent="0.25">
      <c r="A379" s="288" t="s">
        <v>545</v>
      </c>
      <c r="B379" s="329">
        <v>300563.24352238874</v>
      </c>
      <c r="C379" s="327" t="s">
        <v>535</v>
      </c>
      <c r="D379" s="327">
        <v>44.193414217222298</v>
      </c>
      <c r="E379" s="327">
        <v>1.7283611890430001E-2</v>
      </c>
      <c r="F379" s="327">
        <v>4.3208077146021804</v>
      </c>
      <c r="G379" s="329">
        <v>13282.915919456782</v>
      </c>
      <c r="H379" s="329">
        <v>5.1948184495699996E-3</v>
      </c>
      <c r="I379" s="329">
        <v>1.29867598133739</v>
      </c>
      <c r="J379" s="329" t="s">
        <v>477</v>
      </c>
    </row>
    <row r="380" spans="1:10" x14ac:dyDescent="0.25">
      <c r="A380" s="288" t="s">
        <v>546</v>
      </c>
      <c r="B380" s="329" t="s">
        <v>506</v>
      </c>
      <c r="C380" s="327" t="s">
        <v>535</v>
      </c>
      <c r="D380" s="327" t="s">
        <v>506</v>
      </c>
      <c r="E380" s="327" t="s">
        <v>506</v>
      </c>
      <c r="F380" s="327" t="s">
        <v>506</v>
      </c>
      <c r="G380" s="329" t="s">
        <v>506</v>
      </c>
      <c r="H380" s="329" t="s">
        <v>506</v>
      </c>
      <c r="I380" s="329" t="s">
        <v>506</v>
      </c>
      <c r="J380" s="329" t="s">
        <v>506</v>
      </c>
    </row>
    <row r="381" spans="1:10" x14ac:dyDescent="0.25">
      <c r="A381" s="288" t="s">
        <v>88</v>
      </c>
      <c r="B381" s="329" t="s">
        <v>477</v>
      </c>
      <c r="C381" s="327" t="s">
        <v>535</v>
      </c>
      <c r="D381" s="327" t="s">
        <v>477</v>
      </c>
      <c r="E381" s="327" t="s">
        <v>477</v>
      </c>
      <c r="F381" s="327" t="s">
        <v>477</v>
      </c>
      <c r="G381" s="329" t="s">
        <v>477</v>
      </c>
      <c r="H381" s="329" t="s">
        <v>477</v>
      </c>
      <c r="I381" s="329" t="s">
        <v>477</v>
      </c>
      <c r="J381" s="329" t="s">
        <v>477</v>
      </c>
    </row>
    <row r="382" spans="1:10" x14ac:dyDescent="0.25">
      <c r="A382" s="287" t="s">
        <v>589</v>
      </c>
      <c r="B382" s="327">
        <v>811798.30166600703</v>
      </c>
      <c r="C382" s="327" t="s">
        <v>535</v>
      </c>
      <c r="D382" s="328" t="s">
        <v>182</v>
      </c>
      <c r="E382" s="328" t="s">
        <v>182</v>
      </c>
      <c r="F382" s="328" t="s">
        <v>182</v>
      </c>
      <c r="G382" s="327">
        <v>63474.462414260372</v>
      </c>
      <c r="H382" s="327">
        <v>3.62616549461986</v>
      </c>
      <c r="I382" s="327">
        <v>0.47989880224503001</v>
      </c>
      <c r="J382" s="327" t="s">
        <v>539</v>
      </c>
    </row>
    <row r="383" spans="1:10" x14ac:dyDescent="0.25">
      <c r="A383" s="288" t="s">
        <v>542</v>
      </c>
      <c r="B383" s="329">
        <v>751642.169400585</v>
      </c>
      <c r="C383" s="327" t="s">
        <v>535</v>
      </c>
      <c r="D383" s="327">
        <v>78.722669403891274</v>
      </c>
      <c r="E383" s="327">
        <v>4.75</v>
      </c>
      <c r="F383" s="327">
        <v>0.56999999999999995</v>
      </c>
      <c r="G383" s="329">
        <v>59171.278011745897</v>
      </c>
      <c r="H383" s="329">
        <v>3.5703003046527799</v>
      </c>
      <c r="I383" s="329">
        <v>0.42843603655833001</v>
      </c>
      <c r="J383" s="329" t="s">
        <v>477</v>
      </c>
    </row>
    <row r="384" spans="1:10" x14ac:dyDescent="0.25">
      <c r="A384" s="288" t="s">
        <v>543</v>
      </c>
      <c r="B384" s="329">
        <v>34493.418563901811</v>
      </c>
      <c r="C384" s="327" t="s">
        <v>535</v>
      </c>
      <c r="D384" s="327">
        <v>87.369782150481583</v>
      </c>
      <c r="E384" s="327">
        <v>0.95000000000009999</v>
      </c>
      <c r="F384" s="327">
        <v>1.425</v>
      </c>
      <c r="G384" s="329">
        <v>3013.6824655534788</v>
      </c>
      <c r="H384" s="329">
        <v>3.2768747635709999E-2</v>
      </c>
      <c r="I384" s="329">
        <v>4.9153121453560003E-2</v>
      </c>
      <c r="J384" s="329" t="s">
        <v>477</v>
      </c>
    </row>
    <row r="385" spans="1:10" x14ac:dyDescent="0.25">
      <c r="A385" s="288" t="s">
        <v>544</v>
      </c>
      <c r="B385" s="329">
        <v>25662.713701520213</v>
      </c>
      <c r="C385" s="327" t="s">
        <v>535</v>
      </c>
      <c r="D385" s="327">
        <v>50.248073994006532</v>
      </c>
      <c r="E385" s="327">
        <v>0.90000000000006997</v>
      </c>
      <c r="F385" s="327">
        <v>9.0000000000119998E-2</v>
      </c>
      <c r="G385" s="329">
        <v>1289.5019369609929</v>
      </c>
      <c r="H385" s="329">
        <v>2.3096442331369999E-2</v>
      </c>
      <c r="I385" s="329">
        <v>2.3096442331399999E-3</v>
      </c>
      <c r="J385" s="329" t="s">
        <v>477</v>
      </c>
    </row>
    <row r="386" spans="1:10" x14ac:dyDescent="0.25">
      <c r="A386" s="288" t="s">
        <v>545</v>
      </c>
      <c r="B386" s="329" t="s">
        <v>506</v>
      </c>
      <c r="C386" s="327" t="s">
        <v>535</v>
      </c>
      <c r="D386" s="327" t="s">
        <v>506</v>
      </c>
      <c r="E386" s="327" t="s">
        <v>506</v>
      </c>
      <c r="F386" s="327" t="s">
        <v>506</v>
      </c>
      <c r="G386" s="329" t="s">
        <v>506</v>
      </c>
      <c r="H386" s="329" t="s">
        <v>506</v>
      </c>
      <c r="I386" s="329" t="s">
        <v>506</v>
      </c>
      <c r="J386" s="329" t="s">
        <v>506</v>
      </c>
    </row>
    <row r="387" spans="1:10" x14ac:dyDescent="0.25">
      <c r="A387" s="288" t="s">
        <v>546</v>
      </c>
      <c r="B387" s="329" t="s">
        <v>506</v>
      </c>
      <c r="C387" s="327" t="s">
        <v>535</v>
      </c>
      <c r="D387" s="327" t="s">
        <v>506</v>
      </c>
      <c r="E387" s="327" t="s">
        <v>506</v>
      </c>
      <c r="F387" s="327" t="s">
        <v>506</v>
      </c>
      <c r="G387" s="329" t="s">
        <v>506</v>
      </c>
      <c r="H387" s="329" t="s">
        <v>506</v>
      </c>
      <c r="I387" s="329" t="s">
        <v>506</v>
      </c>
      <c r="J387" s="329" t="s">
        <v>506</v>
      </c>
    </row>
    <row r="388" spans="1:10" x14ac:dyDescent="0.25">
      <c r="A388" s="288" t="s">
        <v>88</v>
      </c>
      <c r="B388" s="329" t="s">
        <v>504</v>
      </c>
      <c r="C388" s="327" t="s">
        <v>535</v>
      </c>
      <c r="D388" s="327" t="s">
        <v>500</v>
      </c>
      <c r="E388" s="327" t="s">
        <v>504</v>
      </c>
      <c r="F388" s="327" t="s">
        <v>504</v>
      </c>
      <c r="G388" s="329" t="s">
        <v>504</v>
      </c>
      <c r="H388" s="329" t="s">
        <v>504</v>
      </c>
      <c r="I388" s="329" t="s">
        <v>504</v>
      </c>
      <c r="J388" s="329" t="s">
        <v>477</v>
      </c>
    </row>
    <row r="389" spans="1:10" x14ac:dyDescent="0.25">
      <c r="A389" s="287" t="s">
        <v>590</v>
      </c>
      <c r="B389" s="327">
        <v>5677477.8602666184</v>
      </c>
      <c r="C389" s="327" t="s">
        <v>535</v>
      </c>
      <c r="D389" s="328" t="s">
        <v>182</v>
      </c>
      <c r="E389" s="328" t="s">
        <v>182</v>
      </c>
      <c r="F389" s="328" t="s">
        <v>182</v>
      </c>
      <c r="G389" s="327">
        <v>121329.28064552911</v>
      </c>
      <c r="H389" s="327" t="s">
        <v>539</v>
      </c>
      <c r="I389" s="327" t="s">
        <v>539</v>
      </c>
      <c r="J389" s="327" t="s">
        <v>539</v>
      </c>
    </row>
    <row r="390" spans="1:10" x14ac:dyDescent="0.25">
      <c r="A390" s="288" t="s">
        <v>542</v>
      </c>
      <c r="B390" s="329">
        <v>5122279.9912827471</v>
      </c>
      <c r="C390" s="327" t="s">
        <v>535</v>
      </c>
      <c r="D390" s="327">
        <v>19.402931317907768</v>
      </c>
      <c r="E390" s="327" t="s">
        <v>477</v>
      </c>
      <c r="F390" s="327" t="s">
        <v>477</v>
      </c>
      <c r="G390" s="329">
        <v>99387.246861952342</v>
      </c>
      <c r="H390" s="329" t="s">
        <v>477</v>
      </c>
      <c r="I390" s="329" t="s">
        <v>477</v>
      </c>
      <c r="J390" s="329" t="s">
        <v>477</v>
      </c>
    </row>
    <row r="391" spans="1:10" x14ac:dyDescent="0.25">
      <c r="A391" s="288" t="s">
        <v>543</v>
      </c>
      <c r="B391" s="329">
        <v>208587.74337946158</v>
      </c>
      <c r="C391" s="327" t="s">
        <v>535</v>
      </c>
      <c r="D391" s="327">
        <v>70.948187124442754</v>
      </c>
      <c r="E391" s="327" t="s">
        <v>477</v>
      </c>
      <c r="F391" s="327" t="s">
        <v>477</v>
      </c>
      <c r="G391" s="329">
        <v>14798.922249151285</v>
      </c>
      <c r="H391" s="329" t="s">
        <v>477</v>
      </c>
      <c r="I391" s="329" t="s">
        <v>477</v>
      </c>
      <c r="J391" s="329" t="s">
        <v>477</v>
      </c>
    </row>
    <row r="392" spans="1:10" x14ac:dyDescent="0.25">
      <c r="A392" s="288" t="s">
        <v>544</v>
      </c>
      <c r="B392" s="329">
        <v>346610.12560441019</v>
      </c>
      <c r="C392" s="327" t="s">
        <v>535</v>
      </c>
      <c r="D392" s="327">
        <v>20.608490654938318</v>
      </c>
      <c r="E392" s="327" t="s">
        <v>477</v>
      </c>
      <c r="F392" s="327" t="s">
        <v>477</v>
      </c>
      <c r="G392" s="329">
        <v>7143.1115344254831</v>
      </c>
      <c r="H392" s="329" t="s">
        <v>477</v>
      </c>
      <c r="I392" s="329" t="s">
        <v>477</v>
      </c>
      <c r="J392" s="329" t="s">
        <v>477</v>
      </c>
    </row>
    <row r="393" spans="1:10" x14ac:dyDescent="0.25">
      <c r="A393" s="288" t="s">
        <v>545</v>
      </c>
      <c r="B393" s="329" t="s">
        <v>506</v>
      </c>
      <c r="C393" s="327" t="s">
        <v>535</v>
      </c>
      <c r="D393" s="327" t="s">
        <v>506</v>
      </c>
      <c r="E393" s="327" t="s">
        <v>506</v>
      </c>
      <c r="F393" s="327" t="s">
        <v>506</v>
      </c>
      <c r="G393" s="329" t="s">
        <v>506</v>
      </c>
      <c r="H393" s="329" t="s">
        <v>506</v>
      </c>
      <c r="I393" s="329" t="s">
        <v>506</v>
      </c>
      <c r="J393" s="329" t="s">
        <v>506</v>
      </c>
    </row>
    <row r="394" spans="1:10" x14ac:dyDescent="0.25">
      <c r="A394" s="288" t="s">
        <v>546</v>
      </c>
      <c r="B394" s="329" t="s">
        <v>506</v>
      </c>
      <c r="C394" s="327" t="s">
        <v>535</v>
      </c>
      <c r="D394" s="327" t="s">
        <v>506</v>
      </c>
      <c r="E394" s="327" t="s">
        <v>506</v>
      </c>
      <c r="F394" s="327" t="s">
        <v>506</v>
      </c>
      <c r="G394" s="329" t="s">
        <v>506</v>
      </c>
      <c r="H394" s="329" t="s">
        <v>506</v>
      </c>
      <c r="I394" s="329" t="s">
        <v>506</v>
      </c>
      <c r="J394" s="329" t="s">
        <v>506</v>
      </c>
    </row>
    <row r="395" spans="1:10" x14ac:dyDescent="0.25">
      <c r="A395" s="288" t="s">
        <v>88</v>
      </c>
      <c r="B395" s="329" t="s">
        <v>477</v>
      </c>
      <c r="C395" s="327" t="s">
        <v>535</v>
      </c>
      <c r="D395" s="327" t="s">
        <v>477</v>
      </c>
      <c r="E395" s="327" t="s">
        <v>477</v>
      </c>
      <c r="F395" s="327" t="s">
        <v>477</v>
      </c>
      <c r="G395" s="329" t="s">
        <v>477</v>
      </c>
      <c r="H395" s="329" t="s">
        <v>477</v>
      </c>
      <c r="I395" s="329" t="s">
        <v>477</v>
      </c>
      <c r="J395" s="329" t="s">
        <v>477</v>
      </c>
    </row>
    <row r="396" spans="1:10" x14ac:dyDescent="0.25">
      <c r="A396" s="59" t="s">
        <v>591</v>
      </c>
      <c r="B396" s="327">
        <v>388367.15745382814</v>
      </c>
      <c r="C396" s="327" t="s">
        <v>535</v>
      </c>
      <c r="D396" s="328" t="s">
        <v>182</v>
      </c>
      <c r="E396" s="328" t="s">
        <v>182</v>
      </c>
      <c r="F396" s="328" t="s">
        <v>182</v>
      </c>
      <c r="G396" s="327">
        <v>28046.5637376296</v>
      </c>
      <c r="H396" s="327">
        <v>0.48826677857</v>
      </c>
      <c r="I396" s="327">
        <v>0.78160963399831995</v>
      </c>
      <c r="J396" s="328" t="s">
        <v>182</v>
      </c>
    </row>
    <row r="397" spans="1:10" x14ac:dyDescent="0.25">
      <c r="A397" s="287" t="s">
        <v>592</v>
      </c>
      <c r="B397" s="327">
        <v>388367.15745382814</v>
      </c>
      <c r="C397" s="327" t="s">
        <v>535</v>
      </c>
      <c r="D397" s="328" t="s">
        <v>182</v>
      </c>
      <c r="E397" s="328" t="s">
        <v>182</v>
      </c>
      <c r="F397" s="328" t="s">
        <v>182</v>
      </c>
      <c r="G397" s="327">
        <v>28046.5637376296</v>
      </c>
      <c r="H397" s="327">
        <v>0.48826677857</v>
      </c>
      <c r="I397" s="327">
        <v>0.78160963399831995</v>
      </c>
      <c r="J397" s="328" t="s">
        <v>182</v>
      </c>
    </row>
    <row r="398" spans="1:10" x14ac:dyDescent="0.25">
      <c r="A398" s="288" t="s">
        <v>542</v>
      </c>
      <c r="B398" s="329">
        <v>388367.15745382814</v>
      </c>
      <c r="C398" s="327" t="s">
        <v>535</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543</v>
      </c>
      <c r="B399" s="329" t="s">
        <v>506</v>
      </c>
      <c r="C399" s="327" t="s">
        <v>535</v>
      </c>
      <c r="D399" s="327" t="s">
        <v>506</v>
      </c>
      <c r="E399" s="327" t="s">
        <v>506</v>
      </c>
      <c r="F399" s="327" t="s">
        <v>506</v>
      </c>
      <c r="G399" s="329" t="s">
        <v>506</v>
      </c>
      <c r="H399" s="329" t="s">
        <v>506</v>
      </c>
      <c r="I399" s="329" t="s">
        <v>506</v>
      </c>
      <c r="J399" s="328" t="s">
        <v>182</v>
      </c>
    </row>
    <row r="400" spans="1:10" x14ac:dyDescent="0.25">
      <c r="A400" s="288" t="s">
        <v>544</v>
      </c>
      <c r="B400" s="329" t="s">
        <v>506</v>
      </c>
      <c r="C400" s="327" t="s">
        <v>535</v>
      </c>
      <c r="D400" s="327" t="s">
        <v>506</v>
      </c>
      <c r="E400" s="327" t="s">
        <v>506</v>
      </c>
      <c r="F400" s="327" t="s">
        <v>506</v>
      </c>
      <c r="G400" s="329" t="s">
        <v>506</v>
      </c>
      <c r="H400" s="329" t="s">
        <v>506</v>
      </c>
      <c r="I400" s="329" t="s">
        <v>506</v>
      </c>
      <c r="J400" s="328" t="s">
        <v>182</v>
      </c>
    </row>
    <row r="401" spans="1:13" x14ac:dyDescent="0.25">
      <c r="A401" s="288" t="s">
        <v>545</v>
      </c>
      <c r="B401" s="329" t="s">
        <v>506</v>
      </c>
      <c r="C401" s="327" t="s">
        <v>535</v>
      </c>
      <c r="D401" s="327" t="s">
        <v>506</v>
      </c>
      <c r="E401" s="327" t="s">
        <v>506</v>
      </c>
      <c r="F401" s="327" t="s">
        <v>506</v>
      </c>
      <c r="G401" s="329" t="s">
        <v>506</v>
      </c>
      <c r="H401" s="329" t="s">
        <v>506</v>
      </c>
      <c r="I401" s="329" t="s">
        <v>506</v>
      </c>
      <c r="J401" s="328" t="s">
        <v>182</v>
      </c>
    </row>
    <row r="402" spans="1:13" x14ac:dyDescent="0.25">
      <c r="A402" s="288" t="s">
        <v>88</v>
      </c>
      <c r="B402" s="329" t="s">
        <v>506</v>
      </c>
      <c r="C402" s="327" t="s">
        <v>535</v>
      </c>
      <c r="D402" s="327" t="s">
        <v>506</v>
      </c>
      <c r="E402" s="327" t="s">
        <v>506</v>
      </c>
      <c r="F402" s="327" t="s">
        <v>506</v>
      </c>
      <c r="G402" s="329" t="s">
        <v>506</v>
      </c>
      <c r="H402" s="329" t="s">
        <v>506</v>
      </c>
      <c r="I402" s="329" t="s">
        <v>506</v>
      </c>
      <c r="J402" s="328" t="s">
        <v>182</v>
      </c>
    </row>
    <row r="403" spans="1:13" x14ac:dyDescent="0.25">
      <c r="A403" s="60" t="s">
        <v>593</v>
      </c>
      <c r="B403" s="330"/>
      <c r="C403" s="330"/>
      <c r="D403" s="330"/>
      <c r="E403" s="330"/>
      <c r="F403" s="330"/>
      <c r="G403" s="330"/>
      <c r="H403" s="330"/>
      <c r="I403" s="330"/>
      <c r="J403" s="330"/>
    </row>
    <row r="404" spans="1:13" x14ac:dyDescent="0.25">
      <c r="A404" s="61" t="s">
        <v>594</v>
      </c>
      <c r="B404" s="328" t="s">
        <v>182</v>
      </c>
      <c r="C404" s="328" t="s">
        <v>182</v>
      </c>
      <c r="D404" s="328" t="s">
        <v>182</v>
      </c>
      <c r="E404" s="328" t="s">
        <v>182</v>
      </c>
      <c r="F404" s="328" t="s">
        <v>182</v>
      </c>
      <c r="G404" s="328" t="s">
        <v>182</v>
      </c>
      <c r="H404" s="328" t="s">
        <v>182</v>
      </c>
      <c r="I404" s="328" t="s">
        <v>182</v>
      </c>
      <c r="J404" s="328" t="s">
        <v>182</v>
      </c>
    </row>
    <row r="405" spans="1:13" x14ac:dyDescent="0.25">
      <c r="A405" s="290" t="s">
        <v>3188</v>
      </c>
      <c r="B405" s="329" t="s">
        <v>477</v>
      </c>
      <c r="C405" s="327" t="s">
        <v>535</v>
      </c>
      <c r="D405" s="327" t="s">
        <v>477</v>
      </c>
      <c r="E405" s="327" t="s">
        <v>477</v>
      </c>
      <c r="F405" s="327" t="s">
        <v>477</v>
      </c>
      <c r="G405" s="329" t="s">
        <v>477</v>
      </c>
      <c r="H405" s="329" t="s">
        <v>477</v>
      </c>
      <c r="I405" s="329" t="s">
        <v>477</v>
      </c>
      <c r="J405" s="329" t="s">
        <v>477</v>
      </c>
    </row>
    <row r="406" spans="1:13" x14ac:dyDescent="0.25">
      <c r="A406" s="290" t="s">
        <v>3208</v>
      </c>
      <c r="B406" s="329" t="s">
        <v>477</v>
      </c>
      <c r="C406" s="327" t="s">
        <v>535</v>
      </c>
      <c r="D406" s="327" t="s">
        <v>477</v>
      </c>
      <c r="E406" s="327" t="s">
        <v>477</v>
      </c>
      <c r="F406" s="327" t="s">
        <v>477</v>
      </c>
      <c r="G406" s="329" t="s">
        <v>477</v>
      </c>
      <c r="H406" s="329" t="s">
        <v>477</v>
      </c>
      <c r="I406" s="329" t="s">
        <v>477</v>
      </c>
      <c r="J406" s="329" t="s">
        <v>477</v>
      </c>
    </row>
    <row r="408" spans="1:13" x14ac:dyDescent="0.25">
      <c r="A408" s="50" t="s">
        <v>595</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16" t="s">
        <v>596</v>
      </c>
      <c r="B410" s="416"/>
      <c r="C410" s="416"/>
      <c r="D410" s="416"/>
      <c r="E410" s="416"/>
      <c r="F410" s="416"/>
      <c r="G410" s="416"/>
      <c r="H410" s="217"/>
      <c r="I410" s="217"/>
      <c r="J410" s="217"/>
      <c r="K410" s="217"/>
      <c r="L410" s="217"/>
      <c r="M410" s="49" t="s">
        <v>461</v>
      </c>
    </row>
    <row r="411" spans="1:13" ht="15.75" x14ac:dyDescent="0.25">
      <c r="A411" s="212" t="s">
        <v>706</v>
      </c>
      <c r="B411" s="52"/>
      <c r="C411" s="52"/>
      <c r="D411" s="52"/>
      <c r="E411" s="52"/>
      <c r="F411" s="52"/>
      <c r="G411" s="52"/>
      <c r="H411" s="217"/>
      <c r="I411" s="217"/>
      <c r="J411" s="217"/>
      <c r="K411" s="217"/>
      <c r="L411" s="217"/>
      <c r="M411" s="49" t="s">
        <v>3349</v>
      </c>
    </row>
    <row r="412" spans="1:13" x14ac:dyDescent="0.25">
      <c r="A412" s="219"/>
      <c r="B412" s="217"/>
      <c r="C412" s="217"/>
      <c r="D412" s="217"/>
      <c r="E412" s="217"/>
      <c r="F412" s="217"/>
      <c r="G412" s="217"/>
      <c r="H412" s="217"/>
      <c r="I412" s="217"/>
      <c r="J412" s="217"/>
      <c r="K412" s="217"/>
      <c r="L412" s="218"/>
      <c r="M412" s="49" t="s">
        <v>462</v>
      </c>
    </row>
    <row r="413" spans="1:13" x14ac:dyDescent="0.25">
      <c r="A413" s="217"/>
      <c r="B413" s="217"/>
      <c r="C413" s="217"/>
      <c r="D413" s="217"/>
      <c r="E413" s="217"/>
      <c r="F413" s="217"/>
      <c r="G413" s="217"/>
      <c r="H413" s="217"/>
      <c r="I413" s="217"/>
      <c r="J413" s="217"/>
      <c r="K413" s="217"/>
      <c r="L413" s="217"/>
      <c r="M413" s="220"/>
    </row>
    <row r="414" spans="1:13" ht="38.25" x14ac:dyDescent="0.25">
      <c r="A414" s="221" t="s">
        <v>463</v>
      </c>
      <c r="B414" s="222" t="s">
        <v>464</v>
      </c>
      <c r="C414" s="223" t="s">
        <v>465</v>
      </c>
      <c r="D414" s="223" t="s">
        <v>466</v>
      </c>
      <c r="E414" s="224" t="s">
        <v>597</v>
      </c>
      <c r="F414" s="224" t="s">
        <v>598</v>
      </c>
      <c r="G414" s="225" t="s">
        <v>599</v>
      </c>
      <c r="H414" s="223" t="s">
        <v>600</v>
      </c>
      <c r="I414" s="63" t="s">
        <v>601</v>
      </c>
      <c r="J414" s="223" t="s">
        <v>602</v>
      </c>
      <c r="K414" s="224" t="s">
        <v>468</v>
      </c>
      <c r="L414" s="224" t="s">
        <v>469</v>
      </c>
      <c r="M414" s="226" t="s">
        <v>603</v>
      </c>
    </row>
    <row r="415" spans="1:13" ht="15.75" thickBot="1" x14ac:dyDescent="0.3">
      <c r="A415" s="227"/>
      <c r="B415" s="439" t="s">
        <v>471</v>
      </c>
      <c r="C415" s="439"/>
      <c r="D415" s="440"/>
      <c r="E415" s="441" t="s">
        <v>604</v>
      </c>
      <c r="F415" s="439"/>
      <c r="G415" s="440"/>
      <c r="H415" s="441" t="s">
        <v>471</v>
      </c>
      <c r="I415" s="442"/>
      <c r="J415" s="442"/>
      <c r="K415" s="442"/>
      <c r="L415" s="442"/>
      <c r="M415" s="443"/>
    </row>
    <row r="416" spans="1:13" ht="15.75" thickTop="1" x14ac:dyDescent="0.25">
      <c r="A416" s="228" t="s">
        <v>605</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606</v>
      </c>
      <c r="B417" s="331">
        <v>70637.721174907623</v>
      </c>
      <c r="C417" s="328" t="s">
        <v>182</v>
      </c>
      <c r="D417" s="328" t="s">
        <v>182</v>
      </c>
      <c r="E417" s="328" t="s">
        <v>182</v>
      </c>
      <c r="F417" s="328" t="s">
        <v>182</v>
      </c>
      <c r="G417" s="328" t="s">
        <v>182</v>
      </c>
      <c r="H417" s="328" t="s">
        <v>182</v>
      </c>
      <c r="I417" s="328" t="s">
        <v>182</v>
      </c>
      <c r="J417" s="331" t="s">
        <v>477</v>
      </c>
      <c r="K417" s="331" t="s">
        <v>477</v>
      </c>
      <c r="L417" s="331" t="s">
        <v>477</v>
      </c>
      <c r="M417" s="331">
        <v>134.03649648504052</v>
      </c>
    </row>
    <row r="418" spans="1:13" x14ac:dyDescent="0.25">
      <c r="A418" s="299" t="s">
        <v>607</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608</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609</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610</v>
      </c>
      <c r="B421" s="331">
        <v>7459.2392775907283</v>
      </c>
      <c r="C421" s="328" t="s">
        <v>182</v>
      </c>
      <c r="D421" s="328" t="s">
        <v>182</v>
      </c>
      <c r="E421" s="328" t="s">
        <v>182</v>
      </c>
      <c r="F421" s="328" t="s">
        <v>182</v>
      </c>
      <c r="G421" s="328" t="s">
        <v>182</v>
      </c>
      <c r="H421" s="328" t="s">
        <v>182</v>
      </c>
      <c r="I421" s="328" t="s">
        <v>182</v>
      </c>
      <c r="J421" s="331" t="s">
        <v>477</v>
      </c>
      <c r="K421" s="331" t="s">
        <v>477</v>
      </c>
      <c r="L421" s="331" t="s">
        <v>477</v>
      </c>
      <c r="M421" s="331" t="s">
        <v>477</v>
      </c>
    </row>
    <row r="422" spans="1:13" x14ac:dyDescent="0.25">
      <c r="A422" s="230" t="s">
        <v>611</v>
      </c>
      <c r="B422" s="331">
        <v>46553.765996456706</v>
      </c>
      <c r="C422" s="331">
        <v>3.4620000000000002</v>
      </c>
      <c r="D422" s="331">
        <v>69.090317678675007</v>
      </c>
      <c r="E422" s="331">
        <v>20040.325102040817</v>
      </c>
      <c r="F422" s="331" t="s">
        <v>477</v>
      </c>
      <c r="G422" s="331" t="s">
        <v>477</v>
      </c>
      <c r="H422" s="331" t="s">
        <v>477</v>
      </c>
      <c r="I422" s="331" t="s">
        <v>477</v>
      </c>
      <c r="J422" s="331">
        <v>55.249069497127223</v>
      </c>
      <c r="K422" s="331">
        <v>188.72091220254887</v>
      </c>
      <c r="L422" s="331">
        <v>213.37603828081271</v>
      </c>
      <c r="M422" s="331">
        <v>228.15769905799976</v>
      </c>
    </row>
    <row r="423" spans="1:13" x14ac:dyDescent="0.25">
      <c r="A423" s="300" t="s">
        <v>612</v>
      </c>
      <c r="B423" s="331">
        <v>9177.0984327999995</v>
      </c>
      <c r="C423" s="331" t="s">
        <v>477</v>
      </c>
      <c r="D423" s="331" t="s">
        <v>477</v>
      </c>
      <c r="E423" s="328" t="s">
        <v>182</v>
      </c>
      <c r="F423" s="328" t="s">
        <v>182</v>
      </c>
      <c r="G423" s="328" t="s">
        <v>182</v>
      </c>
      <c r="H423" s="328" t="s">
        <v>182</v>
      </c>
      <c r="I423" s="328" t="s">
        <v>182</v>
      </c>
      <c r="J423" s="329" t="s">
        <v>479</v>
      </c>
      <c r="K423" s="329" t="s">
        <v>479</v>
      </c>
      <c r="L423" s="329" t="s">
        <v>479</v>
      </c>
      <c r="M423" s="329" t="s">
        <v>479</v>
      </c>
    </row>
    <row r="424" spans="1:13" x14ac:dyDescent="0.25">
      <c r="A424" s="299" t="s">
        <v>613</v>
      </c>
      <c r="B424" s="328" t="s">
        <v>182</v>
      </c>
      <c r="C424" s="328" t="s">
        <v>182</v>
      </c>
      <c r="D424" s="331">
        <v>37.974850892036372</v>
      </c>
      <c r="E424" s="328" t="s">
        <v>182</v>
      </c>
      <c r="F424" s="328" t="s">
        <v>182</v>
      </c>
      <c r="G424" s="328" t="s">
        <v>182</v>
      </c>
      <c r="H424" s="328" t="s">
        <v>182</v>
      </c>
      <c r="I424" s="328" t="s">
        <v>182</v>
      </c>
      <c r="J424" s="329" t="s">
        <v>479</v>
      </c>
      <c r="K424" s="328" t="s">
        <v>182</v>
      </c>
      <c r="L424" s="328" t="s">
        <v>182</v>
      </c>
      <c r="M424" s="328" t="s">
        <v>182</v>
      </c>
    </row>
    <row r="425" spans="1:13" x14ac:dyDescent="0.25">
      <c r="A425" s="299" t="s">
        <v>614</v>
      </c>
      <c r="B425" s="331" t="s">
        <v>477</v>
      </c>
      <c r="C425" s="328" t="s">
        <v>182</v>
      </c>
      <c r="D425" s="331">
        <v>23.960466786638641</v>
      </c>
      <c r="E425" s="328" t="s">
        <v>182</v>
      </c>
      <c r="F425" s="328" t="s">
        <v>182</v>
      </c>
      <c r="G425" s="328" t="s">
        <v>182</v>
      </c>
      <c r="H425" s="328" t="s">
        <v>182</v>
      </c>
      <c r="I425" s="328" t="s">
        <v>182</v>
      </c>
      <c r="J425" s="329" t="s">
        <v>479</v>
      </c>
      <c r="K425" s="329" t="s">
        <v>479</v>
      </c>
      <c r="L425" s="329" t="s">
        <v>479</v>
      </c>
      <c r="M425" s="328" t="s">
        <v>182</v>
      </c>
    </row>
    <row r="426" spans="1:13" x14ac:dyDescent="0.25">
      <c r="A426" s="299" t="s">
        <v>615</v>
      </c>
      <c r="B426" s="331" t="s">
        <v>500</v>
      </c>
      <c r="C426" s="328" t="s">
        <v>182</v>
      </c>
      <c r="D426" s="331">
        <v>7.1550000000000002</v>
      </c>
      <c r="E426" s="328" t="s">
        <v>182</v>
      </c>
      <c r="F426" s="328" t="s">
        <v>182</v>
      </c>
      <c r="G426" s="328" t="s">
        <v>182</v>
      </c>
      <c r="H426" s="328" t="s">
        <v>182</v>
      </c>
      <c r="I426" s="328" t="s">
        <v>182</v>
      </c>
      <c r="J426" s="328" t="s">
        <v>182</v>
      </c>
      <c r="K426" s="328" t="s">
        <v>182</v>
      </c>
      <c r="L426" s="329" t="s">
        <v>479</v>
      </c>
      <c r="M426" s="329" t="s">
        <v>479</v>
      </c>
    </row>
    <row r="427" spans="1:13" x14ac:dyDescent="0.25">
      <c r="A427" s="299" t="s">
        <v>616</v>
      </c>
      <c r="B427" s="331">
        <v>91.7</v>
      </c>
      <c r="C427" s="331">
        <v>0.40600000000000003</v>
      </c>
      <c r="D427" s="328" t="s">
        <v>182</v>
      </c>
      <c r="E427" s="328" t="s">
        <v>182</v>
      </c>
      <c r="F427" s="328" t="s">
        <v>182</v>
      </c>
      <c r="G427" s="328" t="s">
        <v>182</v>
      </c>
      <c r="H427" s="328" t="s">
        <v>182</v>
      </c>
      <c r="I427" s="328" t="s">
        <v>182</v>
      </c>
      <c r="J427" s="329" t="s">
        <v>479</v>
      </c>
      <c r="K427" s="329" t="s">
        <v>479</v>
      </c>
      <c r="L427" s="329" t="s">
        <v>479</v>
      </c>
      <c r="M427" s="329" t="s">
        <v>479</v>
      </c>
    </row>
    <row r="428" spans="1:13" x14ac:dyDescent="0.25">
      <c r="A428" s="299" t="s">
        <v>617</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618</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619</v>
      </c>
      <c r="B430" s="331">
        <v>27383.218865213978</v>
      </c>
      <c r="C430" s="331">
        <v>3.056</v>
      </c>
      <c r="D430" s="328" t="s">
        <v>182</v>
      </c>
      <c r="E430" s="328" t="s">
        <v>182</v>
      </c>
      <c r="F430" s="328" t="s">
        <v>182</v>
      </c>
      <c r="G430" s="328" t="s">
        <v>182</v>
      </c>
      <c r="H430" s="328" t="s">
        <v>182</v>
      </c>
      <c r="I430" s="328" t="s">
        <v>182</v>
      </c>
      <c r="J430" s="329" t="s">
        <v>479</v>
      </c>
      <c r="K430" s="329" t="s">
        <v>479</v>
      </c>
      <c r="L430" s="329" t="s">
        <v>479</v>
      </c>
      <c r="M430" s="329" t="s">
        <v>479</v>
      </c>
    </row>
    <row r="431" spans="1:13" x14ac:dyDescent="0.25">
      <c r="A431" s="299" t="s">
        <v>620</v>
      </c>
      <c r="B431" s="328" t="s">
        <v>182</v>
      </c>
      <c r="C431" s="328" t="s">
        <v>182</v>
      </c>
      <c r="D431" s="328" t="s">
        <v>182</v>
      </c>
      <c r="E431" s="331">
        <v>20040.325102040817</v>
      </c>
      <c r="F431" s="331" t="s">
        <v>477</v>
      </c>
      <c r="G431" s="331" t="s">
        <v>477</v>
      </c>
      <c r="H431" s="331" t="s">
        <v>477</v>
      </c>
      <c r="I431" s="331" t="s">
        <v>477</v>
      </c>
      <c r="J431" s="328" t="s">
        <v>182</v>
      </c>
      <c r="K431" s="328" t="s">
        <v>182</v>
      </c>
      <c r="L431" s="328" t="s">
        <v>182</v>
      </c>
      <c r="M431" s="328" t="s">
        <v>182</v>
      </c>
    </row>
    <row r="432" spans="1:13" x14ac:dyDescent="0.25">
      <c r="A432" s="301" t="s">
        <v>3209</v>
      </c>
      <c r="B432" s="331">
        <v>6491.041979844872</v>
      </c>
      <c r="C432" s="331" t="s">
        <v>539</v>
      </c>
      <c r="D432" s="331" t="s">
        <v>477</v>
      </c>
      <c r="E432" s="331" t="s">
        <v>477</v>
      </c>
      <c r="F432" s="331" t="s">
        <v>477</v>
      </c>
      <c r="G432" s="331" t="s">
        <v>477</v>
      </c>
      <c r="H432" s="331" t="s">
        <v>477</v>
      </c>
      <c r="I432" s="331" t="s">
        <v>477</v>
      </c>
      <c r="J432" s="331">
        <v>55.249069497127223</v>
      </c>
      <c r="K432" s="331">
        <v>188.72091220254887</v>
      </c>
      <c r="L432" s="331">
        <v>213.37603828081271</v>
      </c>
      <c r="M432" s="331">
        <v>228.15769905799976</v>
      </c>
    </row>
    <row r="433" spans="1:13" x14ac:dyDescent="0.25">
      <c r="A433" s="229" t="s">
        <v>621</v>
      </c>
      <c r="B433" s="331">
        <v>77197.044032646372</v>
      </c>
      <c r="C433" s="331">
        <v>0.96083966399999998</v>
      </c>
      <c r="D433" s="331" t="s">
        <v>477</v>
      </c>
      <c r="E433" s="331" t="s">
        <v>539</v>
      </c>
      <c r="F433" s="331">
        <v>3439.7541856200496</v>
      </c>
      <c r="G433" s="331" t="s">
        <v>477</v>
      </c>
      <c r="H433" s="331">
        <v>0.12041830440901</v>
      </c>
      <c r="I433" s="331" t="s">
        <v>477</v>
      </c>
      <c r="J433" s="331">
        <v>60.032090854165958</v>
      </c>
      <c r="K433" s="331">
        <v>752.39490757758881</v>
      </c>
      <c r="L433" s="331">
        <v>44.874287061635293</v>
      </c>
      <c r="M433" s="331">
        <v>158.39225986800554</v>
      </c>
    </row>
    <row r="434" spans="1:13" x14ac:dyDescent="0.25">
      <c r="A434" s="299" t="s">
        <v>622</v>
      </c>
      <c r="B434" s="331">
        <v>70076.465574306625</v>
      </c>
      <c r="C434" s="331">
        <v>0.57413966400000005</v>
      </c>
      <c r="D434" s="328" t="s">
        <v>182</v>
      </c>
      <c r="E434" s="328" t="s">
        <v>182</v>
      </c>
      <c r="F434" s="328" t="s">
        <v>182</v>
      </c>
      <c r="G434" s="328" t="s">
        <v>182</v>
      </c>
      <c r="H434" s="328" t="s">
        <v>182</v>
      </c>
      <c r="I434" s="328" t="s">
        <v>182</v>
      </c>
      <c r="J434" s="329" t="s">
        <v>479</v>
      </c>
      <c r="K434" s="329" t="s">
        <v>479</v>
      </c>
      <c r="L434" s="329" t="s">
        <v>479</v>
      </c>
      <c r="M434" s="329" t="s">
        <v>479</v>
      </c>
    </row>
    <row r="435" spans="1:13" x14ac:dyDescent="0.25">
      <c r="A435" s="299" t="s">
        <v>623</v>
      </c>
      <c r="B435" s="331">
        <v>1391.9</v>
      </c>
      <c r="C435" s="331">
        <v>0.38669999999999999</v>
      </c>
      <c r="D435" s="328" t="s">
        <v>182</v>
      </c>
      <c r="E435" s="328" t="s">
        <v>182</v>
      </c>
      <c r="F435" s="328" t="s">
        <v>182</v>
      </c>
      <c r="G435" s="328" t="s">
        <v>182</v>
      </c>
      <c r="H435" s="328" t="s">
        <v>182</v>
      </c>
      <c r="I435" s="328" t="s">
        <v>182</v>
      </c>
      <c r="J435" s="329" t="s">
        <v>479</v>
      </c>
      <c r="K435" s="329" t="s">
        <v>479</v>
      </c>
      <c r="L435" s="329" t="s">
        <v>479</v>
      </c>
      <c r="M435" s="329" t="s">
        <v>479</v>
      </c>
    </row>
    <row r="436" spans="1:13" x14ac:dyDescent="0.25">
      <c r="A436" s="299" t="s">
        <v>624</v>
      </c>
      <c r="B436" s="331">
        <v>4142.0497045616085</v>
      </c>
      <c r="C436" s="328" t="s">
        <v>182</v>
      </c>
      <c r="D436" s="328" t="s">
        <v>182</v>
      </c>
      <c r="E436" s="328" t="s">
        <v>182</v>
      </c>
      <c r="F436" s="331">
        <v>3439.7541856200496</v>
      </c>
      <c r="G436" s="328" t="s">
        <v>182</v>
      </c>
      <c r="H436" s="331" t="s">
        <v>477</v>
      </c>
      <c r="I436" s="328" t="s">
        <v>182</v>
      </c>
      <c r="J436" s="329" t="s">
        <v>479</v>
      </c>
      <c r="K436" s="329" t="s">
        <v>479</v>
      </c>
      <c r="L436" s="329" t="s">
        <v>479</v>
      </c>
      <c r="M436" s="329" t="s">
        <v>479</v>
      </c>
    </row>
    <row r="437" spans="1:13" x14ac:dyDescent="0.25">
      <c r="A437" s="301" t="s">
        <v>625</v>
      </c>
      <c r="B437" s="331">
        <v>3.2962224463777599</v>
      </c>
      <c r="C437" s="328" t="s">
        <v>182</v>
      </c>
      <c r="D437" s="328" t="s">
        <v>182</v>
      </c>
      <c r="E437" s="331" t="s">
        <v>539</v>
      </c>
      <c r="F437" s="331" t="s">
        <v>477</v>
      </c>
      <c r="G437" s="331" t="s">
        <v>477</v>
      </c>
      <c r="H437" s="331">
        <v>0.12041830440901</v>
      </c>
      <c r="I437" s="328" t="s">
        <v>182</v>
      </c>
      <c r="J437" s="329" t="s">
        <v>479</v>
      </c>
      <c r="K437" s="329" t="s">
        <v>479</v>
      </c>
      <c r="L437" s="329" t="s">
        <v>479</v>
      </c>
      <c r="M437" s="329" t="s">
        <v>479</v>
      </c>
    </row>
    <row r="438" spans="1:13" x14ac:dyDescent="0.25">
      <c r="A438" s="302" t="s">
        <v>626</v>
      </c>
      <c r="B438" s="331">
        <v>553.25</v>
      </c>
      <c r="C438" s="328" t="s">
        <v>182</v>
      </c>
      <c r="D438" s="328" t="s">
        <v>182</v>
      </c>
      <c r="E438" s="328" t="s">
        <v>182</v>
      </c>
      <c r="F438" s="328" t="s">
        <v>182</v>
      </c>
      <c r="G438" s="328" t="s">
        <v>182</v>
      </c>
      <c r="H438" s="328" t="s">
        <v>182</v>
      </c>
      <c r="I438" s="328" t="s">
        <v>182</v>
      </c>
      <c r="J438" s="329" t="s">
        <v>479</v>
      </c>
      <c r="K438" s="329" t="s">
        <v>479</v>
      </c>
      <c r="L438" s="329" t="s">
        <v>479</v>
      </c>
      <c r="M438" s="329" t="s">
        <v>479</v>
      </c>
    </row>
    <row r="439" spans="1:13" x14ac:dyDescent="0.25">
      <c r="A439" s="302" t="s">
        <v>627</v>
      </c>
      <c r="B439" s="331">
        <v>1030.0825313317564</v>
      </c>
      <c r="C439" s="328" t="s">
        <v>182</v>
      </c>
      <c r="D439" s="328" t="s">
        <v>182</v>
      </c>
      <c r="E439" s="328" t="s">
        <v>182</v>
      </c>
      <c r="F439" s="328" t="s">
        <v>182</v>
      </c>
      <c r="G439" s="328" t="s">
        <v>182</v>
      </c>
      <c r="H439" s="328" t="s">
        <v>182</v>
      </c>
      <c r="I439" s="328" t="s">
        <v>182</v>
      </c>
      <c r="J439" s="329" t="s">
        <v>479</v>
      </c>
      <c r="K439" s="329" t="s">
        <v>479</v>
      </c>
      <c r="L439" s="329" t="s">
        <v>479</v>
      </c>
      <c r="M439" s="329" t="s">
        <v>479</v>
      </c>
    </row>
    <row r="440" spans="1:13" x14ac:dyDescent="0.25">
      <c r="A440" s="299" t="s">
        <v>3210</v>
      </c>
      <c r="B440" s="331" t="s">
        <v>477</v>
      </c>
      <c r="C440" s="331" t="s">
        <v>477</v>
      </c>
      <c r="D440" s="331" t="s">
        <v>477</v>
      </c>
      <c r="E440" s="331" t="s">
        <v>477</v>
      </c>
      <c r="F440" s="331" t="s">
        <v>477</v>
      </c>
      <c r="G440" s="331" t="s">
        <v>477</v>
      </c>
      <c r="H440" s="331" t="s">
        <v>477</v>
      </c>
      <c r="I440" s="331" t="s">
        <v>477</v>
      </c>
      <c r="J440" s="331">
        <v>60.032090854165958</v>
      </c>
      <c r="K440" s="331">
        <v>752.39490757758881</v>
      </c>
      <c r="L440" s="331">
        <v>44.874287061635293</v>
      </c>
      <c r="M440" s="331">
        <v>158.39225986800554</v>
      </c>
    </row>
    <row r="441" spans="1:13" x14ac:dyDescent="0.25">
      <c r="A441" s="303" t="s">
        <v>628</v>
      </c>
      <c r="B441" s="331" t="s">
        <v>479</v>
      </c>
      <c r="C441" s="331" t="s">
        <v>477</v>
      </c>
      <c r="D441" s="331" t="s">
        <v>477</v>
      </c>
      <c r="E441" s="328" t="s">
        <v>182</v>
      </c>
      <c r="F441" s="328" t="s">
        <v>182</v>
      </c>
      <c r="G441" s="328" t="s">
        <v>182</v>
      </c>
      <c r="H441" s="328" t="s">
        <v>182</v>
      </c>
      <c r="I441" s="328" t="s">
        <v>182</v>
      </c>
      <c r="J441" s="331" t="s">
        <v>477</v>
      </c>
      <c r="K441" s="331" t="s">
        <v>477</v>
      </c>
      <c r="L441" s="331" t="s">
        <v>477</v>
      </c>
      <c r="M441" s="331" t="s">
        <v>477</v>
      </c>
    </row>
    <row r="442" spans="1:13" x14ac:dyDescent="0.25">
      <c r="A442" s="304" t="s">
        <v>629</v>
      </c>
      <c r="B442" s="331" t="s">
        <v>479</v>
      </c>
      <c r="C442" s="331" t="s">
        <v>477</v>
      </c>
      <c r="D442" s="331" t="s">
        <v>477</v>
      </c>
      <c r="E442" s="328" t="s">
        <v>182</v>
      </c>
      <c r="F442" s="328" t="s">
        <v>182</v>
      </c>
      <c r="G442" s="328" t="s">
        <v>182</v>
      </c>
      <c r="H442" s="328" t="s">
        <v>182</v>
      </c>
      <c r="I442" s="328" t="s">
        <v>182</v>
      </c>
      <c r="J442" s="329" t="s">
        <v>477</v>
      </c>
      <c r="K442" s="329" t="s">
        <v>477</v>
      </c>
      <c r="L442" s="329" t="s">
        <v>477</v>
      </c>
      <c r="M442" s="329" t="s">
        <v>477</v>
      </c>
    </row>
    <row r="443" spans="1:13" x14ac:dyDescent="0.25">
      <c r="A443" s="304" t="s">
        <v>630</v>
      </c>
      <c r="B443" s="331" t="s">
        <v>479</v>
      </c>
      <c r="C443" s="331" t="s">
        <v>477</v>
      </c>
      <c r="D443" s="331" t="s">
        <v>477</v>
      </c>
      <c r="E443" s="328" t="s">
        <v>182</v>
      </c>
      <c r="F443" s="328" t="s">
        <v>182</v>
      </c>
      <c r="G443" s="328" t="s">
        <v>182</v>
      </c>
      <c r="H443" s="328" t="s">
        <v>182</v>
      </c>
      <c r="I443" s="328" t="s">
        <v>182</v>
      </c>
      <c r="J443" s="329" t="s">
        <v>477</v>
      </c>
      <c r="K443" s="329" t="s">
        <v>477</v>
      </c>
      <c r="L443" s="329" t="s">
        <v>477</v>
      </c>
      <c r="M443" s="329" t="s">
        <v>477</v>
      </c>
    </row>
    <row r="444" spans="1:13" x14ac:dyDescent="0.25">
      <c r="A444" s="305" t="s">
        <v>631</v>
      </c>
      <c r="B444" s="331" t="s">
        <v>479</v>
      </c>
      <c r="C444" s="331" t="s">
        <v>477</v>
      </c>
      <c r="D444" s="331" t="s">
        <v>477</v>
      </c>
      <c r="E444" s="328" t="s">
        <v>182</v>
      </c>
      <c r="F444" s="328" t="s">
        <v>182</v>
      </c>
      <c r="G444" s="328" t="s">
        <v>182</v>
      </c>
      <c r="H444" s="328" t="s">
        <v>182</v>
      </c>
      <c r="I444" s="328" t="s">
        <v>182</v>
      </c>
      <c r="J444" s="331" t="s">
        <v>477</v>
      </c>
      <c r="K444" s="331" t="s">
        <v>477</v>
      </c>
      <c r="L444" s="331" t="s">
        <v>477</v>
      </c>
      <c r="M444" s="331" t="s">
        <v>477</v>
      </c>
    </row>
    <row r="445" spans="1:13" x14ac:dyDescent="0.25">
      <c r="A445" s="306" t="s">
        <v>632</v>
      </c>
      <c r="B445" s="328" t="s">
        <v>182</v>
      </c>
      <c r="C445" s="328" t="s">
        <v>182</v>
      </c>
      <c r="D445" s="328" t="s">
        <v>182</v>
      </c>
      <c r="E445" s="331">
        <v>205.03642790644966</v>
      </c>
      <c r="F445" s="331">
        <v>3258.5392489035653</v>
      </c>
      <c r="G445" s="331" t="s">
        <v>576</v>
      </c>
      <c r="H445" s="331">
        <v>3.1103247907929999E-2</v>
      </c>
      <c r="I445" s="331">
        <v>2.8530150025699998E-2</v>
      </c>
      <c r="J445" s="328" t="s">
        <v>182</v>
      </c>
      <c r="K445" s="328" t="s">
        <v>182</v>
      </c>
      <c r="L445" s="328" t="s">
        <v>182</v>
      </c>
      <c r="M445" s="328" t="s">
        <v>182</v>
      </c>
    </row>
    <row r="446" spans="1:13" x14ac:dyDescent="0.25">
      <c r="A446" s="304" t="s">
        <v>633</v>
      </c>
      <c r="B446" s="328" t="s">
        <v>182</v>
      </c>
      <c r="C446" s="328" t="s">
        <v>182</v>
      </c>
      <c r="D446" s="328" t="s">
        <v>182</v>
      </c>
      <c r="E446" s="331">
        <v>203.14150729415826</v>
      </c>
      <c r="F446" s="331">
        <v>3249.4595465139037</v>
      </c>
      <c r="G446" s="331" t="s">
        <v>504</v>
      </c>
      <c r="H446" s="331">
        <v>3.0668042743200001E-2</v>
      </c>
      <c r="I446" s="331">
        <v>2.8530150025699998E-2</v>
      </c>
      <c r="J446" s="328" t="s">
        <v>182</v>
      </c>
      <c r="K446" s="328" t="s">
        <v>182</v>
      </c>
      <c r="L446" s="328" t="s">
        <v>182</v>
      </c>
      <c r="M446" s="328" t="s">
        <v>182</v>
      </c>
    </row>
    <row r="447" spans="1:13" x14ac:dyDescent="0.25">
      <c r="A447" s="304" t="s">
        <v>634</v>
      </c>
      <c r="B447" s="328" t="s">
        <v>182</v>
      </c>
      <c r="C447" s="328" t="s">
        <v>182</v>
      </c>
      <c r="D447" s="328" t="s">
        <v>182</v>
      </c>
      <c r="E447" s="331" t="s">
        <v>504</v>
      </c>
      <c r="F447" s="331" t="s">
        <v>504</v>
      </c>
      <c r="G447" s="331" t="s">
        <v>504</v>
      </c>
      <c r="H447" s="331" t="s">
        <v>504</v>
      </c>
      <c r="I447" s="331" t="s">
        <v>504</v>
      </c>
      <c r="J447" s="328" t="s">
        <v>182</v>
      </c>
      <c r="K447" s="328" t="s">
        <v>182</v>
      </c>
      <c r="L447" s="328" t="s">
        <v>182</v>
      </c>
      <c r="M447" s="328" t="s">
        <v>182</v>
      </c>
    </row>
    <row r="448" spans="1:13" x14ac:dyDescent="0.25">
      <c r="A448" s="304" t="s">
        <v>635</v>
      </c>
      <c r="B448" s="328" t="s">
        <v>182</v>
      </c>
      <c r="C448" s="328" t="s">
        <v>182</v>
      </c>
      <c r="D448" s="328" t="s">
        <v>182</v>
      </c>
      <c r="E448" s="331">
        <v>0.10311480095790999</v>
      </c>
      <c r="F448" s="331">
        <v>3.6569522277920501</v>
      </c>
      <c r="G448" s="331" t="s">
        <v>504</v>
      </c>
      <c r="H448" s="331" t="s">
        <v>506</v>
      </c>
      <c r="I448" s="331" t="s">
        <v>506</v>
      </c>
      <c r="J448" s="328" t="s">
        <v>182</v>
      </c>
      <c r="K448" s="328" t="s">
        <v>182</v>
      </c>
      <c r="L448" s="328" t="s">
        <v>182</v>
      </c>
      <c r="M448" s="328" t="s">
        <v>182</v>
      </c>
    </row>
    <row r="449" spans="1:13" x14ac:dyDescent="0.25">
      <c r="A449" s="304" t="s">
        <v>636</v>
      </c>
      <c r="B449" s="328" t="s">
        <v>182</v>
      </c>
      <c r="C449" s="328" t="s">
        <v>182</v>
      </c>
      <c r="D449" s="328" t="s">
        <v>182</v>
      </c>
      <c r="E449" s="331">
        <v>1.6984600970478201</v>
      </c>
      <c r="F449" s="331">
        <v>3.5883231618697602</v>
      </c>
      <c r="G449" s="331" t="s">
        <v>506</v>
      </c>
      <c r="H449" s="331">
        <v>3.4476945044E-4</v>
      </c>
      <c r="I449" s="331" t="s">
        <v>506</v>
      </c>
      <c r="J449" s="328" t="s">
        <v>182</v>
      </c>
      <c r="K449" s="328" t="s">
        <v>182</v>
      </c>
      <c r="L449" s="328" t="s">
        <v>182</v>
      </c>
      <c r="M449" s="328" t="s">
        <v>182</v>
      </c>
    </row>
    <row r="450" spans="1:13" x14ac:dyDescent="0.25">
      <c r="A450" s="304" t="s">
        <v>3211</v>
      </c>
      <c r="B450" s="328" t="s">
        <v>182</v>
      </c>
      <c r="C450" s="328" t="s">
        <v>182</v>
      </c>
      <c r="D450" s="328" t="s">
        <v>182</v>
      </c>
      <c r="E450" s="331">
        <v>9.3345714285669998E-2</v>
      </c>
      <c r="F450" s="331">
        <v>1.83442699999999</v>
      </c>
      <c r="G450" s="331" t="s">
        <v>504</v>
      </c>
      <c r="H450" s="331">
        <v>9.0435714290000002E-5</v>
      </c>
      <c r="I450" s="331" t="s">
        <v>506</v>
      </c>
      <c r="J450" s="328" t="s">
        <v>182</v>
      </c>
      <c r="K450" s="328" t="s">
        <v>182</v>
      </c>
      <c r="L450" s="328" t="s">
        <v>182</v>
      </c>
      <c r="M450" s="328" t="s">
        <v>182</v>
      </c>
    </row>
    <row r="451" spans="1:13" x14ac:dyDescent="0.25">
      <c r="A451" s="307" t="s">
        <v>637</v>
      </c>
      <c r="B451" s="328" t="s">
        <v>182</v>
      </c>
      <c r="C451" s="328" t="s">
        <v>182</v>
      </c>
      <c r="D451" s="328" t="s">
        <v>182</v>
      </c>
      <c r="E451" s="331">
        <v>99945.755582500002</v>
      </c>
      <c r="F451" s="331">
        <v>15.660888</v>
      </c>
      <c r="G451" s="331">
        <v>7230.4559117999988</v>
      </c>
      <c r="H451" s="331" t="s">
        <v>477</v>
      </c>
      <c r="I451" s="331" t="s">
        <v>477</v>
      </c>
      <c r="J451" s="328" t="s">
        <v>182</v>
      </c>
      <c r="K451" s="328" t="s">
        <v>182</v>
      </c>
      <c r="L451" s="328" t="s">
        <v>182</v>
      </c>
      <c r="M451" s="328" t="s">
        <v>182</v>
      </c>
    </row>
    <row r="452" spans="1:13" x14ac:dyDescent="0.25">
      <c r="A452" s="304" t="s">
        <v>638</v>
      </c>
      <c r="B452" s="328" t="s">
        <v>182</v>
      </c>
      <c r="C452" s="328" t="s">
        <v>182</v>
      </c>
      <c r="D452" s="328" t="s">
        <v>182</v>
      </c>
      <c r="E452" s="331">
        <v>89653.230582500008</v>
      </c>
      <c r="F452" s="331" t="s">
        <v>477</v>
      </c>
      <c r="G452" s="331" t="s">
        <v>3080</v>
      </c>
      <c r="H452" s="331" t="s">
        <v>477</v>
      </c>
      <c r="I452" s="331" t="s">
        <v>477</v>
      </c>
      <c r="J452" s="328" t="s">
        <v>182</v>
      </c>
      <c r="K452" s="328" t="s">
        <v>182</v>
      </c>
      <c r="L452" s="328" t="s">
        <v>182</v>
      </c>
      <c r="M452" s="328" t="s">
        <v>182</v>
      </c>
    </row>
    <row r="453" spans="1:13" x14ac:dyDescent="0.25">
      <c r="A453" s="304" t="s">
        <v>639</v>
      </c>
      <c r="B453" s="328" t="s">
        <v>182</v>
      </c>
      <c r="C453" s="328" t="s">
        <v>182</v>
      </c>
      <c r="D453" s="328" t="s">
        <v>182</v>
      </c>
      <c r="E453" s="331">
        <v>1457.742</v>
      </c>
      <c r="F453" s="331" t="s">
        <v>477</v>
      </c>
      <c r="G453" s="331" t="s">
        <v>479</v>
      </c>
      <c r="H453" s="331" t="s">
        <v>477</v>
      </c>
      <c r="I453" s="331" t="s">
        <v>477</v>
      </c>
      <c r="J453" s="328" t="s">
        <v>182</v>
      </c>
      <c r="K453" s="328" t="s">
        <v>182</v>
      </c>
      <c r="L453" s="328" t="s">
        <v>182</v>
      </c>
      <c r="M453" s="328" t="s">
        <v>182</v>
      </c>
    </row>
    <row r="454" spans="1:13" x14ac:dyDescent="0.25">
      <c r="A454" s="304" t="s">
        <v>640</v>
      </c>
      <c r="B454" s="328" t="s">
        <v>182</v>
      </c>
      <c r="C454" s="328" t="s">
        <v>182</v>
      </c>
      <c r="D454" s="328" t="s">
        <v>182</v>
      </c>
      <c r="E454" s="331">
        <v>301.25799999999998</v>
      </c>
      <c r="F454" s="331">
        <v>15.660888</v>
      </c>
      <c r="G454" s="331" t="s">
        <v>479</v>
      </c>
      <c r="H454" s="331" t="s">
        <v>477</v>
      </c>
      <c r="I454" s="331" t="s">
        <v>477</v>
      </c>
      <c r="J454" s="328" t="s">
        <v>182</v>
      </c>
      <c r="K454" s="328" t="s">
        <v>182</v>
      </c>
      <c r="L454" s="328" t="s">
        <v>182</v>
      </c>
      <c r="M454" s="328" t="s">
        <v>182</v>
      </c>
    </row>
    <row r="455" spans="1:13" x14ac:dyDescent="0.25">
      <c r="A455" s="304" t="s">
        <v>641</v>
      </c>
      <c r="B455" s="328" t="s">
        <v>182</v>
      </c>
      <c r="C455" s="328" t="s">
        <v>182</v>
      </c>
      <c r="D455" s="328" t="s">
        <v>182</v>
      </c>
      <c r="E455" s="331">
        <v>8533.5249999999996</v>
      </c>
      <c r="F455" s="331" t="s">
        <v>477</v>
      </c>
      <c r="G455" s="331" t="s">
        <v>551</v>
      </c>
      <c r="H455" s="331" t="s">
        <v>477</v>
      </c>
      <c r="I455" s="331" t="s">
        <v>477</v>
      </c>
      <c r="J455" s="328" t="s">
        <v>182</v>
      </c>
      <c r="K455" s="328" t="s">
        <v>182</v>
      </c>
      <c r="L455" s="328" t="s">
        <v>182</v>
      </c>
      <c r="M455" s="328" t="s">
        <v>182</v>
      </c>
    </row>
    <row r="456" spans="1:13" x14ac:dyDescent="0.25">
      <c r="A456" s="304" t="s">
        <v>642</v>
      </c>
      <c r="B456" s="328" t="s">
        <v>182</v>
      </c>
      <c r="C456" s="328" t="s">
        <v>182</v>
      </c>
      <c r="D456" s="328" t="s">
        <v>182</v>
      </c>
      <c r="E456" s="331" t="s">
        <v>477</v>
      </c>
      <c r="F456" s="331" t="s">
        <v>477</v>
      </c>
      <c r="G456" s="331" t="s">
        <v>479</v>
      </c>
      <c r="H456" s="331" t="s">
        <v>477</v>
      </c>
      <c r="I456" s="331" t="s">
        <v>477</v>
      </c>
      <c r="J456" s="328" t="s">
        <v>182</v>
      </c>
      <c r="K456" s="328" t="s">
        <v>182</v>
      </c>
      <c r="L456" s="328" t="s">
        <v>182</v>
      </c>
      <c r="M456" s="328" t="s">
        <v>182</v>
      </c>
    </row>
    <row r="457" spans="1:13" x14ac:dyDescent="0.25">
      <c r="A457" s="305" t="s">
        <v>643</v>
      </c>
      <c r="B457" s="328" t="s">
        <v>182</v>
      </c>
      <c r="C457" s="328" t="s">
        <v>182</v>
      </c>
      <c r="D457" s="328" t="s">
        <v>182</v>
      </c>
      <c r="E457" s="331" t="s">
        <v>477</v>
      </c>
      <c r="F457" s="331" t="s">
        <v>477</v>
      </c>
      <c r="G457" s="331">
        <v>7230.4559117999988</v>
      </c>
      <c r="H457" s="331" t="s">
        <v>477</v>
      </c>
      <c r="I457" s="331" t="s">
        <v>477</v>
      </c>
      <c r="J457" s="328" t="s">
        <v>182</v>
      </c>
      <c r="K457" s="328" t="s">
        <v>182</v>
      </c>
      <c r="L457" s="328" t="s">
        <v>182</v>
      </c>
      <c r="M457" s="328" t="s">
        <v>182</v>
      </c>
    </row>
    <row r="458" spans="1:13" x14ac:dyDescent="0.25">
      <c r="A458" s="306" t="s">
        <v>644</v>
      </c>
      <c r="B458" s="331" t="s">
        <v>500</v>
      </c>
      <c r="C458" s="331" t="s">
        <v>500</v>
      </c>
      <c r="D458" s="331">
        <v>14.15208194400004</v>
      </c>
      <c r="E458" s="331" t="s">
        <v>477</v>
      </c>
      <c r="F458" s="331">
        <v>2.3518718468133701</v>
      </c>
      <c r="G458" s="331" t="s">
        <v>477</v>
      </c>
      <c r="H458" s="331">
        <v>0.36618901378629998</v>
      </c>
      <c r="I458" s="331" t="s">
        <v>477</v>
      </c>
      <c r="J458" s="331">
        <v>3.0595650574289701</v>
      </c>
      <c r="K458" s="331">
        <v>2.2218459027463999</v>
      </c>
      <c r="L458" s="331">
        <v>3851.2231308671667</v>
      </c>
      <c r="M458" s="331">
        <v>0.17191986356898001</v>
      </c>
    </row>
    <row r="459" spans="1:13" x14ac:dyDescent="0.25">
      <c r="A459" s="304" t="s">
        <v>645</v>
      </c>
      <c r="B459" s="328" t="s">
        <v>182</v>
      </c>
      <c r="C459" s="328" t="s">
        <v>182</v>
      </c>
      <c r="D459" s="328" t="s">
        <v>182</v>
      </c>
      <c r="E459" s="331" t="s">
        <v>477</v>
      </c>
      <c r="F459" s="331">
        <v>2.3518718468133701</v>
      </c>
      <c r="G459" s="331" t="s">
        <v>477</v>
      </c>
      <c r="H459" s="331">
        <v>0.36618901378629998</v>
      </c>
      <c r="I459" s="331" t="s">
        <v>477</v>
      </c>
      <c r="J459" s="328" t="s">
        <v>182</v>
      </c>
      <c r="K459" s="328" t="s">
        <v>182</v>
      </c>
      <c r="L459" s="328" t="s">
        <v>182</v>
      </c>
      <c r="M459" s="328" t="s">
        <v>182</v>
      </c>
    </row>
    <row r="460" spans="1:13" x14ac:dyDescent="0.25">
      <c r="A460" s="304" t="s">
        <v>3212</v>
      </c>
      <c r="B460" s="328" t="s">
        <v>182</v>
      </c>
      <c r="C460" s="328" t="s">
        <v>182</v>
      </c>
      <c r="D460" s="328" t="s">
        <v>182</v>
      </c>
      <c r="E460" s="328" t="s">
        <v>182</v>
      </c>
      <c r="F460" s="331" t="s">
        <v>477</v>
      </c>
      <c r="G460" s="331" t="s">
        <v>182</v>
      </c>
      <c r="H460" s="331" t="s">
        <v>504</v>
      </c>
      <c r="I460" s="328" t="s">
        <v>182</v>
      </c>
      <c r="J460" s="328" t="s">
        <v>182</v>
      </c>
      <c r="K460" s="328" t="s">
        <v>182</v>
      </c>
      <c r="L460" s="328" t="s">
        <v>182</v>
      </c>
      <c r="M460" s="328" t="s">
        <v>182</v>
      </c>
    </row>
    <row r="461" spans="1:13" x14ac:dyDescent="0.25">
      <c r="A461" s="304" t="s">
        <v>3213</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646</v>
      </c>
      <c r="B462" s="331" t="s">
        <v>500</v>
      </c>
      <c r="C462" s="331" t="s">
        <v>500</v>
      </c>
      <c r="D462" s="331" t="s">
        <v>500</v>
      </c>
      <c r="E462" s="331" t="s">
        <v>477</v>
      </c>
      <c r="F462" s="331" t="s">
        <v>477</v>
      </c>
      <c r="G462" s="331" t="s">
        <v>477</v>
      </c>
      <c r="H462" s="331" t="s">
        <v>477</v>
      </c>
      <c r="I462" s="331" t="s">
        <v>477</v>
      </c>
      <c r="J462" s="331">
        <v>3.0595650574289701</v>
      </c>
      <c r="K462" s="331">
        <v>2.2218459027463999</v>
      </c>
      <c r="L462" s="331">
        <v>3851.2231308671667</v>
      </c>
      <c r="M462" s="331">
        <v>0.17191986356898001</v>
      </c>
    </row>
    <row r="463" spans="1:13" x14ac:dyDescent="0.25">
      <c r="A463" s="303" t="s">
        <v>647</v>
      </c>
      <c r="B463" s="331" t="s">
        <v>539</v>
      </c>
      <c r="C463" s="331" t="s">
        <v>477</v>
      </c>
      <c r="D463" s="331">
        <v>0.41291012709129998</v>
      </c>
      <c r="E463" s="331" t="s">
        <v>511</v>
      </c>
      <c r="F463" s="331" t="s">
        <v>511</v>
      </c>
      <c r="G463" s="331" t="s">
        <v>477</v>
      </c>
      <c r="H463" s="331" t="s">
        <v>511</v>
      </c>
      <c r="I463" s="331" t="s">
        <v>511</v>
      </c>
      <c r="J463" s="331">
        <v>453.82441954455231</v>
      </c>
      <c r="K463" s="331">
        <v>613.85632533670321</v>
      </c>
      <c r="L463" s="331">
        <v>1739.7462559347221</v>
      </c>
      <c r="M463" s="331">
        <v>310.00149700742173</v>
      </c>
    </row>
    <row r="465" spans="1:36" x14ac:dyDescent="0.25">
      <c r="A465" s="50" t="s">
        <v>648</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46" t="s">
        <v>649</v>
      </c>
      <c r="B467" s="446"/>
      <c r="C467" s="446"/>
      <c r="D467" s="446"/>
      <c r="E467" s="446"/>
      <c r="F467" s="446"/>
      <c r="G467" s="446"/>
      <c r="H467" s="446"/>
      <c r="I467" s="446"/>
      <c r="J467" s="446"/>
      <c r="K467" s="446"/>
      <c r="L467" s="446"/>
      <c r="M467" s="446"/>
      <c r="N467" s="446"/>
      <c r="O467" s="446"/>
      <c r="P467" s="446"/>
      <c r="Q467" s="446"/>
      <c r="R467" s="220"/>
      <c r="S467" s="220"/>
      <c r="T467" s="220"/>
      <c r="U467" s="220"/>
      <c r="V467" s="220"/>
      <c r="W467" s="220"/>
      <c r="X467" s="220"/>
      <c r="Y467" s="220"/>
      <c r="Z467" s="220"/>
      <c r="AA467" s="220"/>
      <c r="AB467" s="220"/>
      <c r="AC467" s="220"/>
      <c r="AD467" s="220"/>
      <c r="AE467" s="220"/>
      <c r="AF467" s="231"/>
      <c r="AG467" s="220"/>
      <c r="AH467" s="220"/>
      <c r="AI467" s="49" t="s">
        <v>461</v>
      </c>
      <c r="AJ467" s="218"/>
    </row>
    <row r="468" spans="1:36" ht="15.75" x14ac:dyDescent="0.25">
      <c r="A468" s="232" t="s">
        <v>650</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3349</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462</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61" t="s">
        <v>463</v>
      </c>
      <c r="B471" s="234" t="s">
        <v>651</v>
      </c>
      <c r="C471" s="235" t="s">
        <v>652</v>
      </c>
      <c r="D471" s="235" t="s">
        <v>653</v>
      </c>
      <c r="E471" s="235" t="s">
        <v>654</v>
      </c>
      <c r="F471" s="235" t="s">
        <v>655</v>
      </c>
      <c r="G471" s="235" t="s">
        <v>656</v>
      </c>
      <c r="H471" s="235" t="s">
        <v>657</v>
      </c>
      <c r="I471" s="235" t="s">
        <v>658</v>
      </c>
      <c r="J471" s="235" t="s">
        <v>659</v>
      </c>
      <c r="K471" s="235" t="s">
        <v>660</v>
      </c>
      <c r="L471" s="235" t="s">
        <v>661</v>
      </c>
      <c r="M471" s="235" t="s">
        <v>662</v>
      </c>
      <c r="N471" s="235" t="s">
        <v>663</v>
      </c>
      <c r="O471" s="235" t="s">
        <v>664</v>
      </c>
      <c r="P471" s="235" t="s">
        <v>665</v>
      </c>
      <c r="Q471" s="235" t="s">
        <v>666</v>
      </c>
      <c r="R471" s="235" t="s">
        <v>667</v>
      </c>
      <c r="S471" s="236" t="s">
        <v>668</v>
      </c>
      <c r="T471" s="236" t="s">
        <v>669</v>
      </c>
      <c r="U471" s="237" t="s">
        <v>670</v>
      </c>
      <c r="V471" s="235" t="s">
        <v>671</v>
      </c>
      <c r="W471" s="238" t="s">
        <v>672</v>
      </c>
      <c r="X471" s="238" t="s">
        <v>673</v>
      </c>
      <c r="Y471" s="238" t="s">
        <v>674</v>
      </c>
      <c r="Z471" s="238" t="s">
        <v>675</v>
      </c>
      <c r="AA471" s="238" t="s">
        <v>676</v>
      </c>
      <c r="AB471" s="238" t="s">
        <v>677</v>
      </c>
      <c r="AC471" s="238" t="s">
        <v>678</v>
      </c>
      <c r="AD471" s="239" t="s">
        <v>679</v>
      </c>
      <c r="AE471" s="239" t="s">
        <v>680</v>
      </c>
      <c r="AF471" s="237" t="s">
        <v>681</v>
      </c>
      <c r="AG471" s="235" t="s">
        <v>682</v>
      </c>
      <c r="AH471" s="237" t="s">
        <v>599</v>
      </c>
      <c r="AI471" s="236" t="s">
        <v>600</v>
      </c>
      <c r="AJ471" s="66" t="s">
        <v>683</v>
      </c>
    </row>
    <row r="472" spans="1:36" ht="38.25" thickBot="1" x14ac:dyDescent="0.3">
      <c r="A472" s="462"/>
      <c r="B472" s="441" t="s">
        <v>3082</v>
      </c>
      <c r="C472" s="439"/>
      <c r="D472" s="439"/>
      <c r="E472" s="439"/>
      <c r="F472" s="439"/>
      <c r="G472" s="439"/>
      <c r="H472" s="439"/>
      <c r="I472" s="439"/>
      <c r="J472" s="439"/>
      <c r="K472" s="439"/>
      <c r="L472" s="439"/>
      <c r="M472" s="439"/>
      <c r="N472" s="439"/>
      <c r="O472" s="439"/>
      <c r="P472" s="439"/>
      <c r="Q472" s="439"/>
      <c r="R472" s="440"/>
      <c r="S472" s="264"/>
      <c r="T472" s="264"/>
      <c r="U472" s="447" t="s">
        <v>684</v>
      </c>
      <c r="V472" s="448"/>
      <c r="W472" s="441" t="s">
        <v>3082</v>
      </c>
      <c r="X472" s="439"/>
      <c r="Y472" s="439"/>
      <c r="Z472" s="439"/>
      <c r="AA472" s="439"/>
      <c r="AB472" s="439"/>
      <c r="AC472" s="440"/>
      <c r="AD472" s="264"/>
      <c r="AE472" s="264"/>
      <c r="AF472" s="447" t="s">
        <v>684</v>
      </c>
      <c r="AG472" s="448"/>
      <c r="AH472" s="240" t="s">
        <v>604</v>
      </c>
      <c r="AI472" s="265" t="s">
        <v>3082</v>
      </c>
      <c r="AJ472" s="241" t="s">
        <v>3082</v>
      </c>
    </row>
    <row r="473" spans="1:36" ht="15.75" thickTop="1" x14ac:dyDescent="0.25">
      <c r="A473" s="242" t="s">
        <v>685</v>
      </c>
      <c r="B473" s="331">
        <v>1368.6407622854913</v>
      </c>
      <c r="C473" s="331">
        <v>398.21997774743551</v>
      </c>
      <c r="D473" s="331">
        <v>1.9808273483516601</v>
      </c>
      <c r="E473" s="331" t="s">
        <v>782</v>
      </c>
      <c r="F473" s="331">
        <v>2580.4423400000001</v>
      </c>
      <c r="G473" s="331" t="s">
        <v>502</v>
      </c>
      <c r="H473" s="331">
        <v>56029.164606593971</v>
      </c>
      <c r="I473" s="331" t="s">
        <v>502</v>
      </c>
      <c r="J473" s="331">
        <v>2093.1475999999998</v>
      </c>
      <c r="K473" s="331" t="s">
        <v>502</v>
      </c>
      <c r="L473" s="331" t="s">
        <v>782</v>
      </c>
      <c r="M473" s="331" t="s">
        <v>502</v>
      </c>
      <c r="N473" s="331" t="s">
        <v>502</v>
      </c>
      <c r="O473" s="331" t="s">
        <v>502</v>
      </c>
      <c r="P473" s="331" t="s">
        <v>502</v>
      </c>
      <c r="Q473" s="331">
        <v>117.73</v>
      </c>
      <c r="R473" s="331" t="s">
        <v>502</v>
      </c>
      <c r="S473" s="331" t="s">
        <v>782</v>
      </c>
      <c r="T473" s="331" t="s">
        <v>782</v>
      </c>
      <c r="U473" s="331">
        <v>1.6984600970478201</v>
      </c>
      <c r="V473" s="328" t="s">
        <v>182</v>
      </c>
      <c r="W473" s="331">
        <v>540.06916717032652</v>
      </c>
      <c r="X473" s="331">
        <v>206.85707686944318</v>
      </c>
      <c r="Y473" s="331">
        <v>9.0276703162196608</v>
      </c>
      <c r="Z473" s="331" t="s">
        <v>502</v>
      </c>
      <c r="AA473" s="331">
        <v>11.47912170919709</v>
      </c>
      <c r="AB473" s="331" t="s">
        <v>502</v>
      </c>
      <c r="AC473" s="331" t="s">
        <v>782</v>
      </c>
      <c r="AD473" s="331" t="s">
        <v>502</v>
      </c>
      <c r="AE473" s="331" t="s">
        <v>502</v>
      </c>
      <c r="AF473" s="331">
        <v>3.5894286775586801</v>
      </c>
      <c r="AG473" s="328" t="s">
        <v>182</v>
      </c>
      <c r="AH473" s="331">
        <v>7230.4559117999988</v>
      </c>
      <c r="AI473" s="331">
        <v>517.71056610324001</v>
      </c>
      <c r="AJ473" s="331">
        <v>28.530150025699999</v>
      </c>
    </row>
    <row r="474" spans="1:36" x14ac:dyDescent="0.25">
      <c r="A474" s="242" t="s">
        <v>686</v>
      </c>
      <c r="B474" s="331">
        <v>1354.0760204081632</v>
      </c>
      <c r="C474" s="331" t="s">
        <v>477</v>
      </c>
      <c r="D474" s="331" t="s">
        <v>477</v>
      </c>
      <c r="E474" s="331" t="s">
        <v>477</v>
      </c>
      <c r="F474" s="331" t="s">
        <v>477</v>
      </c>
      <c r="G474" s="331" t="s">
        <v>477</v>
      </c>
      <c r="H474" s="331" t="s">
        <v>477</v>
      </c>
      <c r="I474" s="331" t="s">
        <v>477</v>
      </c>
      <c r="J474" s="331" t="s">
        <v>477</v>
      </c>
      <c r="K474" s="331" t="s">
        <v>477</v>
      </c>
      <c r="L474" s="331" t="s">
        <v>477</v>
      </c>
      <c r="M474" s="331" t="s">
        <v>477</v>
      </c>
      <c r="N474" s="331" t="s">
        <v>477</v>
      </c>
      <c r="O474" s="331" t="s">
        <v>477</v>
      </c>
      <c r="P474" s="331" t="s">
        <v>477</v>
      </c>
      <c r="Q474" s="331" t="s">
        <v>477</v>
      </c>
      <c r="R474" s="331" t="s">
        <v>477</v>
      </c>
      <c r="S474" s="331" t="s">
        <v>477</v>
      </c>
      <c r="T474" s="331" t="s">
        <v>477</v>
      </c>
      <c r="U474" s="331" t="s">
        <v>477</v>
      </c>
      <c r="V474" s="328" t="s">
        <v>182</v>
      </c>
      <c r="W474" s="331" t="s">
        <v>477</v>
      </c>
      <c r="X474" s="331" t="s">
        <v>477</v>
      </c>
      <c r="Y474" s="331" t="s">
        <v>477</v>
      </c>
      <c r="Z474" s="331" t="s">
        <v>477</v>
      </c>
      <c r="AA474" s="331" t="s">
        <v>477</v>
      </c>
      <c r="AB474" s="331" t="s">
        <v>477</v>
      </c>
      <c r="AC474" s="331" t="s">
        <v>477</v>
      </c>
      <c r="AD474" s="331" t="s">
        <v>477</v>
      </c>
      <c r="AE474" s="331" t="s">
        <v>477</v>
      </c>
      <c r="AF474" s="331" t="s">
        <v>477</v>
      </c>
      <c r="AG474" s="328" t="s">
        <v>182</v>
      </c>
      <c r="AH474" s="331" t="s">
        <v>477</v>
      </c>
      <c r="AI474" s="331" t="s">
        <v>477</v>
      </c>
      <c r="AJ474" s="331" t="s">
        <v>477</v>
      </c>
    </row>
    <row r="475" spans="1:36" x14ac:dyDescent="0.25">
      <c r="A475" s="332" t="s">
        <v>687</v>
      </c>
      <c r="B475" s="331">
        <v>1354.0760204081632</v>
      </c>
      <c r="C475" s="331" t="s">
        <v>477</v>
      </c>
      <c r="D475" s="331" t="s">
        <v>477</v>
      </c>
      <c r="E475" s="331" t="s">
        <v>477</v>
      </c>
      <c r="F475" s="331" t="s">
        <v>477</v>
      </c>
      <c r="G475" s="331" t="s">
        <v>477</v>
      </c>
      <c r="H475" s="331" t="s">
        <v>477</v>
      </c>
      <c r="I475" s="331" t="s">
        <v>477</v>
      </c>
      <c r="J475" s="331" t="s">
        <v>477</v>
      </c>
      <c r="K475" s="331" t="s">
        <v>477</v>
      </c>
      <c r="L475" s="331" t="s">
        <v>477</v>
      </c>
      <c r="M475" s="331" t="s">
        <v>477</v>
      </c>
      <c r="N475" s="331" t="s">
        <v>477</v>
      </c>
      <c r="O475" s="331" t="s">
        <v>477</v>
      </c>
      <c r="P475" s="331" t="s">
        <v>477</v>
      </c>
      <c r="Q475" s="331" t="s">
        <v>477</v>
      </c>
      <c r="R475" s="331" t="s">
        <v>477</v>
      </c>
      <c r="S475" s="331" t="s">
        <v>477</v>
      </c>
      <c r="T475" s="331" t="s">
        <v>477</v>
      </c>
      <c r="U475" s="331" t="s">
        <v>477</v>
      </c>
      <c r="V475" s="328" t="s">
        <v>182</v>
      </c>
      <c r="W475" s="331" t="s">
        <v>477</v>
      </c>
      <c r="X475" s="331" t="s">
        <v>477</v>
      </c>
      <c r="Y475" s="331" t="s">
        <v>477</v>
      </c>
      <c r="Z475" s="331" t="s">
        <v>477</v>
      </c>
      <c r="AA475" s="331" t="s">
        <v>477</v>
      </c>
      <c r="AB475" s="331" t="s">
        <v>477</v>
      </c>
      <c r="AC475" s="331" t="s">
        <v>477</v>
      </c>
      <c r="AD475" s="331" t="s">
        <v>477</v>
      </c>
      <c r="AE475" s="331" t="s">
        <v>477</v>
      </c>
      <c r="AF475" s="331" t="s">
        <v>477</v>
      </c>
      <c r="AG475" s="328" t="s">
        <v>182</v>
      </c>
      <c r="AH475" s="331" t="s">
        <v>477</v>
      </c>
      <c r="AI475" s="331" t="s">
        <v>477</v>
      </c>
      <c r="AJ475" s="331" t="s">
        <v>477</v>
      </c>
    </row>
    <row r="476" spans="1:36" x14ac:dyDescent="0.25">
      <c r="A476" s="333" t="s">
        <v>688</v>
      </c>
      <c r="B476" s="331">
        <v>1354.0760204081632</v>
      </c>
      <c r="C476" s="331" t="s">
        <v>477</v>
      </c>
      <c r="D476" s="331" t="s">
        <v>477</v>
      </c>
      <c r="E476" s="331" t="s">
        <v>477</v>
      </c>
      <c r="F476" s="331" t="s">
        <v>477</v>
      </c>
      <c r="G476" s="331" t="s">
        <v>477</v>
      </c>
      <c r="H476" s="331" t="s">
        <v>477</v>
      </c>
      <c r="I476" s="331" t="s">
        <v>477</v>
      </c>
      <c r="J476" s="331" t="s">
        <v>477</v>
      </c>
      <c r="K476" s="331" t="s">
        <v>477</v>
      </c>
      <c r="L476" s="331" t="s">
        <v>477</v>
      </c>
      <c r="M476" s="331" t="s">
        <v>477</v>
      </c>
      <c r="N476" s="331" t="s">
        <v>477</v>
      </c>
      <c r="O476" s="331" t="s">
        <v>477</v>
      </c>
      <c r="P476" s="331" t="s">
        <v>477</v>
      </c>
      <c r="Q476" s="331" t="s">
        <v>477</v>
      </c>
      <c r="R476" s="331" t="s">
        <v>477</v>
      </c>
      <c r="S476" s="331" t="s">
        <v>477</v>
      </c>
      <c r="T476" s="331" t="s">
        <v>477</v>
      </c>
      <c r="U476" s="331" t="s">
        <v>477</v>
      </c>
      <c r="V476" s="328" t="s">
        <v>182</v>
      </c>
      <c r="W476" s="331" t="s">
        <v>477</v>
      </c>
      <c r="X476" s="331" t="s">
        <v>477</v>
      </c>
      <c r="Y476" s="331" t="s">
        <v>477</v>
      </c>
      <c r="Z476" s="331" t="s">
        <v>477</v>
      </c>
      <c r="AA476" s="331" t="s">
        <v>477</v>
      </c>
      <c r="AB476" s="331" t="s">
        <v>477</v>
      </c>
      <c r="AC476" s="331" t="s">
        <v>477</v>
      </c>
      <c r="AD476" s="331" t="s">
        <v>477</v>
      </c>
      <c r="AE476" s="331" t="s">
        <v>477</v>
      </c>
      <c r="AF476" s="331" t="s">
        <v>477</v>
      </c>
      <c r="AG476" s="328" t="s">
        <v>182</v>
      </c>
      <c r="AH476" s="331" t="s">
        <v>477</v>
      </c>
      <c r="AI476" s="331" t="s">
        <v>477</v>
      </c>
      <c r="AJ476" s="331" t="s">
        <v>477</v>
      </c>
    </row>
    <row r="477" spans="1:36" x14ac:dyDescent="0.25">
      <c r="A477" s="333" t="s">
        <v>689</v>
      </c>
      <c r="B477" s="331" t="s">
        <v>477</v>
      </c>
      <c r="C477" s="331" t="s">
        <v>477</v>
      </c>
      <c r="D477" s="331" t="s">
        <v>477</v>
      </c>
      <c r="E477" s="331" t="s">
        <v>477</v>
      </c>
      <c r="F477" s="331" t="s">
        <v>477</v>
      </c>
      <c r="G477" s="331" t="s">
        <v>477</v>
      </c>
      <c r="H477" s="331" t="s">
        <v>477</v>
      </c>
      <c r="I477" s="331" t="s">
        <v>477</v>
      </c>
      <c r="J477" s="331" t="s">
        <v>477</v>
      </c>
      <c r="K477" s="331" t="s">
        <v>477</v>
      </c>
      <c r="L477" s="331" t="s">
        <v>477</v>
      </c>
      <c r="M477" s="331" t="s">
        <v>477</v>
      </c>
      <c r="N477" s="331" t="s">
        <v>477</v>
      </c>
      <c r="O477" s="331" t="s">
        <v>477</v>
      </c>
      <c r="P477" s="331" t="s">
        <v>477</v>
      </c>
      <c r="Q477" s="331" t="s">
        <v>477</v>
      </c>
      <c r="R477" s="331" t="s">
        <v>477</v>
      </c>
      <c r="S477" s="331" t="s">
        <v>477</v>
      </c>
      <c r="T477" s="331" t="s">
        <v>477</v>
      </c>
      <c r="U477" s="331" t="s">
        <v>477</v>
      </c>
      <c r="V477" s="328" t="s">
        <v>182</v>
      </c>
      <c r="W477" s="331" t="s">
        <v>477</v>
      </c>
      <c r="X477" s="331" t="s">
        <v>477</v>
      </c>
      <c r="Y477" s="331" t="s">
        <v>477</v>
      </c>
      <c r="Z477" s="331" t="s">
        <v>477</v>
      </c>
      <c r="AA477" s="331" t="s">
        <v>477</v>
      </c>
      <c r="AB477" s="331" t="s">
        <v>477</v>
      </c>
      <c r="AC477" s="331" t="s">
        <v>477</v>
      </c>
      <c r="AD477" s="331" t="s">
        <v>477</v>
      </c>
      <c r="AE477" s="331" t="s">
        <v>477</v>
      </c>
      <c r="AF477" s="331" t="s">
        <v>477</v>
      </c>
      <c r="AG477" s="328" t="s">
        <v>182</v>
      </c>
      <c r="AH477" s="331" t="s">
        <v>477</v>
      </c>
      <c r="AI477" s="331" t="s">
        <v>477</v>
      </c>
      <c r="AJ477" s="331" t="s">
        <v>477</v>
      </c>
    </row>
    <row r="478" spans="1:36" x14ac:dyDescent="0.25">
      <c r="A478" s="332" t="s">
        <v>690</v>
      </c>
      <c r="B478" s="331" t="s">
        <v>477</v>
      </c>
      <c r="C478" s="331" t="s">
        <v>477</v>
      </c>
      <c r="D478" s="331" t="s">
        <v>477</v>
      </c>
      <c r="E478" s="331" t="s">
        <v>477</v>
      </c>
      <c r="F478" s="331" t="s">
        <v>477</v>
      </c>
      <c r="G478" s="331" t="s">
        <v>477</v>
      </c>
      <c r="H478" s="331" t="s">
        <v>477</v>
      </c>
      <c r="I478" s="331" t="s">
        <v>477</v>
      </c>
      <c r="J478" s="331" t="s">
        <v>477</v>
      </c>
      <c r="K478" s="331" t="s">
        <v>477</v>
      </c>
      <c r="L478" s="331" t="s">
        <v>477</v>
      </c>
      <c r="M478" s="331" t="s">
        <v>477</v>
      </c>
      <c r="N478" s="331" t="s">
        <v>477</v>
      </c>
      <c r="O478" s="331" t="s">
        <v>477</v>
      </c>
      <c r="P478" s="331" t="s">
        <v>477</v>
      </c>
      <c r="Q478" s="331" t="s">
        <v>477</v>
      </c>
      <c r="R478" s="331" t="s">
        <v>477</v>
      </c>
      <c r="S478" s="331" t="s">
        <v>477</v>
      </c>
      <c r="T478" s="331" t="s">
        <v>477</v>
      </c>
      <c r="U478" s="331" t="s">
        <v>477</v>
      </c>
      <c r="V478" s="328" t="s">
        <v>182</v>
      </c>
      <c r="W478" s="331" t="s">
        <v>477</v>
      </c>
      <c r="X478" s="331" t="s">
        <v>477</v>
      </c>
      <c r="Y478" s="331" t="s">
        <v>477</v>
      </c>
      <c r="Z478" s="331" t="s">
        <v>477</v>
      </c>
      <c r="AA478" s="331" t="s">
        <v>477</v>
      </c>
      <c r="AB478" s="331" t="s">
        <v>477</v>
      </c>
      <c r="AC478" s="331" t="s">
        <v>477</v>
      </c>
      <c r="AD478" s="331" t="s">
        <v>477</v>
      </c>
      <c r="AE478" s="331" t="s">
        <v>477</v>
      </c>
      <c r="AF478" s="331" t="s">
        <v>477</v>
      </c>
      <c r="AG478" s="328" t="s">
        <v>182</v>
      </c>
      <c r="AH478" s="331" t="s">
        <v>477</v>
      </c>
      <c r="AI478" s="331" t="s">
        <v>477</v>
      </c>
      <c r="AJ478" s="331" t="s">
        <v>477</v>
      </c>
    </row>
    <row r="479" spans="1:36" x14ac:dyDescent="0.25">
      <c r="A479" s="242" t="s">
        <v>691</v>
      </c>
      <c r="B479" s="331" t="s">
        <v>477</v>
      </c>
      <c r="C479" s="331" t="s">
        <v>477</v>
      </c>
      <c r="D479" s="331" t="s">
        <v>477</v>
      </c>
      <c r="E479" s="331" t="s">
        <v>477</v>
      </c>
      <c r="F479" s="331" t="s">
        <v>477</v>
      </c>
      <c r="G479" s="331" t="s">
        <v>477</v>
      </c>
      <c r="H479" s="331" t="s">
        <v>539</v>
      </c>
      <c r="I479" s="331" t="s">
        <v>477</v>
      </c>
      <c r="J479" s="331" t="s">
        <v>477</v>
      </c>
      <c r="K479" s="331" t="s">
        <v>477</v>
      </c>
      <c r="L479" s="331" t="s">
        <v>477</v>
      </c>
      <c r="M479" s="331" t="s">
        <v>477</v>
      </c>
      <c r="N479" s="331" t="s">
        <v>477</v>
      </c>
      <c r="O479" s="331" t="s">
        <v>477</v>
      </c>
      <c r="P479" s="331" t="s">
        <v>477</v>
      </c>
      <c r="Q479" s="331" t="s">
        <v>477</v>
      </c>
      <c r="R479" s="331" t="s">
        <v>477</v>
      </c>
      <c r="S479" s="331" t="s">
        <v>477</v>
      </c>
      <c r="T479" s="331" t="s">
        <v>477</v>
      </c>
      <c r="U479" s="331" t="s">
        <v>477</v>
      </c>
      <c r="V479" s="328" t="s">
        <v>182</v>
      </c>
      <c r="W479" s="331">
        <v>391.00292248704386</v>
      </c>
      <c r="X479" s="331">
        <v>45.101851511540602</v>
      </c>
      <c r="Y479" s="331" t="s">
        <v>477</v>
      </c>
      <c r="Z479" s="331" t="s">
        <v>477</v>
      </c>
      <c r="AA479" s="331" t="s">
        <v>477</v>
      </c>
      <c r="AB479" s="331" t="s">
        <v>477</v>
      </c>
      <c r="AC479" s="331" t="s">
        <v>477</v>
      </c>
      <c r="AD479" s="331" t="s">
        <v>477</v>
      </c>
      <c r="AE479" s="331" t="s">
        <v>477</v>
      </c>
      <c r="AF479" s="331" t="s">
        <v>477</v>
      </c>
      <c r="AG479" s="328" t="s">
        <v>182</v>
      </c>
      <c r="AH479" s="331" t="s">
        <v>477</v>
      </c>
      <c r="AI479" s="331">
        <v>120.41830440901001</v>
      </c>
      <c r="AJ479" s="331" t="s">
        <v>477</v>
      </c>
    </row>
    <row r="480" spans="1:36" x14ac:dyDescent="0.25">
      <c r="A480" s="332" t="s">
        <v>692</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477</v>
      </c>
      <c r="Z480" s="331" t="s">
        <v>477</v>
      </c>
      <c r="AA480" s="331" t="s">
        <v>477</v>
      </c>
      <c r="AB480" s="331" t="s">
        <v>477</v>
      </c>
      <c r="AC480" s="331" t="s">
        <v>477</v>
      </c>
      <c r="AD480" s="331" t="s">
        <v>477</v>
      </c>
      <c r="AE480" s="331" t="s">
        <v>477</v>
      </c>
      <c r="AF480" s="331" t="s">
        <v>477</v>
      </c>
      <c r="AG480" s="328" t="s">
        <v>182</v>
      </c>
      <c r="AH480" s="328" t="s">
        <v>182</v>
      </c>
      <c r="AI480" s="331" t="s">
        <v>477</v>
      </c>
      <c r="AJ480" s="328" t="s">
        <v>182</v>
      </c>
    </row>
    <row r="481" spans="1:36" x14ac:dyDescent="0.25">
      <c r="A481" s="332" t="s">
        <v>693</v>
      </c>
      <c r="B481" s="331" t="s">
        <v>477</v>
      </c>
      <c r="C481" s="331" t="s">
        <v>477</v>
      </c>
      <c r="D481" s="331" t="s">
        <v>477</v>
      </c>
      <c r="E481" s="331" t="s">
        <v>477</v>
      </c>
      <c r="F481" s="331" t="s">
        <v>477</v>
      </c>
      <c r="G481" s="331" t="s">
        <v>477</v>
      </c>
      <c r="H481" s="331" t="s">
        <v>506</v>
      </c>
      <c r="I481" s="331" t="s">
        <v>477</v>
      </c>
      <c r="J481" s="331" t="s">
        <v>477</v>
      </c>
      <c r="K481" s="331" t="s">
        <v>477</v>
      </c>
      <c r="L481" s="331" t="s">
        <v>477</v>
      </c>
      <c r="M481" s="331" t="s">
        <v>477</v>
      </c>
      <c r="N481" s="331" t="s">
        <v>477</v>
      </c>
      <c r="O481" s="331" t="s">
        <v>477</v>
      </c>
      <c r="P481" s="331" t="s">
        <v>477</v>
      </c>
      <c r="Q481" s="331" t="s">
        <v>477</v>
      </c>
      <c r="R481" s="331" t="s">
        <v>477</v>
      </c>
      <c r="S481" s="331" t="s">
        <v>477</v>
      </c>
      <c r="T481" s="331" t="s">
        <v>477</v>
      </c>
      <c r="U481" s="331" t="s">
        <v>477</v>
      </c>
      <c r="V481" s="328" t="s">
        <v>182</v>
      </c>
      <c r="W481" s="331" t="s">
        <v>477</v>
      </c>
      <c r="X481" s="331" t="s">
        <v>477</v>
      </c>
      <c r="Y481" s="331" t="s">
        <v>477</v>
      </c>
      <c r="Z481" s="331" t="s">
        <v>477</v>
      </c>
      <c r="AA481" s="331" t="s">
        <v>477</v>
      </c>
      <c r="AB481" s="331" t="s">
        <v>477</v>
      </c>
      <c r="AC481" s="331" t="s">
        <v>477</v>
      </c>
      <c r="AD481" s="331" t="s">
        <v>477</v>
      </c>
      <c r="AE481" s="331" t="s">
        <v>477</v>
      </c>
      <c r="AF481" s="331" t="s">
        <v>477</v>
      </c>
      <c r="AG481" s="328" t="s">
        <v>182</v>
      </c>
      <c r="AH481" s="331" t="s">
        <v>477</v>
      </c>
      <c r="AI481" s="331">
        <v>120.41830440900908</v>
      </c>
      <c r="AJ481" s="328" t="s">
        <v>182</v>
      </c>
    </row>
    <row r="482" spans="1:36" x14ac:dyDescent="0.25">
      <c r="A482" s="334" t="s">
        <v>694</v>
      </c>
      <c r="B482" s="331" t="s">
        <v>477</v>
      </c>
      <c r="C482" s="331" t="s">
        <v>477</v>
      </c>
      <c r="D482" s="331" t="s">
        <v>477</v>
      </c>
      <c r="E482" s="331" t="s">
        <v>477</v>
      </c>
      <c r="F482" s="331" t="s">
        <v>477</v>
      </c>
      <c r="G482" s="331" t="s">
        <v>477</v>
      </c>
      <c r="H482" s="331" t="s">
        <v>477</v>
      </c>
      <c r="I482" s="331" t="s">
        <v>477</v>
      </c>
      <c r="J482" s="331" t="s">
        <v>477</v>
      </c>
      <c r="K482" s="331" t="s">
        <v>477</v>
      </c>
      <c r="L482" s="331" t="s">
        <v>477</v>
      </c>
      <c r="M482" s="331" t="s">
        <v>477</v>
      </c>
      <c r="N482" s="331" t="s">
        <v>477</v>
      </c>
      <c r="O482" s="331" t="s">
        <v>477</v>
      </c>
      <c r="P482" s="331" t="s">
        <v>477</v>
      </c>
      <c r="Q482" s="331" t="s">
        <v>477</v>
      </c>
      <c r="R482" s="331" t="s">
        <v>477</v>
      </c>
      <c r="S482" s="331" t="s">
        <v>477</v>
      </c>
      <c r="T482" s="331" t="s">
        <v>477</v>
      </c>
      <c r="U482" s="331" t="s">
        <v>477</v>
      </c>
      <c r="V482" s="328" t="s">
        <v>182</v>
      </c>
      <c r="W482" s="331" t="s">
        <v>477</v>
      </c>
      <c r="X482" s="331" t="s">
        <v>477</v>
      </c>
      <c r="Y482" s="331" t="s">
        <v>477</v>
      </c>
      <c r="Z482" s="331" t="s">
        <v>477</v>
      </c>
      <c r="AA482" s="331" t="s">
        <v>477</v>
      </c>
      <c r="AB482" s="331" t="s">
        <v>477</v>
      </c>
      <c r="AC482" s="331" t="s">
        <v>477</v>
      </c>
      <c r="AD482" s="331" t="s">
        <v>477</v>
      </c>
      <c r="AE482" s="331" t="s">
        <v>477</v>
      </c>
      <c r="AF482" s="331" t="s">
        <v>477</v>
      </c>
      <c r="AG482" s="328" t="s">
        <v>182</v>
      </c>
      <c r="AH482" s="331" t="s">
        <v>477</v>
      </c>
      <c r="AI482" s="331" t="s">
        <v>477</v>
      </c>
      <c r="AJ482" s="331" t="s">
        <v>477</v>
      </c>
    </row>
    <row r="483" spans="1:36" x14ac:dyDescent="0.25">
      <c r="A483" s="335" t="s">
        <v>632</v>
      </c>
      <c r="B483" s="331">
        <v>13.68474187732811</v>
      </c>
      <c r="C483" s="331">
        <v>0.90067774743551998</v>
      </c>
      <c r="D483" s="331">
        <v>1.9808273483516601</v>
      </c>
      <c r="E483" s="331" t="s">
        <v>3079</v>
      </c>
      <c r="F483" s="331" t="s">
        <v>3079</v>
      </c>
      <c r="G483" s="331" t="s">
        <v>576</v>
      </c>
      <c r="H483" s="331">
        <v>9.5065939709600006E-3</v>
      </c>
      <c r="I483" s="331" t="s">
        <v>576</v>
      </c>
      <c r="J483" s="331" t="s">
        <v>3079</v>
      </c>
      <c r="K483" s="331" t="s">
        <v>576</v>
      </c>
      <c r="L483" s="331" t="s">
        <v>3079</v>
      </c>
      <c r="M483" s="331" t="s">
        <v>576</v>
      </c>
      <c r="N483" s="331" t="s">
        <v>576</v>
      </c>
      <c r="O483" s="331" t="s">
        <v>576</v>
      </c>
      <c r="P483" s="331" t="s">
        <v>576</v>
      </c>
      <c r="Q483" s="331" t="s">
        <v>3079</v>
      </c>
      <c r="R483" s="331" t="s">
        <v>576</v>
      </c>
      <c r="S483" s="331" t="s">
        <v>3079</v>
      </c>
      <c r="T483" s="331" t="s">
        <v>3079</v>
      </c>
      <c r="U483" s="331">
        <v>1.6984600970478201</v>
      </c>
      <c r="V483" s="328" t="s">
        <v>182</v>
      </c>
      <c r="W483" s="331">
        <v>146.62879409508059</v>
      </c>
      <c r="X483" s="331">
        <v>161.75522535790259</v>
      </c>
      <c r="Y483" s="331">
        <v>9.0276703162196608</v>
      </c>
      <c r="Z483" s="331" t="s">
        <v>576</v>
      </c>
      <c r="AA483" s="331">
        <v>11.47912170919709</v>
      </c>
      <c r="AB483" s="331" t="s">
        <v>576</v>
      </c>
      <c r="AC483" s="331" t="s">
        <v>3079</v>
      </c>
      <c r="AD483" s="331" t="s">
        <v>576</v>
      </c>
      <c r="AE483" s="331" t="s">
        <v>576</v>
      </c>
      <c r="AF483" s="331">
        <v>3.5894286775586801</v>
      </c>
      <c r="AG483" s="328" t="s">
        <v>182</v>
      </c>
      <c r="AH483" s="331" t="s">
        <v>576</v>
      </c>
      <c r="AI483" s="331">
        <v>31.103247907929191</v>
      </c>
      <c r="AJ483" s="331">
        <v>28.530150025703989</v>
      </c>
    </row>
    <row r="484" spans="1:36" x14ac:dyDescent="0.25">
      <c r="A484" s="332" t="s">
        <v>633</v>
      </c>
      <c r="B484" s="331">
        <v>13.671467518190029</v>
      </c>
      <c r="C484" s="331">
        <v>0.90067774743551998</v>
      </c>
      <c r="D484" s="331">
        <v>1.9808273483516601</v>
      </c>
      <c r="E484" s="331" t="s">
        <v>506</v>
      </c>
      <c r="F484" s="331" t="s">
        <v>506</v>
      </c>
      <c r="G484" s="331" t="s">
        <v>506</v>
      </c>
      <c r="H484" s="331">
        <v>9.5065939709600006E-3</v>
      </c>
      <c r="I484" s="331" t="s">
        <v>506</v>
      </c>
      <c r="J484" s="331" t="s">
        <v>506</v>
      </c>
      <c r="K484" s="331" t="s">
        <v>506</v>
      </c>
      <c r="L484" s="331" t="s">
        <v>506</v>
      </c>
      <c r="M484" s="331" t="s">
        <v>506</v>
      </c>
      <c r="N484" s="331" t="s">
        <v>506</v>
      </c>
      <c r="O484" s="331" t="s">
        <v>506</v>
      </c>
      <c r="P484" s="331" t="s">
        <v>506</v>
      </c>
      <c r="Q484" s="331" t="s">
        <v>506</v>
      </c>
      <c r="R484" s="331" t="s">
        <v>506</v>
      </c>
      <c r="S484" s="331" t="s">
        <v>506</v>
      </c>
      <c r="T484" s="331" t="s">
        <v>506</v>
      </c>
      <c r="U484" s="331" t="s">
        <v>504</v>
      </c>
      <c r="V484" s="328" t="s">
        <v>182</v>
      </c>
      <c r="W484" s="331">
        <v>146.16040121254008</v>
      </c>
      <c r="X484" s="331">
        <v>161.67811829648733</v>
      </c>
      <c r="Y484" s="331">
        <v>8.9719417447910903</v>
      </c>
      <c r="Z484" s="331" t="s">
        <v>506</v>
      </c>
      <c r="AA484" s="331">
        <v>11.42114438969833</v>
      </c>
      <c r="AB484" s="331" t="s">
        <v>506</v>
      </c>
      <c r="AC484" s="331" t="s">
        <v>506</v>
      </c>
      <c r="AD484" s="331" t="s">
        <v>506</v>
      </c>
      <c r="AE484" s="331" t="s">
        <v>506</v>
      </c>
      <c r="AF484" s="331">
        <v>1.1055156889200001E-3</v>
      </c>
      <c r="AG484" s="328" t="s">
        <v>182</v>
      </c>
      <c r="AH484" s="331" t="s">
        <v>504</v>
      </c>
      <c r="AI484" s="331">
        <v>30.668042743204541</v>
      </c>
      <c r="AJ484" s="331">
        <v>28.530150025703989</v>
      </c>
    </row>
    <row r="485" spans="1:36" x14ac:dyDescent="0.25">
      <c r="A485" s="332" t="s">
        <v>634</v>
      </c>
      <c r="B485" s="331" t="s">
        <v>504</v>
      </c>
      <c r="C485" s="331" t="s">
        <v>504</v>
      </c>
      <c r="D485" s="331" t="s">
        <v>504</v>
      </c>
      <c r="E485" s="331" t="s">
        <v>504</v>
      </c>
      <c r="F485" s="331" t="s">
        <v>504</v>
      </c>
      <c r="G485" s="331" t="s">
        <v>504</v>
      </c>
      <c r="H485" s="331" t="s">
        <v>504</v>
      </c>
      <c r="I485" s="331" t="s">
        <v>504</v>
      </c>
      <c r="J485" s="331" t="s">
        <v>504</v>
      </c>
      <c r="K485" s="331" t="s">
        <v>504</v>
      </c>
      <c r="L485" s="331" t="s">
        <v>504</v>
      </c>
      <c r="M485" s="331" t="s">
        <v>504</v>
      </c>
      <c r="N485" s="331" t="s">
        <v>504</v>
      </c>
      <c r="O485" s="331" t="s">
        <v>504</v>
      </c>
      <c r="P485" s="331" t="s">
        <v>504</v>
      </c>
      <c r="Q485" s="331" t="s">
        <v>504</v>
      </c>
      <c r="R485" s="331" t="s">
        <v>504</v>
      </c>
      <c r="S485" s="331" t="s">
        <v>504</v>
      </c>
      <c r="T485" s="331" t="s">
        <v>504</v>
      </c>
      <c r="U485" s="331" t="s">
        <v>504</v>
      </c>
      <c r="V485" s="328" t="s">
        <v>182</v>
      </c>
      <c r="W485" s="331" t="s">
        <v>504</v>
      </c>
      <c r="X485" s="331" t="s">
        <v>504</v>
      </c>
      <c r="Y485" s="331" t="s">
        <v>504</v>
      </c>
      <c r="Z485" s="331" t="s">
        <v>504</v>
      </c>
      <c r="AA485" s="331" t="s">
        <v>504</v>
      </c>
      <c r="AB485" s="331" t="s">
        <v>504</v>
      </c>
      <c r="AC485" s="331" t="s">
        <v>504</v>
      </c>
      <c r="AD485" s="331" t="s">
        <v>504</v>
      </c>
      <c r="AE485" s="331" t="s">
        <v>504</v>
      </c>
      <c r="AF485" s="331" t="s">
        <v>504</v>
      </c>
      <c r="AG485" s="328" t="s">
        <v>182</v>
      </c>
      <c r="AH485" s="331" t="s">
        <v>504</v>
      </c>
      <c r="AI485" s="331" t="s">
        <v>504</v>
      </c>
      <c r="AJ485" s="331" t="s">
        <v>504</v>
      </c>
    </row>
    <row r="486" spans="1:36" x14ac:dyDescent="0.25">
      <c r="A486" s="332" t="s">
        <v>635</v>
      </c>
      <c r="B486" s="331">
        <v>6.9672162809399996E-3</v>
      </c>
      <c r="C486" s="331" t="s">
        <v>504</v>
      </c>
      <c r="D486" s="331" t="s">
        <v>504</v>
      </c>
      <c r="E486" s="331" t="s">
        <v>504</v>
      </c>
      <c r="F486" s="331" t="s">
        <v>504</v>
      </c>
      <c r="G486" s="331" t="s">
        <v>504</v>
      </c>
      <c r="H486" s="331" t="s">
        <v>504</v>
      </c>
      <c r="I486" s="331" t="s">
        <v>504</v>
      </c>
      <c r="J486" s="331" t="s">
        <v>504</v>
      </c>
      <c r="K486" s="331" t="s">
        <v>504</v>
      </c>
      <c r="L486" s="331" t="s">
        <v>504</v>
      </c>
      <c r="M486" s="331" t="s">
        <v>504</v>
      </c>
      <c r="N486" s="331" t="s">
        <v>504</v>
      </c>
      <c r="O486" s="331" t="s">
        <v>504</v>
      </c>
      <c r="P486" s="331" t="s">
        <v>504</v>
      </c>
      <c r="Q486" s="331" t="s">
        <v>504</v>
      </c>
      <c r="R486" s="331" t="s">
        <v>504</v>
      </c>
      <c r="S486" s="331" t="s">
        <v>504</v>
      </c>
      <c r="T486" s="331" t="s">
        <v>504</v>
      </c>
      <c r="U486" s="331" t="s">
        <v>504</v>
      </c>
      <c r="V486" s="328" t="s">
        <v>182</v>
      </c>
      <c r="W486" s="331">
        <v>0.41169288254051001</v>
      </c>
      <c r="X486" s="331">
        <v>5.0035632843830002E-2</v>
      </c>
      <c r="Y486" s="331" t="s">
        <v>504</v>
      </c>
      <c r="Z486" s="331" t="s">
        <v>504</v>
      </c>
      <c r="AA486" s="331">
        <v>3.9874807019000001E-4</v>
      </c>
      <c r="AB486" s="331" t="s">
        <v>504</v>
      </c>
      <c r="AC486" s="331" t="s">
        <v>504</v>
      </c>
      <c r="AD486" s="331" t="s">
        <v>504</v>
      </c>
      <c r="AE486" s="331" t="s">
        <v>504</v>
      </c>
      <c r="AF486" s="331" t="s">
        <v>504</v>
      </c>
      <c r="AG486" s="328" t="s">
        <v>182</v>
      </c>
      <c r="AH486" s="331" t="s">
        <v>504</v>
      </c>
      <c r="AI486" s="331" t="s">
        <v>506</v>
      </c>
      <c r="AJ486" s="331" t="s">
        <v>506</v>
      </c>
    </row>
    <row r="487" spans="1:36" x14ac:dyDescent="0.25">
      <c r="A487" s="332" t="s">
        <v>636</v>
      </c>
      <c r="B487" s="331" t="s">
        <v>479</v>
      </c>
      <c r="C487" s="331" t="s">
        <v>479</v>
      </c>
      <c r="D487" s="331" t="s">
        <v>506</v>
      </c>
      <c r="E487" s="331" t="s">
        <v>479</v>
      </c>
      <c r="F487" s="331" t="s">
        <v>479</v>
      </c>
      <c r="G487" s="331" t="s">
        <v>506</v>
      </c>
      <c r="H487" s="331" t="s">
        <v>479</v>
      </c>
      <c r="I487" s="331" t="s">
        <v>506</v>
      </c>
      <c r="J487" s="331" t="s">
        <v>479</v>
      </c>
      <c r="K487" s="331" t="s">
        <v>506</v>
      </c>
      <c r="L487" s="331" t="s">
        <v>479</v>
      </c>
      <c r="M487" s="331" t="s">
        <v>506</v>
      </c>
      <c r="N487" s="331" t="s">
        <v>506</v>
      </c>
      <c r="O487" s="331" t="s">
        <v>506</v>
      </c>
      <c r="P487" s="331" t="s">
        <v>506</v>
      </c>
      <c r="Q487" s="331" t="s">
        <v>479</v>
      </c>
      <c r="R487" s="331" t="s">
        <v>506</v>
      </c>
      <c r="S487" s="331" t="s">
        <v>479</v>
      </c>
      <c r="T487" s="331" t="s">
        <v>479</v>
      </c>
      <c r="U487" s="331">
        <v>1.6984600970478201</v>
      </c>
      <c r="V487" s="328" t="s">
        <v>182</v>
      </c>
      <c r="W487" s="331" t="s">
        <v>479</v>
      </c>
      <c r="X487" s="331" t="s">
        <v>479</v>
      </c>
      <c r="Y487" s="331" t="s">
        <v>506</v>
      </c>
      <c r="Z487" s="331" t="s">
        <v>506</v>
      </c>
      <c r="AA487" s="331" t="s">
        <v>506</v>
      </c>
      <c r="AB487" s="331" t="s">
        <v>506</v>
      </c>
      <c r="AC487" s="331" t="s">
        <v>479</v>
      </c>
      <c r="AD487" s="331" t="s">
        <v>506</v>
      </c>
      <c r="AE487" s="331" t="s">
        <v>506</v>
      </c>
      <c r="AF487" s="331">
        <v>3.5883231618697602</v>
      </c>
      <c r="AG487" s="328" t="s">
        <v>182</v>
      </c>
      <c r="AH487" s="331" t="s">
        <v>506</v>
      </c>
      <c r="AI487" s="331">
        <v>0.34476945043893997</v>
      </c>
      <c r="AJ487" s="331" t="s">
        <v>506</v>
      </c>
    </row>
    <row r="488" spans="1:36" x14ac:dyDescent="0.25">
      <c r="A488" s="332" t="s">
        <v>3350</v>
      </c>
      <c r="B488" s="331">
        <v>6.3071428571400004E-3</v>
      </c>
      <c r="C488" s="331" t="s">
        <v>504</v>
      </c>
      <c r="D488" s="331" t="s">
        <v>504</v>
      </c>
      <c r="E488" s="331" t="s">
        <v>504</v>
      </c>
      <c r="F488" s="331" t="s">
        <v>504</v>
      </c>
      <c r="G488" s="331" t="s">
        <v>504</v>
      </c>
      <c r="H488" s="331" t="s">
        <v>504</v>
      </c>
      <c r="I488" s="331" t="s">
        <v>504</v>
      </c>
      <c r="J488" s="331" t="s">
        <v>504</v>
      </c>
      <c r="K488" s="331" t="s">
        <v>504</v>
      </c>
      <c r="L488" s="331" t="s">
        <v>504</v>
      </c>
      <c r="M488" s="331" t="s">
        <v>504</v>
      </c>
      <c r="N488" s="331" t="s">
        <v>504</v>
      </c>
      <c r="O488" s="331" t="s">
        <v>504</v>
      </c>
      <c r="P488" s="331" t="s">
        <v>504</v>
      </c>
      <c r="Q488" s="331" t="s">
        <v>504</v>
      </c>
      <c r="R488" s="331" t="s">
        <v>504</v>
      </c>
      <c r="S488" s="331" t="s">
        <v>504</v>
      </c>
      <c r="T488" s="331" t="s">
        <v>504</v>
      </c>
      <c r="U488" s="331" t="s">
        <v>504</v>
      </c>
      <c r="V488" s="328" t="s">
        <v>182</v>
      </c>
      <c r="W488" s="331">
        <v>5.67E-2</v>
      </c>
      <c r="X488" s="331">
        <v>2.7071428571429999E-2</v>
      </c>
      <c r="Y488" s="331">
        <v>5.5728571428570003E-2</v>
      </c>
      <c r="Z488" s="331" t="s">
        <v>504</v>
      </c>
      <c r="AA488" s="331">
        <v>5.7578571428570001E-2</v>
      </c>
      <c r="AB488" s="331" t="s">
        <v>504</v>
      </c>
      <c r="AC488" s="331" t="s">
        <v>504</v>
      </c>
      <c r="AD488" s="331" t="s">
        <v>504</v>
      </c>
      <c r="AE488" s="331" t="s">
        <v>504</v>
      </c>
      <c r="AF488" s="331" t="s">
        <v>504</v>
      </c>
      <c r="AG488" s="328" t="s">
        <v>182</v>
      </c>
      <c r="AH488" s="331" t="s">
        <v>504</v>
      </c>
      <c r="AI488" s="331">
        <v>9.0435714285709998E-2</v>
      </c>
      <c r="AJ488" s="331" t="s">
        <v>506</v>
      </c>
    </row>
    <row r="489" spans="1:36" x14ac:dyDescent="0.25">
      <c r="A489" s="307" t="s">
        <v>637</v>
      </c>
      <c r="B489" s="331">
        <v>0.88</v>
      </c>
      <c r="C489" s="331">
        <v>397.31929999999994</v>
      </c>
      <c r="D489" s="331" t="s">
        <v>477</v>
      </c>
      <c r="E489" s="331" t="s">
        <v>477</v>
      </c>
      <c r="F489" s="331">
        <v>2580.4423400000001</v>
      </c>
      <c r="G489" s="331" t="s">
        <v>477</v>
      </c>
      <c r="H489" s="331">
        <v>56029.155100000004</v>
      </c>
      <c r="I489" s="331" t="s">
        <v>477</v>
      </c>
      <c r="J489" s="331">
        <v>2093.1475999999998</v>
      </c>
      <c r="K489" s="331" t="s">
        <v>477</v>
      </c>
      <c r="L489" s="331" t="s">
        <v>477</v>
      </c>
      <c r="M489" s="331" t="s">
        <v>477</v>
      </c>
      <c r="N489" s="331" t="s">
        <v>477</v>
      </c>
      <c r="O489" s="331" t="s">
        <v>477</v>
      </c>
      <c r="P489" s="331" t="s">
        <v>477</v>
      </c>
      <c r="Q489" s="331">
        <v>117.73</v>
      </c>
      <c r="R489" s="331" t="s">
        <v>477</v>
      </c>
      <c r="S489" s="331" t="s">
        <v>477</v>
      </c>
      <c r="T489" s="331" t="s">
        <v>477</v>
      </c>
      <c r="U489" s="331" t="s">
        <v>477</v>
      </c>
      <c r="V489" s="328" t="s">
        <v>182</v>
      </c>
      <c r="W489" s="331">
        <v>2.1192000000000002</v>
      </c>
      <c r="X489" s="331" t="s">
        <v>477</v>
      </c>
      <c r="Y489" s="331" t="s">
        <v>477</v>
      </c>
      <c r="Z489" s="331" t="s">
        <v>477</v>
      </c>
      <c r="AA489" s="331" t="s">
        <v>477</v>
      </c>
      <c r="AB489" s="331" t="s">
        <v>477</v>
      </c>
      <c r="AC489" s="331" t="s">
        <v>477</v>
      </c>
      <c r="AD489" s="331" t="s">
        <v>477</v>
      </c>
      <c r="AE489" s="331" t="s">
        <v>477</v>
      </c>
      <c r="AF489" s="331" t="s">
        <v>477</v>
      </c>
      <c r="AG489" s="328" t="s">
        <v>182</v>
      </c>
      <c r="AH489" s="331">
        <v>7230.4559117999988</v>
      </c>
      <c r="AI489" s="331" t="s">
        <v>477</v>
      </c>
      <c r="AJ489" s="331" t="s">
        <v>477</v>
      </c>
    </row>
    <row r="490" spans="1:36" x14ac:dyDescent="0.25">
      <c r="A490" s="332" t="s">
        <v>638</v>
      </c>
      <c r="B490" s="331" t="s">
        <v>477</v>
      </c>
      <c r="C490" s="331">
        <v>397.31929999999994</v>
      </c>
      <c r="D490" s="331" t="s">
        <v>477</v>
      </c>
      <c r="E490" s="331" t="s">
        <v>477</v>
      </c>
      <c r="F490" s="331">
        <v>2549.6623400000003</v>
      </c>
      <c r="G490" s="331" t="s">
        <v>477</v>
      </c>
      <c r="H490" s="331">
        <v>49042.255100000002</v>
      </c>
      <c r="I490" s="331" t="s">
        <v>477</v>
      </c>
      <c r="J490" s="331">
        <v>2093.1475999999998</v>
      </c>
      <c r="K490" s="331" t="s">
        <v>477</v>
      </c>
      <c r="L490" s="331" t="s">
        <v>477</v>
      </c>
      <c r="M490" s="331" t="s">
        <v>477</v>
      </c>
      <c r="N490" s="331" t="s">
        <v>477</v>
      </c>
      <c r="O490" s="331" t="s">
        <v>477</v>
      </c>
      <c r="P490" s="331" t="s">
        <v>477</v>
      </c>
      <c r="Q490" s="331">
        <v>99.33</v>
      </c>
      <c r="R490" s="331" t="s">
        <v>477</v>
      </c>
      <c r="S490" s="331" t="s">
        <v>477</v>
      </c>
      <c r="T490" s="331" t="s">
        <v>477</v>
      </c>
      <c r="U490" s="331" t="s">
        <v>477</v>
      </c>
      <c r="V490" s="328" t="s">
        <v>182</v>
      </c>
      <c r="W490" s="331" t="s">
        <v>477</v>
      </c>
      <c r="X490" s="331" t="s">
        <v>477</v>
      </c>
      <c r="Y490" s="331" t="s">
        <v>477</v>
      </c>
      <c r="Z490" s="331" t="s">
        <v>477</v>
      </c>
      <c r="AA490" s="331" t="s">
        <v>477</v>
      </c>
      <c r="AB490" s="331" t="s">
        <v>477</v>
      </c>
      <c r="AC490" s="331" t="s">
        <v>477</v>
      </c>
      <c r="AD490" s="331" t="s">
        <v>477</v>
      </c>
      <c r="AE490" s="331" t="s">
        <v>477</v>
      </c>
      <c r="AF490" s="331" t="s">
        <v>477</v>
      </c>
      <c r="AG490" s="328" t="s">
        <v>182</v>
      </c>
      <c r="AH490" s="331" t="s">
        <v>3080</v>
      </c>
      <c r="AI490" s="331" t="s">
        <v>477</v>
      </c>
      <c r="AJ490" s="331" t="s">
        <v>477</v>
      </c>
    </row>
    <row r="491" spans="1:36" x14ac:dyDescent="0.25">
      <c r="A491" s="332" t="s">
        <v>639</v>
      </c>
      <c r="B491" s="331" t="s">
        <v>477</v>
      </c>
      <c r="C491" s="331" t="s">
        <v>477</v>
      </c>
      <c r="D491" s="331" t="s">
        <v>477</v>
      </c>
      <c r="E491" s="331" t="s">
        <v>477</v>
      </c>
      <c r="F491" s="331" t="s">
        <v>477</v>
      </c>
      <c r="G491" s="331" t="s">
        <v>477</v>
      </c>
      <c r="H491" s="331">
        <v>1019.4</v>
      </c>
      <c r="I491" s="331" t="s">
        <v>477</v>
      </c>
      <c r="J491" s="331" t="s">
        <v>477</v>
      </c>
      <c r="K491" s="331" t="s">
        <v>477</v>
      </c>
      <c r="L491" s="331" t="s">
        <v>477</v>
      </c>
      <c r="M491" s="331" t="s">
        <v>477</v>
      </c>
      <c r="N491" s="331" t="s">
        <v>477</v>
      </c>
      <c r="O491" s="331" t="s">
        <v>477</v>
      </c>
      <c r="P491" s="331" t="s">
        <v>477</v>
      </c>
      <c r="Q491" s="331" t="s">
        <v>477</v>
      </c>
      <c r="R491" s="331" t="s">
        <v>477</v>
      </c>
      <c r="S491" s="331" t="s">
        <v>477</v>
      </c>
      <c r="T491" s="331" t="s">
        <v>477</v>
      </c>
      <c r="U491" s="331" t="s">
        <v>477</v>
      </c>
      <c r="V491" s="328" t="s">
        <v>182</v>
      </c>
      <c r="W491" s="331" t="s">
        <v>477</v>
      </c>
      <c r="X491" s="331" t="s">
        <v>477</v>
      </c>
      <c r="Y491" s="331" t="s">
        <v>477</v>
      </c>
      <c r="Z491" s="331" t="s">
        <v>477</v>
      </c>
      <c r="AA491" s="331" t="s">
        <v>477</v>
      </c>
      <c r="AB491" s="331" t="s">
        <v>477</v>
      </c>
      <c r="AC491" s="331" t="s">
        <v>477</v>
      </c>
      <c r="AD491" s="331" t="s">
        <v>477</v>
      </c>
      <c r="AE491" s="331" t="s">
        <v>477</v>
      </c>
      <c r="AF491" s="331" t="s">
        <v>477</v>
      </c>
      <c r="AG491" s="328" t="s">
        <v>182</v>
      </c>
      <c r="AH491" s="331" t="s">
        <v>479</v>
      </c>
      <c r="AI491" s="331" t="s">
        <v>477</v>
      </c>
      <c r="AJ491" s="331" t="s">
        <v>477</v>
      </c>
    </row>
    <row r="492" spans="1:36" x14ac:dyDescent="0.25">
      <c r="A492" s="332" t="s">
        <v>640</v>
      </c>
      <c r="B492" s="331">
        <v>0.88</v>
      </c>
      <c r="C492" s="331" t="s">
        <v>477</v>
      </c>
      <c r="D492" s="331" t="s">
        <v>477</v>
      </c>
      <c r="E492" s="331" t="s">
        <v>477</v>
      </c>
      <c r="F492" s="331">
        <v>30.78</v>
      </c>
      <c r="G492" s="331" t="s">
        <v>477</v>
      </c>
      <c r="H492" s="331" t="s">
        <v>477</v>
      </c>
      <c r="I492" s="331" t="s">
        <v>477</v>
      </c>
      <c r="J492" s="331" t="s">
        <v>477</v>
      </c>
      <c r="K492" s="331" t="s">
        <v>477</v>
      </c>
      <c r="L492" s="331" t="s">
        <v>477</v>
      </c>
      <c r="M492" s="331" t="s">
        <v>477</v>
      </c>
      <c r="N492" s="331" t="s">
        <v>477</v>
      </c>
      <c r="O492" s="331" t="s">
        <v>477</v>
      </c>
      <c r="P492" s="331" t="s">
        <v>477</v>
      </c>
      <c r="Q492" s="331">
        <v>18.399999999999999</v>
      </c>
      <c r="R492" s="331" t="s">
        <v>477</v>
      </c>
      <c r="S492" s="331" t="s">
        <v>477</v>
      </c>
      <c r="T492" s="331" t="s">
        <v>477</v>
      </c>
      <c r="U492" s="331" t="s">
        <v>477</v>
      </c>
      <c r="V492" s="328" t="s">
        <v>182</v>
      </c>
      <c r="W492" s="331">
        <v>2.1192000000000002</v>
      </c>
      <c r="X492" s="331" t="s">
        <v>477</v>
      </c>
      <c r="Y492" s="331" t="s">
        <v>477</v>
      </c>
      <c r="Z492" s="331" t="s">
        <v>477</v>
      </c>
      <c r="AA492" s="331" t="s">
        <v>477</v>
      </c>
      <c r="AB492" s="331" t="s">
        <v>477</v>
      </c>
      <c r="AC492" s="331" t="s">
        <v>477</v>
      </c>
      <c r="AD492" s="331" t="s">
        <v>477</v>
      </c>
      <c r="AE492" s="331" t="s">
        <v>477</v>
      </c>
      <c r="AF492" s="331" t="s">
        <v>477</v>
      </c>
      <c r="AG492" s="328" t="s">
        <v>182</v>
      </c>
      <c r="AH492" s="331" t="s">
        <v>479</v>
      </c>
      <c r="AI492" s="331" t="s">
        <v>477</v>
      </c>
      <c r="AJ492" s="331" t="s">
        <v>477</v>
      </c>
    </row>
    <row r="493" spans="1:36" x14ac:dyDescent="0.25">
      <c r="A493" s="332" t="s">
        <v>641</v>
      </c>
      <c r="B493" s="331" t="s">
        <v>477</v>
      </c>
      <c r="C493" s="331" t="s">
        <v>477</v>
      </c>
      <c r="D493" s="331" t="s">
        <v>477</v>
      </c>
      <c r="E493" s="331" t="s">
        <v>477</v>
      </c>
      <c r="F493" s="331" t="s">
        <v>477</v>
      </c>
      <c r="G493" s="331" t="s">
        <v>477</v>
      </c>
      <c r="H493" s="331">
        <v>5967.5</v>
      </c>
      <c r="I493" s="331" t="s">
        <v>477</v>
      </c>
      <c r="J493" s="331" t="s">
        <v>477</v>
      </c>
      <c r="K493" s="331" t="s">
        <v>477</v>
      </c>
      <c r="L493" s="331" t="s">
        <v>477</v>
      </c>
      <c r="M493" s="331" t="s">
        <v>477</v>
      </c>
      <c r="N493" s="331" t="s">
        <v>477</v>
      </c>
      <c r="O493" s="331" t="s">
        <v>477</v>
      </c>
      <c r="P493" s="331" t="s">
        <v>477</v>
      </c>
      <c r="Q493" s="331" t="s">
        <v>477</v>
      </c>
      <c r="R493" s="331" t="s">
        <v>477</v>
      </c>
      <c r="S493" s="331" t="s">
        <v>477</v>
      </c>
      <c r="T493" s="331" t="s">
        <v>477</v>
      </c>
      <c r="U493" s="331" t="s">
        <v>477</v>
      </c>
      <c r="V493" s="328" t="s">
        <v>182</v>
      </c>
      <c r="W493" s="331" t="s">
        <v>477</v>
      </c>
      <c r="X493" s="331" t="s">
        <v>477</v>
      </c>
      <c r="Y493" s="331" t="s">
        <v>477</v>
      </c>
      <c r="Z493" s="331" t="s">
        <v>477</v>
      </c>
      <c r="AA493" s="331" t="s">
        <v>477</v>
      </c>
      <c r="AB493" s="331" t="s">
        <v>477</v>
      </c>
      <c r="AC493" s="331" t="s">
        <v>477</v>
      </c>
      <c r="AD493" s="331" t="s">
        <v>477</v>
      </c>
      <c r="AE493" s="331" t="s">
        <v>477</v>
      </c>
      <c r="AF493" s="331" t="s">
        <v>477</v>
      </c>
      <c r="AG493" s="328" t="s">
        <v>182</v>
      </c>
      <c r="AH493" s="331" t="s">
        <v>551</v>
      </c>
      <c r="AI493" s="331" t="s">
        <v>477</v>
      </c>
      <c r="AJ493" s="331" t="s">
        <v>477</v>
      </c>
    </row>
    <row r="494" spans="1:36" x14ac:dyDescent="0.25">
      <c r="A494" s="332" t="s">
        <v>642</v>
      </c>
      <c r="B494" s="331" t="s">
        <v>477</v>
      </c>
      <c r="C494" s="331" t="s">
        <v>477</v>
      </c>
      <c r="D494" s="331" t="s">
        <v>477</v>
      </c>
      <c r="E494" s="331" t="s">
        <v>477</v>
      </c>
      <c r="F494" s="331" t="s">
        <v>477</v>
      </c>
      <c r="G494" s="331" t="s">
        <v>477</v>
      </c>
      <c r="H494" s="331" t="s">
        <v>477</v>
      </c>
      <c r="I494" s="331" t="s">
        <v>477</v>
      </c>
      <c r="J494" s="331" t="s">
        <v>477</v>
      </c>
      <c r="K494" s="331" t="s">
        <v>477</v>
      </c>
      <c r="L494" s="331" t="s">
        <v>477</v>
      </c>
      <c r="M494" s="331" t="s">
        <v>477</v>
      </c>
      <c r="N494" s="331" t="s">
        <v>477</v>
      </c>
      <c r="O494" s="331" t="s">
        <v>477</v>
      </c>
      <c r="P494" s="331" t="s">
        <v>477</v>
      </c>
      <c r="Q494" s="331" t="s">
        <v>477</v>
      </c>
      <c r="R494" s="331" t="s">
        <v>477</v>
      </c>
      <c r="S494" s="331" t="s">
        <v>477</v>
      </c>
      <c r="T494" s="331" t="s">
        <v>477</v>
      </c>
      <c r="U494" s="331" t="s">
        <v>477</v>
      </c>
      <c r="V494" s="328" t="s">
        <v>182</v>
      </c>
      <c r="W494" s="331" t="s">
        <v>477</v>
      </c>
      <c r="X494" s="331" t="s">
        <v>477</v>
      </c>
      <c r="Y494" s="331" t="s">
        <v>477</v>
      </c>
      <c r="Z494" s="331" t="s">
        <v>477</v>
      </c>
      <c r="AA494" s="331" t="s">
        <v>477</v>
      </c>
      <c r="AB494" s="331" t="s">
        <v>477</v>
      </c>
      <c r="AC494" s="331" t="s">
        <v>477</v>
      </c>
      <c r="AD494" s="331" t="s">
        <v>477</v>
      </c>
      <c r="AE494" s="331" t="s">
        <v>477</v>
      </c>
      <c r="AF494" s="331" t="s">
        <v>477</v>
      </c>
      <c r="AG494" s="328" t="s">
        <v>182</v>
      </c>
      <c r="AH494" s="331" t="s">
        <v>479</v>
      </c>
      <c r="AI494" s="331" t="s">
        <v>477</v>
      </c>
      <c r="AJ494" s="331" t="s">
        <v>477</v>
      </c>
    </row>
    <row r="495" spans="1:36" x14ac:dyDescent="0.25">
      <c r="A495" s="334" t="s">
        <v>643</v>
      </c>
      <c r="B495" s="331" t="s">
        <v>477</v>
      </c>
      <c r="C495" s="331" t="s">
        <v>477</v>
      </c>
      <c r="D495" s="331" t="s">
        <v>477</v>
      </c>
      <c r="E495" s="331" t="s">
        <v>477</v>
      </c>
      <c r="F495" s="331" t="s">
        <v>477</v>
      </c>
      <c r="G495" s="331" t="s">
        <v>477</v>
      </c>
      <c r="H495" s="331" t="s">
        <v>477</v>
      </c>
      <c r="I495" s="331" t="s">
        <v>477</v>
      </c>
      <c r="J495" s="331" t="s">
        <v>477</v>
      </c>
      <c r="K495" s="331" t="s">
        <v>477</v>
      </c>
      <c r="L495" s="331" t="s">
        <v>477</v>
      </c>
      <c r="M495" s="331" t="s">
        <v>477</v>
      </c>
      <c r="N495" s="331" t="s">
        <v>477</v>
      </c>
      <c r="O495" s="331" t="s">
        <v>477</v>
      </c>
      <c r="P495" s="331" t="s">
        <v>477</v>
      </c>
      <c r="Q495" s="331" t="s">
        <v>477</v>
      </c>
      <c r="R495" s="331" t="s">
        <v>477</v>
      </c>
      <c r="S495" s="331" t="s">
        <v>477</v>
      </c>
      <c r="T495" s="331" t="s">
        <v>477</v>
      </c>
      <c r="U495" s="331" t="s">
        <v>477</v>
      </c>
      <c r="V495" s="328" t="s">
        <v>182</v>
      </c>
      <c r="W495" s="331" t="s">
        <v>477</v>
      </c>
      <c r="X495" s="331" t="s">
        <v>477</v>
      </c>
      <c r="Y495" s="331" t="s">
        <v>477</v>
      </c>
      <c r="Z495" s="331" t="s">
        <v>477</v>
      </c>
      <c r="AA495" s="331" t="s">
        <v>477</v>
      </c>
      <c r="AB495" s="331" t="s">
        <v>477</v>
      </c>
      <c r="AC495" s="331" t="s">
        <v>477</v>
      </c>
      <c r="AD495" s="331" t="s">
        <v>477</v>
      </c>
      <c r="AE495" s="331" t="s">
        <v>477</v>
      </c>
      <c r="AF495" s="331" t="s">
        <v>477</v>
      </c>
      <c r="AG495" s="328" t="s">
        <v>182</v>
      </c>
      <c r="AH495" s="331">
        <v>7230.4559117999988</v>
      </c>
      <c r="AI495" s="331" t="s">
        <v>477</v>
      </c>
      <c r="AJ495" s="331" t="s">
        <v>477</v>
      </c>
    </row>
    <row r="496" spans="1:36" x14ac:dyDescent="0.25">
      <c r="A496" s="336" t="s">
        <v>644</v>
      </c>
      <c r="B496" s="331" t="s">
        <v>477</v>
      </c>
      <c r="C496" s="331" t="s">
        <v>477</v>
      </c>
      <c r="D496" s="331" t="s">
        <v>477</v>
      </c>
      <c r="E496" s="331" t="s">
        <v>477</v>
      </c>
      <c r="F496" s="331" t="s">
        <v>477</v>
      </c>
      <c r="G496" s="331" t="s">
        <v>477</v>
      </c>
      <c r="H496" s="331" t="s">
        <v>477</v>
      </c>
      <c r="I496" s="331" t="s">
        <v>477</v>
      </c>
      <c r="J496" s="331" t="s">
        <v>477</v>
      </c>
      <c r="K496" s="331" t="s">
        <v>477</v>
      </c>
      <c r="L496" s="331" t="s">
        <v>477</v>
      </c>
      <c r="M496" s="331" t="s">
        <v>477</v>
      </c>
      <c r="N496" s="331" t="s">
        <v>477</v>
      </c>
      <c r="O496" s="331" t="s">
        <v>477</v>
      </c>
      <c r="P496" s="331" t="s">
        <v>477</v>
      </c>
      <c r="Q496" s="331" t="s">
        <v>477</v>
      </c>
      <c r="R496" s="331" t="s">
        <v>477</v>
      </c>
      <c r="S496" s="331" t="s">
        <v>477</v>
      </c>
      <c r="T496" s="331" t="s">
        <v>477</v>
      </c>
      <c r="U496" s="331" t="s">
        <v>477</v>
      </c>
      <c r="V496" s="328" t="s">
        <v>182</v>
      </c>
      <c r="W496" s="331">
        <v>0.31825058820208002</v>
      </c>
      <c r="X496" s="331" t="s">
        <v>477</v>
      </c>
      <c r="Y496" s="331" t="s">
        <v>477</v>
      </c>
      <c r="Z496" s="331" t="s">
        <v>477</v>
      </c>
      <c r="AA496" s="331" t="s">
        <v>477</v>
      </c>
      <c r="AB496" s="331" t="s">
        <v>477</v>
      </c>
      <c r="AC496" s="331" t="s">
        <v>477</v>
      </c>
      <c r="AD496" s="331" t="s">
        <v>477</v>
      </c>
      <c r="AE496" s="331" t="s">
        <v>477</v>
      </c>
      <c r="AF496" s="331" t="s">
        <v>477</v>
      </c>
      <c r="AG496" s="328" t="s">
        <v>182</v>
      </c>
      <c r="AH496" s="331" t="s">
        <v>477</v>
      </c>
      <c r="AI496" s="331">
        <v>366.18901378629999</v>
      </c>
      <c r="AJ496" s="331" t="s">
        <v>477</v>
      </c>
    </row>
    <row r="497" spans="1:36" x14ac:dyDescent="0.25">
      <c r="A497" s="332" t="s">
        <v>645</v>
      </c>
      <c r="B497" s="331" t="s">
        <v>477</v>
      </c>
      <c r="C497" s="331" t="s">
        <v>477</v>
      </c>
      <c r="D497" s="331" t="s">
        <v>477</v>
      </c>
      <c r="E497" s="331" t="s">
        <v>477</v>
      </c>
      <c r="F497" s="331" t="s">
        <v>477</v>
      </c>
      <c r="G497" s="331" t="s">
        <v>477</v>
      </c>
      <c r="H497" s="331" t="s">
        <v>477</v>
      </c>
      <c r="I497" s="331" t="s">
        <v>477</v>
      </c>
      <c r="J497" s="331" t="s">
        <v>477</v>
      </c>
      <c r="K497" s="331" t="s">
        <v>477</v>
      </c>
      <c r="L497" s="331" t="s">
        <v>477</v>
      </c>
      <c r="M497" s="331" t="s">
        <v>477</v>
      </c>
      <c r="N497" s="331" t="s">
        <v>477</v>
      </c>
      <c r="O497" s="331" t="s">
        <v>477</v>
      </c>
      <c r="P497" s="331" t="s">
        <v>477</v>
      </c>
      <c r="Q497" s="331" t="s">
        <v>477</v>
      </c>
      <c r="R497" s="331" t="s">
        <v>477</v>
      </c>
      <c r="S497" s="331" t="s">
        <v>477</v>
      </c>
      <c r="T497" s="331" t="s">
        <v>477</v>
      </c>
      <c r="U497" s="331" t="s">
        <v>477</v>
      </c>
      <c r="V497" s="328" t="s">
        <v>182</v>
      </c>
      <c r="W497" s="331">
        <v>0.31825058820208002</v>
      </c>
      <c r="X497" s="331" t="s">
        <v>477</v>
      </c>
      <c r="Y497" s="331" t="s">
        <v>477</v>
      </c>
      <c r="Z497" s="331" t="s">
        <v>477</v>
      </c>
      <c r="AA497" s="331" t="s">
        <v>477</v>
      </c>
      <c r="AB497" s="331" t="s">
        <v>477</v>
      </c>
      <c r="AC497" s="331" t="s">
        <v>477</v>
      </c>
      <c r="AD497" s="331" t="s">
        <v>477</v>
      </c>
      <c r="AE497" s="331" t="s">
        <v>477</v>
      </c>
      <c r="AF497" s="331" t="s">
        <v>477</v>
      </c>
      <c r="AG497" s="328" t="s">
        <v>182</v>
      </c>
      <c r="AH497" s="331" t="s">
        <v>477</v>
      </c>
      <c r="AI497" s="331">
        <v>366.18901378630005</v>
      </c>
      <c r="AJ497" s="331" t="s">
        <v>477</v>
      </c>
    </row>
    <row r="498" spans="1:36" x14ac:dyDescent="0.25">
      <c r="A498" s="332" t="s">
        <v>3351</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477</v>
      </c>
      <c r="X498" s="331" t="s">
        <v>477</v>
      </c>
      <c r="Y498" s="331" t="s">
        <v>477</v>
      </c>
      <c r="Z498" s="331" t="s">
        <v>477</v>
      </c>
      <c r="AA498" s="331" t="s">
        <v>477</v>
      </c>
      <c r="AB498" s="331" t="s">
        <v>477</v>
      </c>
      <c r="AC498" s="331" t="s">
        <v>477</v>
      </c>
      <c r="AD498" s="331" t="s">
        <v>477</v>
      </c>
      <c r="AE498" s="331" t="s">
        <v>477</v>
      </c>
      <c r="AF498" s="331" t="s">
        <v>477</v>
      </c>
      <c r="AG498" s="328" t="s">
        <v>182</v>
      </c>
      <c r="AH498" s="328" t="s">
        <v>182</v>
      </c>
      <c r="AI498" s="331" t="s">
        <v>504</v>
      </c>
      <c r="AJ498" s="328" t="s">
        <v>182</v>
      </c>
    </row>
    <row r="499" spans="1:36" x14ac:dyDescent="0.25">
      <c r="A499" s="332" t="s">
        <v>646</v>
      </c>
      <c r="B499" s="331" t="s">
        <v>477</v>
      </c>
      <c r="C499" s="331" t="s">
        <v>477</v>
      </c>
      <c r="D499" s="331" t="s">
        <v>477</v>
      </c>
      <c r="E499" s="331" t="s">
        <v>477</v>
      </c>
      <c r="F499" s="331" t="s">
        <v>477</v>
      </c>
      <c r="G499" s="331" t="s">
        <v>477</v>
      </c>
      <c r="H499" s="331" t="s">
        <v>477</v>
      </c>
      <c r="I499" s="331" t="s">
        <v>477</v>
      </c>
      <c r="J499" s="331" t="s">
        <v>477</v>
      </c>
      <c r="K499" s="331" t="s">
        <v>477</v>
      </c>
      <c r="L499" s="331" t="s">
        <v>477</v>
      </c>
      <c r="M499" s="331" t="s">
        <v>477</v>
      </c>
      <c r="N499" s="331" t="s">
        <v>477</v>
      </c>
      <c r="O499" s="331" t="s">
        <v>477</v>
      </c>
      <c r="P499" s="331" t="s">
        <v>477</v>
      </c>
      <c r="Q499" s="331" t="s">
        <v>477</v>
      </c>
      <c r="R499" s="331" t="s">
        <v>477</v>
      </c>
      <c r="S499" s="331" t="s">
        <v>477</v>
      </c>
      <c r="T499" s="331" t="s">
        <v>477</v>
      </c>
      <c r="U499" s="331" t="s">
        <v>477</v>
      </c>
      <c r="V499" s="328" t="s">
        <v>182</v>
      </c>
      <c r="W499" s="331" t="s">
        <v>477</v>
      </c>
      <c r="X499" s="331" t="s">
        <v>477</v>
      </c>
      <c r="Y499" s="331" t="s">
        <v>477</v>
      </c>
      <c r="Z499" s="331" t="s">
        <v>477</v>
      </c>
      <c r="AA499" s="331" t="s">
        <v>477</v>
      </c>
      <c r="AB499" s="331" t="s">
        <v>477</v>
      </c>
      <c r="AC499" s="331" t="s">
        <v>477</v>
      </c>
      <c r="AD499" s="331" t="s">
        <v>477</v>
      </c>
      <c r="AE499" s="331" t="s">
        <v>477</v>
      </c>
      <c r="AF499" s="331" t="s">
        <v>477</v>
      </c>
      <c r="AG499" s="328" t="s">
        <v>182</v>
      </c>
      <c r="AH499" s="331" t="s">
        <v>477</v>
      </c>
      <c r="AI499" s="331" t="s">
        <v>477</v>
      </c>
      <c r="AJ499" s="331" t="s">
        <v>477</v>
      </c>
    </row>
    <row r="500" spans="1:36" x14ac:dyDescent="0.25">
      <c r="A500" s="243" t="s">
        <v>695</v>
      </c>
      <c r="B500" s="331" t="s">
        <v>511</v>
      </c>
      <c r="C500" s="331" t="s">
        <v>477</v>
      </c>
      <c r="D500" s="331" t="s">
        <v>477</v>
      </c>
      <c r="E500" s="331" t="s">
        <v>477</v>
      </c>
      <c r="F500" s="331" t="s">
        <v>477</v>
      </c>
      <c r="G500" s="331" t="s">
        <v>477</v>
      </c>
      <c r="H500" s="331" t="s">
        <v>477</v>
      </c>
      <c r="I500" s="331" t="s">
        <v>477</v>
      </c>
      <c r="J500" s="331" t="s">
        <v>477</v>
      </c>
      <c r="K500" s="331" t="s">
        <v>477</v>
      </c>
      <c r="L500" s="331" t="s">
        <v>477</v>
      </c>
      <c r="M500" s="331" t="s">
        <v>477</v>
      </c>
      <c r="N500" s="331" t="s">
        <v>477</v>
      </c>
      <c r="O500" s="331" t="s">
        <v>477</v>
      </c>
      <c r="P500" s="331" t="s">
        <v>477</v>
      </c>
      <c r="Q500" s="331" t="s">
        <v>477</v>
      </c>
      <c r="R500" s="331" t="s">
        <v>477</v>
      </c>
      <c r="S500" s="331" t="s">
        <v>477</v>
      </c>
      <c r="T500" s="331" t="s">
        <v>477</v>
      </c>
      <c r="U500" s="331" t="s">
        <v>477</v>
      </c>
      <c r="V500" s="328" t="s">
        <v>182</v>
      </c>
      <c r="W500" s="331" t="s">
        <v>511</v>
      </c>
      <c r="X500" s="331" t="s">
        <v>511</v>
      </c>
      <c r="Y500" s="331" t="s">
        <v>511</v>
      </c>
      <c r="Z500" s="331" t="s">
        <v>477</v>
      </c>
      <c r="AA500" s="331" t="s">
        <v>511</v>
      </c>
      <c r="AB500" s="331" t="s">
        <v>477</v>
      </c>
      <c r="AC500" s="331" t="s">
        <v>477</v>
      </c>
      <c r="AD500" s="331" t="s">
        <v>477</v>
      </c>
      <c r="AE500" s="331" t="s">
        <v>477</v>
      </c>
      <c r="AF500" s="331" t="s">
        <v>477</v>
      </c>
      <c r="AG500" s="328" t="s">
        <v>182</v>
      </c>
      <c r="AH500" s="331" t="s">
        <v>477</v>
      </c>
      <c r="AI500" s="331" t="s">
        <v>511</v>
      </c>
      <c r="AJ500" s="331" t="s">
        <v>511</v>
      </c>
    </row>
    <row r="501" spans="1:36" x14ac:dyDescent="0.25">
      <c r="A501" s="337" t="s">
        <v>696</v>
      </c>
      <c r="B501" s="331" t="s">
        <v>511</v>
      </c>
      <c r="C501" s="331" t="s">
        <v>477</v>
      </c>
      <c r="D501" s="331" t="s">
        <v>477</v>
      </c>
      <c r="E501" s="331" t="s">
        <v>477</v>
      </c>
      <c r="F501" s="331" t="s">
        <v>477</v>
      </c>
      <c r="G501" s="331" t="s">
        <v>477</v>
      </c>
      <c r="H501" s="331" t="s">
        <v>477</v>
      </c>
      <c r="I501" s="331" t="s">
        <v>477</v>
      </c>
      <c r="J501" s="331" t="s">
        <v>477</v>
      </c>
      <c r="K501" s="331" t="s">
        <v>477</v>
      </c>
      <c r="L501" s="331" t="s">
        <v>477</v>
      </c>
      <c r="M501" s="331" t="s">
        <v>477</v>
      </c>
      <c r="N501" s="331" t="s">
        <v>477</v>
      </c>
      <c r="O501" s="331" t="s">
        <v>477</v>
      </c>
      <c r="P501" s="331" t="s">
        <v>477</v>
      </c>
      <c r="Q501" s="331" t="s">
        <v>477</v>
      </c>
      <c r="R501" s="331" t="s">
        <v>477</v>
      </c>
      <c r="S501" s="331" t="s">
        <v>477</v>
      </c>
      <c r="T501" s="331" t="s">
        <v>477</v>
      </c>
      <c r="U501" s="331" t="s">
        <v>477</v>
      </c>
      <c r="V501" s="328" t="s">
        <v>182</v>
      </c>
      <c r="W501" s="331" t="s">
        <v>511</v>
      </c>
      <c r="X501" s="331" t="s">
        <v>511</v>
      </c>
      <c r="Y501" s="331" t="s">
        <v>511</v>
      </c>
      <c r="Z501" s="331" t="s">
        <v>477</v>
      </c>
      <c r="AA501" s="331" t="s">
        <v>511</v>
      </c>
      <c r="AB501" s="331" t="s">
        <v>477</v>
      </c>
      <c r="AC501" s="331" t="s">
        <v>477</v>
      </c>
      <c r="AD501" s="331" t="s">
        <v>477</v>
      </c>
      <c r="AE501" s="331" t="s">
        <v>477</v>
      </c>
      <c r="AF501" s="331" t="s">
        <v>477</v>
      </c>
      <c r="AG501" s="328" t="s">
        <v>182</v>
      </c>
      <c r="AH501" s="331" t="s">
        <v>477</v>
      </c>
      <c r="AI501" s="331" t="s">
        <v>511</v>
      </c>
      <c r="AJ501" s="331" t="s">
        <v>511</v>
      </c>
    </row>
    <row r="502" spans="1:36" ht="15.75" customHeight="1" thickBot="1" x14ac:dyDescent="0.3">
      <c r="A502" s="244" t="s">
        <v>697</v>
      </c>
      <c r="B502" s="447" t="s">
        <v>684</v>
      </c>
      <c r="C502" s="449"/>
      <c r="D502" s="449"/>
      <c r="E502" s="449"/>
      <c r="F502" s="449"/>
      <c r="G502" s="449"/>
      <c r="H502" s="449"/>
      <c r="I502" s="449"/>
      <c r="J502" s="449"/>
      <c r="K502" s="449"/>
      <c r="L502" s="449"/>
      <c r="M502" s="449"/>
      <c r="N502" s="449"/>
      <c r="O502" s="449"/>
      <c r="P502" s="449"/>
      <c r="Q502" s="449"/>
      <c r="R502" s="449"/>
      <c r="S502" s="449"/>
      <c r="T502" s="449"/>
      <c r="U502" s="449"/>
      <c r="V502" s="449"/>
      <c r="W502" s="449"/>
      <c r="X502" s="449"/>
      <c r="Y502" s="449"/>
      <c r="Z502" s="449"/>
      <c r="AA502" s="449"/>
      <c r="AB502" s="449"/>
      <c r="AC502" s="449"/>
      <c r="AD502" s="449"/>
      <c r="AE502" s="449"/>
      <c r="AF502" s="449"/>
      <c r="AG502" s="449"/>
      <c r="AH502" s="449"/>
      <c r="AI502" s="449"/>
      <c r="AJ502" s="450"/>
    </row>
    <row r="503" spans="1:36" ht="15.75" thickTop="1" x14ac:dyDescent="0.25">
      <c r="A503" s="242" t="s">
        <v>698</v>
      </c>
      <c r="B503" s="331">
        <v>20255.88328182527</v>
      </c>
      <c r="C503" s="331">
        <v>268.79848497951895</v>
      </c>
      <c r="D503" s="331">
        <v>0.18223611604834999</v>
      </c>
      <c r="E503" s="331" t="s">
        <v>782</v>
      </c>
      <c r="F503" s="331">
        <v>9031.5481900000013</v>
      </c>
      <c r="G503" s="331" t="s">
        <v>502</v>
      </c>
      <c r="H503" s="331">
        <v>80121.705387429378</v>
      </c>
      <c r="I503" s="331" t="s">
        <v>502</v>
      </c>
      <c r="J503" s="331">
        <v>9356.369772</v>
      </c>
      <c r="K503" s="331" t="s">
        <v>502</v>
      </c>
      <c r="L503" s="331" t="s">
        <v>782</v>
      </c>
      <c r="M503" s="331" t="s">
        <v>502</v>
      </c>
      <c r="N503" s="331" t="s">
        <v>502</v>
      </c>
      <c r="O503" s="331" t="s">
        <v>502</v>
      </c>
      <c r="P503" s="331" t="s">
        <v>502</v>
      </c>
      <c r="Q503" s="331">
        <v>1154.9313</v>
      </c>
      <c r="R503" s="331" t="s">
        <v>502</v>
      </c>
      <c r="S503" s="331" t="s">
        <v>782</v>
      </c>
      <c r="T503" s="331" t="s">
        <v>782</v>
      </c>
      <c r="U503" s="331">
        <v>1.6984600970478201</v>
      </c>
      <c r="V503" s="328" t="s">
        <v>182</v>
      </c>
      <c r="W503" s="331">
        <v>3991.1111453887138</v>
      </c>
      <c r="X503" s="331">
        <v>2523.6563378072069</v>
      </c>
      <c r="Y503" s="331">
        <v>79.714328892219598</v>
      </c>
      <c r="Z503" s="331" t="s">
        <v>502</v>
      </c>
      <c r="AA503" s="331">
        <v>118.23495360473002</v>
      </c>
      <c r="AB503" s="331" t="s">
        <v>502</v>
      </c>
      <c r="AC503" s="331" t="s">
        <v>782</v>
      </c>
      <c r="AD503" s="331" t="s">
        <v>502</v>
      </c>
      <c r="AE503" s="331" t="s">
        <v>502</v>
      </c>
      <c r="AF503" s="331">
        <v>3.5894286775586801</v>
      </c>
      <c r="AG503" s="328" t="s">
        <v>182</v>
      </c>
      <c r="AH503" s="331">
        <v>7230.4559117999988</v>
      </c>
      <c r="AI503" s="331">
        <v>11803.800907153873</v>
      </c>
      <c r="AJ503" s="331">
        <v>490.71858044203998</v>
      </c>
    </row>
    <row r="504" spans="1:36" x14ac:dyDescent="0.25">
      <c r="A504" s="338" t="s">
        <v>699</v>
      </c>
      <c r="B504" s="331">
        <v>20040.325102040817</v>
      </c>
      <c r="C504" s="331" t="s">
        <v>477</v>
      </c>
      <c r="D504" s="331" t="s">
        <v>477</v>
      </c>
      <c r="E504" s="331" t="s">
        <v>477</v>
      </c>
      <c r="F504" s="331" t="s">
        <v>477</v>
      </c>
      <c r="G504" s="331" t="s">
        <v>477</v>
      </c>
      <c r="H504" s="331" t="s">
        <v>477</v>
      </c>
      <c r="I504" s="331" t="s">
        <v>477</v>
      </c>
      <c r="J504" s="331" t="s">
        <v>477</v>
      </c>
      <c r="K504" s="331" t="s">
        <v>477</v>
      </c>
      <c r="L504" s="331" t="s">
        <v>477</v>
      </c>
      <c r="M504" s="331" t="s">
        <v>477</v>
      </c>
      <c r="N504" s="331" t="s">
        <v>477</v>
      </c>
      <c r="O504" s="331" t="s">
        <v>477</v>
      </c>
      <c r="P504" s="331" t="s">
        <v>477</v>
      </c>
      <c r="Q504" s="331" t="s">
        <v>477</v>
      </c>
      <c r="R504" s="331" t="s">
        <v>477</v>
      </c>
      <c r="S504" s="331" t="s">
        <v>477</v>
      </c>
      <c r="T504" s="331" t="s">
        <v>477</v>
      </c>
      <c r="U504" s="331" t="s">
        <v>477</v>
      </c>
      <c r="V504" s="328" t="s">
        <v>182</v>
      </c>
      <c r="W504" s="331" t="s">
        <v>477</v>
      </c>
      <c r="X504" s="331" t="s">
        <v>477</v>
      </c>
      <c r="Y504" s="331" t="s">
        <v>477</v>
      </c>
      <c r="Z504" s="331" t="s">
        <v>477</v>
      </c>
      <c r="AA504" s="331" t="s">
        <v>477</v>
      </c>
      <c r="AB504" s="331" t="s">
        <v>477</v>
      </c>
      <c r="AC504" s="331" t="s">
        <v>477</v>
      </c>
      <c r="AD504" s="331" t="s">
        <v>477</v>
      </c>
      <c r="AE504" s="331" t="s">
        <v>477</v>
      </c>
      <c r="AF504" s="331" t="s">
        <v>477</v>
      </c>
      <c r="AG504" s="328" t="s">
        <v>182</v>
      </c>
      <c r="AH504" s="331" t="s">
        <v>477</v>
      </c>
      <c r="AI504" s="331" t="s">
        <v>477</v>
      </c>
      <c r="AJ504" s="331" t="s">
        <v>477</v>
      </c>
    </row>
    <row r="505" spans="1:36" x14ac:dyDescent="0.25">
      <c r="A505" s="339" t="s">
        <v>700</v>
      </c>
      <c r="B505" s="331" t="s">
        <v>477</v>
      </c>
      <c r="C505" s="331" t="s">
        <v>477</v>
      </c>
      <c r="D505" s="331" t="s">
        <v>477</v>
      </c>
      <c r="E505" s="331" t="s">
        <v>477</v>
      </c>
      <c r="F505" s="331" t="s">
        <v>477</v>
      </c>
      <c r="G505" s="331" t="s">
        <v>477</v>
      </c>
      <c r="H505" s="331" t="s">
        <v>539</v>
      </c>
      <c r="I505" s="331" t="s">
        <v>477</v>
      </c>
      <c r="J505" s="331" t="s">
        <v>477</v>
      </c>
      <c r="K505" s="331" t="s">
        <v>477</v>
      </c>
      <c r="L505" s="331" t="s">
        <v>477</v>
      </c>
      <c r="M505" s="331" t="s">
        <v>477</v>
      </c>
      <c r="N505" s="331" t="s">
        <v>477</v>
      </c>
      <c r="O505" s="331" t="s">
        <v>477</v>
      </c>
      <c r="P505" s="331" t="s">
        <v>477</v>
      </c>
      <c r="Q505" s="331" t="s">
        <v>477</v>
      </c>
      <c r="R505" s="331" t="s">
        <v>477</v>
      </c>
      <c r="S505" s="331" t="s">
        <v>477</v>
      </c>
      <c r="T505" s="331" t="s">
        <v>477</v>
      </c>
      <c r="U505" s="331" t="s">
        <v>477</v>
      </c>
      <c r="V505" s="328" t="s">
        <v>182</v>
      </c>
      <c r="W505" s="331">
        <v>2889.5115971792543</v>
      </c>
      <c r="X505" s="331">
        <v>550.24258844079532</v>
      </c>
      <c r="Y505" s="331" t="s">
        <v>477</v>
      </c>
      <c r="Z505" s="331" t="s">
        <v>477</v>
      </c>
      <c r="AA505" s="331" t="s">
        <v>477</v>
      </c>
      <c r="AB505" s="331" t="s">
        <v>477</v>
      </c>
      <c r="AC505" s="331" t="s">
        <v>477</v>
      </c>
      <c r="AD505" s="331" t="s">
        <v>477</v>
      </c>
      <c r="AE505" s="331" t="s">
        <v>477</v>
      </c>
      <c r="AF505" s="331" t="s">
        <v>477</v>
      </c>
      <c r="AG505" s="328" t="s">
        <v>182</v>
      </c>
      <c r="AH505" s="331" t="s">
        <v>477</v>
      </c>
      <c r="AI505" s="331">
        <v>2745.5373405254281</v>
      </c>
      <c r="AJ505" s="331" t="s">
        <v>477</v>
      </c>
    </row>
    <row r="506" spans="1:36" x14ac:dyDescent="0.25">
      <c r="A506" s="340" t="s">
        <v>701</v>
      </c>
      <c r="B506" s="331">
        <v>202.53417978445603</v>
      </c>
      <c r="C506" s="331">
        <v>0.60795747951898005</v>
      </c>
      <c r="D506" s="331">
        <v>0.18223611604834999</v>
      </c>
      <c r="E506" s="331" t="s">
        <v>3079</v>
      </c>
      <c r="F506" s="331" t="s">
        <v>3079</v>
      </c>
      <c r="G506" s="331" t="s">
        <v>576</v>
      </c>
      <c r="H506" s="331">
        <v>1.359442937847E-2</v>
      </c>
      <c r="I506" s="331" t="s">
        <v>576</v>
      </c>
      <c r="J506" s="331" t="s">
        <v>3079</v>
      </c>
      <c r="K506" s="331" t="s">
        <v>576</v>
      </c>
      <c r="L506" s="331" t="s">
        <v>3079</v>
      </c>
      <c r="M506" s="331" t="s">
        <v>576</v>
      </c>
      <c r="N506" s="331" t="s">
        <v>576</v>
      </c>
      <c r="O506" s="331" t="s">
        <v>576</v>
      </c>
      <c r="P506" s="331" t="s">
        <v>576</v>
      </c>
      <c r="Q506" s="331" t="s">
        <v>3079</v>
      </c>
      <c r="R506" s="331" t="s">
        <v>576</v>
      </c>
      <c r="S506" s="331" t="s">
        <v>3079</v>
      </c>
      <c r="T506" s="331" t="s">
        <v>3079</v>
      </c>
      <c r="U506" s="331">
        <v>1.6984600970478201</v>
      </c>
      <c r="V506" s="328" t="s">
        <v>182</v>
      </c>
      <c r="W506" s="331">
        <v>1083.5867883626456</v>
      </c>
      <c r="X506" s="331">
        <v>1973.4137493664118</v>
      </c>
      <c r="Y506" s="331">
        <v>79.714328892219598</v>
      </c>
      <c r="Z506" s="331" t="s">
        <v>576</v>
      </c>
      <c r="AA506" s="331">
        <v>118.23495360473002</v>
      </c>
      <c r="AB506" s="331" t="s">
        <v>576</v>
      </c>
      <c r="AC506" s="331" t="s">
        <v>3079</v>
      </c>
      <c r="AD506" s="331" t="s">
        <v>576</v>
      </c>
      <c r="AE506" s="331" t="s">
        <v>576</v>
      </c>
      <c r="AF506" s="331">
        <v>3.5894286775586801</v>
      </c>
      <c r="AG506" s="328" t="s">
        <v>182</v>
      </c>
      <c r="AH506" s="331" t="s">
        <v>576</v>
      </c>
      <c r="AI506" s="331">
        <v>709.15405230078557</v>
      </c>
      <c r="AJ506" s="331">
        <v>490.71858044210865</v>
      </c>
    </row>
    <row r="507" spans="1:36" x14ac:dyDescent="0.25">
      <c r="A507" s="341" t="s">
        <v>3352</v>
      </c>
      <c r="B507" s="331">
        <v>13.023999999999999</v>
      </c>
      <c r="C507" s="331">
        <v>268.19052749999997</v>
      </c>
      <c r="D507" s="331" t="s">
        <v>477</v>
      </c>
      <c r="E507" s="331" t="s">
        <v>477</v>
      </c>
      <c r="F507" s="331">
        <v>9031.5481900000013</v>
      </c>
      <c r="G507" s="331" t="s">
        <v>477</v>
      </c>
      <c r="H507" s="331">
        <v>80121.691793000005</v>
      </c>
      <c r="I507" s="331" t="s">
        <v>477</v>
      </c>
      <c r="J507" s="331">
        <v>9356.369772</v>
      </c>
      <c r="K507" s="331" t="s">
        <v>477</v>
      </c>
      <c r="L507" s="331" t="s">
        <v>477</v>
      </c>
      <c r="M507" s="331" t="s">
        <v>477</v>
      </c>
      <c r="N507" s="331" t="s">
        <v>477</v>
      </c>
      <c r="O507" s="331" t="s">
        <v>477</v>
      </c>
      <c r="P507" s="331" t="s">
        <v>477</v>
      </c>
      <c r="Q507" s="331">
        <v>1154.9313</v>
      </c>
      <c r="R507" s="331" t="s">
        <v>477</v>
      </c>
      <c r="S507" s="331" t="s">
        <v>477</v>
      </c>
      <c r="T507" s="331" t="s">
        <v>477</v>
      </c>
      <c r="U507" s="331" t="s">
        <v>477</v>
      </c>
      <c r="V507" s="328" t="s">
        <v>182</v>
      </c>
      <c r="W507" s="331">
        <v>15.660888</v>
      </c>
      <c r="X507" s="331" t="s">
        <v>477</v>
      </c>
      <c r="Y507" s="331" t="s">
        <v>477</v>
      </c>
      <c r="Z507" s="331" t="s">
        <v>477</v>
      </c>
      <c r="AA507" s="331" t="s">
        <v>477</v>
      </c>
      <c r="AB507" s="331" t="s">
        <v>477</v>
      </c>
      <c r="AC507" s="331" t="s">
        <v>477</v>
      </c>
      <c r="AD507" s="331" t="s">
        <v>477</v>
      </c>
      <c r="AE507" s="331" t="s">
        <v>477</v>
      </c>
      <c r="AF507" s="331" t="s">
        <v>477</v>
      </c>
      <c r="AG507" s="328" t="s">
        <v>182</v>
      </c>
      <c r="AH507" s="331">
        <v>7230.4559117999988</v>
      </c>
      <c r="AI507" s="331" t="s">
        <v>477</v>
      </c>
      <c r="AJ507" s="331" t="s">
        <v>477</v>
      </c>
    </row>
    <row r="508" spans="1:36" x14ac:dyDescent="0.25">
      <c r="A508" s="340" t="s">
        <v>702</v>
      </c>
      <c r="B508" s="331" t="s">
        <v>477</v>
      </c>
      <c r="C508" s="331" t="s">
        <v>477</v>
      </c>
      <c r="D508" s="331" t="s">
        <v>477</v>
      </c>
      <c r="E508" s="331" t="s">
        <v>477</v>
      </c>
      <c r="F508" s="331" t="s">
        <v>477</v>
      </c>
      <c r="G508" s="331" t="s">
        <v>477</v>
      </c>
      <c r="H508" s="331" t="s">
        <v>477</v>
      </c>
      <c r="I508" s="331" t="s">
        <v>477</v>
      </c>
      <c r="J508" s="331" t="s">
        <v>477</v>
      </c>
      <c r="K508" s="331" t="s">
        <v>477</v>
      </c>
      <c r="L508" s="331" t="s">
        <v>477</v>
      </c>
      <c r="M508" s="331" t="s">
        <v>477</v>
      </c>
      <c r="N508" s="331" t="s">
        <v>477</v>
      </c>
      <c r="O508" s="331" t="s">
        <v>477</v>
      </c>
      <c r="P508" s="331" t="s">
        <v>477</v>
      </c>
      <c r="Q508" s="331" t="s">
        <v>477</v>
      </c>
      <c r="R508" s="331" t="s">
        <v>477</v>
      </c>
      <c r="S508" s="331" t="s">
        <v>477</v>
      </c>
      <c r="T508" s="331" t="s">
        <v>477</v>
      </c>
      <c r="U508" s="331" t="s">
        <v>477</v>
      </c>
      <c r="V508" s="328" t="s">
        <v>182</v>
      </c>
      <c r="W508" s="331">
        <v>2.3518718468133701</v>
      </c>
      <c r="X508" s="331" t="s">
        <v>477</v>
      </c>
      <c r="Y508" s="331" t="s">
        <v>477</v>
      </c>
      <c r="Z508" s="331" t="s">
        <v>477</v>
      </c>
      <c r="AA508" s="331" t="s">
        <v>477</v>
      </c>
      <c r="AB508" s="331" t="s">
        <v>477</v>
      </c>
      <c r="AC508" s="331" t="s">
        <v>477</v>
      </c>
      <c r="AD508" s="331" t="s">
        <v>477</v>
      </c>
      <c r="AE508" s="331" t="s">
        <v>477</v>
      </c>
      <c r="AF508" s="331" t="s">
        <v>477</v>
      </c>
      <c r="AG508" s="328" t="s">
        <v>182</v>
      </c>
      <c r="AH508" s="331" t="s">
        <v>477</v>
      </c>
      <c r="AI508" s="331">
        <v>8349.1095143276398</v>
      </c>
      <c r="AJ508" s="331" t="s">
        <v>477</v>
      </c>
    </row>
    <row r="509" spans="1:36" x14ac:dyDescent="0.25">
      <c r="A509" s="342" t="s">
        <v>703</v>
      </c>
      <c r="B509" s="331" t="s">
        <v>511</v>
      </c>
      <c r="C509" s="331" t="s">
        <v>477</v>
      </c>
      <c r="D509" s="331" t="s">
        <v>477</v>
      </c>
      <c r="E509" s="331" t="s">
        <v>477</v>
      </c>
      <c r="F509" s="331" t="s">
        <v>477</v>
      </c>
      <c r="G509" s="331" t="s">
        <v>477</v>
      </c>
      <c r="H509" s="331" t="s">
        <v>477</v>
      </c>
      <c r="I509" s="331" t="s">
        <v>477</v>
      </c>
      <c r="J509" s="331" t="s">
        <v>477</v>
      </c>
      <c r="K509" s="331" t="s">
        <v>477</v>
      </c>
      <c r="L509" s="331" t="s">
        <v>477</v>
      </c>
      <c r="M509" s="331" t="s">
        <v>477</v>
      </c>
      <c r="N509" s="331" t="s">
        <v>477</v>
      </c>
      <c r="O509" s="331" t="s">
        <v>477</v>
      </c>
      <c r="P509" s="331" t="s">
        <v>477</v>
      </c>
      <c r="Q509" s="331" t="s">
        <v>477</v>
      </c>
      <c r="R509" s="331" t="s">
        <v>477</v>
      </c>
      <c r="S509" s="331" t="s">
        <v>477</v>
      </c>
      <c r="T509" s="331" t="s">
        <v>477</v>
      </c>
      <c r="U509" s="331" t="s">
        <v>477</v>
      </c>
      <c r="V509" s="328" t="s">
        <v>182</v>
      </c>
      <c r="W509" s="331" t="s">
        <v>511</v>
      </c>
      <c r="X509" s="331" t="s">
        <v>511</v>
      </c>
      <c r="Y509" s="331" t="s">
        <v>511</v>
      </c>
      <c r="Z509" s="331" t="s">
        <v>477</v>
      </c>
      <c r="AA509" s="331" t="s">
        <v>511</v>
      </c>
      <c r="AB509" s="331" t="s">
        <v>477</v>
      </c>
      <c r="AC509" s="331" t="s">
        <v>477</v>
      </c>
      <c r="AD509" s="331" t="s">
        <v>477</v>
      </c>
      <c r="AE509" s="331" t="s">
        <v>477</v>
      </c>
      <c r="AF509" s="331" t="s">
        <v>477</v>
      </c>
      <c r="AG509" s="328" t="s">
        <v>182</v>
      </c>
      <c r="AH509" s="331" t="s">
        <v>477</v>
      </c>
      <c r="AI509" s="331" t="s">
        <v>511</v>
      </c>
      <c r="AJ509" s="331" t="s">
        <v>511</v>
      </c>
    </row>
    <row r="511" spans="1:36" ht="30" x14ac:dyDescent="0.25">
      <c r="A511" s="50" t="s">
        <v>704</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705</v>
      </c>
      <c r="B514" s="217"/>
      <c r="C514" s="217"/>
      <c r="D514" s="217"/>
      <c r="E514" s="217"/>
      <c r="F514" s="218"/>
      <c r="G514" s="49" t="s">
        <v>461</v>
      </c>
    </row>
    <row r="515" spans="1:7" ht="15.75" x14ac:dyDescent="0.25">
      <c r="A515" s="232" t="s">
        <v>706</v>
      </c>
      <c r="B515" s="217"/>
      <c r="C515" s="217"/>
      <c r="D515" s="217"/>
      <c r="E515" s="217"/>
      <c r="F515" s="218"/>
      <c r="G515" s="49" t="s">
        <v>3349</v>
      </c>
    </row>
    <row r="516" spans="1:7" x14ac:dyDescent="0.25">
      <c r="A516" s="217"/>
      <c r="B516" s="217"/>
      <c r="C516" s="217"/>
      <c r="D516" s="217"/>
      <c r="E516" s="217"/>
      <c r="F516" s="218"/>
      <c r="G516" s="49" t="s">
        <v>462</v>
      </c>
    </row>
    <row r="517" spans="1:7" x14ac:dyDescent="0.25">
      <c r="A517" s="217"/>
      <c r="B517" s="217"/>
      <c r="C517" s="217"/>
      <c r="D517" s="217"/>
      <c r="E517" s="217"/>
      <c r="F517" s="231"/>
      <c r="G517" s="217"/>
    </row>
    <row r="518" spans="1:7" x14ac:dyDescent="0.25">
      <c r="A518" s="308" t="s">
        <v>707</v>
      </c>
      <c r="B518" s="309" t="s">
        <v>464</v>
      </c>
      <c r="C518" s="226" t="s">
        <v>465</v>
      </c>
      <c r="D518" s="226" t="s">
        <v>466</v>
      </c>
      <c r="E518" s="226" t="s">
        <v>602</v>
      </c>
      <c r="F518" s="245" t="s">
        <v>468</v>
      </c>
      <c r="G518" s="245" t="s">
        <v>469</v>
      </c>
    </row>
    <row r="519" spans="1:7" ht="15.75" thickBot="1" x14ac:dyDescent="0.3">
      <c r="A519" s="310" t="s">
        <v>708</v>
      </c>
      <c r="B519" s="439" t="s">
        <v>471</v>
      </c>
      <c r="C519" s="439"/>
      <c r="D519" s="439"/>
      <c r="E519" s="439"/>
      <c r="F519" s="439"/>
      <c r="G519" s="440"/>
    </row>
    <row r="520" spans="1:7" ht="15.75" thickTop="1" x14ac:dyDescent="0.25">
      <c r="A520" s="311" t="s">
        <v>709</v>
      </c>
      <c r="B520" s="331">
        <v>7853.7090592547993</v>
      </c>
      <c r="C520" s="331">
        <v>9418.7606550076798</v>
      </c>
      <c r="D520" s="331">
        <v>1108.4205949512345</v>
      </c>
      <c r="E520" s="331">
        <v>14.91067980114685</v>
      </c>
      <c r="F520" s="331">
        <v>363.40666610922074</v>
      </c>
      <c r="G520" s="331" t="s">
        <v>477</v>
      </c>
    </row>
    <row r="521" spans="1:7" x14ac:dyDescent="0.25">
      <c r="A521" s="336" t="s">
        <v>710</v>
      </c>
      <c r="B521" s="328" t="s">
        <v>182</v>
      </c>
      <c r="C521" s="331">
        <v>8681.5577516158737</v>
      </c>
      <c r="D521" s="331">
        <v>54.694930480826123</v>
      </c>
      <c r="E521" s="328" t="s">
        <v>182</v>
      </c>
      <c r="F521" s="328" t="s">
        <v>182</v>
      </c>
      <c r="G521" s="331" t="s">
        <v>477</v>
      </c>
    </row>
    <row r="522" spans="1:7" x14ac:dyDescent="0.25">
      <c r="A522" s="336" t="s">
        <v>711</v>
      </c>
      <c r="B522" s="328" t="s">
        <v>182</v>
      </c>
      <c r="C522" s="331">
        <v>6721.72746699257</v>
      </c>
      <c r="D522" s="328" t="s">
        <v>182</v>
      </c>
      <c r="E522" s="328" t="s">
        <v>182</v>
      </c>
      <c r="F522" s="328" t="s">
        <v>182</v>
      </c>
      <c r="G522" s="328" t="s">
        <v>182</v>
      </c>
    </row>
    <row r="523" spans="1:7" x14ac:dyDescent="0.25">
      <c r="A523" s="343" t="s">
        <v>3353</v>
      </c>
      <c r="B523" s="328" t="s">
        <v>182</v>
      </c>
      <c r="C523" s="331">
        <v>6459.5584610062451</v>
      </c>
      <c r="D523" s="328" t="s">
        <v>182</v>
      </c>
      <c r="E523" s="328" t="s">
        <v>182</v>
      </c>
      <c r="F523" s="328" t="s">
        <v>182</v>
      </c>
      <c r="G523" s="328" t="s">
        <v>182</v>
      </c>
    </row>
    <row r="524" spans="1:7" x14ac:dyDescent="0.25">
      <c r="A524" s="344" t="s">
        <v>712</v>
      </c>
      <c r="B524" s="328" t="s">
        <v>182</v>
      </c>
      <c r="C524" s="328" t="s">
        <v>182</v>
      </c>
      <c r="D524" s="328" t="s">
        <v>182</v>
      </c>
      <c r="E524" s="328" t="s">
        <v>182</v>
      </c>
      <c r="F524" s="328" t="s">
        <v>182</v>
      </c>
      <c r="G524" s="328" t="s">
        <v>182</v>
      </c>
    </row>
    <row r="525" spans="1:7" x14ac:dyDescent="0.25">
      <c r="A525" s="345" t="s">
        <v>713</v>
      </c>
      <c r="B525" s="328" t="s">
        <v>182</v>
      </c>
      <c r="C525" s="331" t="s">
        <v>182</v>
      </c>
      <c r="D525" s="328" t="s">
        <v>182</v>
      </c>
      <c r="E525" s="328" t="s">
        <v>182</v>
      </c>
      <c r="F525" s="328" t="s">
        <v>182</v>
      </c>
      <c r="G525" s="328" t="s">
        <v>182</v>
      </c>
    </row>
    <row r="526" spans="1:7" x14ac:dyDescent="0.25">
      <c r="A526" s="345" t="s">
        <v>714</v>
      </c>
      <c r="B526" s="328" t="s">
        <v>182</v>
      </c>
      <c r="C526" s="331" t="s">
        <v>182</v>
      </c>
      <c r="D526" s="328" t="s">
        <v>182</v>
      </c>
      <c r="E526" s="328" t="s">
        <v>182</v>
      </c>
      <c r="F526" s="328" t="s">
        <v>182</v>
      </c>
      <c r="G526" s="328" t="s">
        <v>182</v>
      </c>
    </row>
    <row r="527" spans="1:7" x14ac:dyDescent="0.25">
      <c r="A527" s="344" t="s">
        <v>715</v>
      </c>
      <c r="B527" s="328" t="s">
        <v>182</v>
      </c>
      <c r="C527" s="328" t="s">
        <v>182</v>
      </c>
      <c r="D527" s="328" t="s">
        <v>182</v>
      </c>
      <c r="E527" s="328" t="s">
        <v>182</v>
      </c>
      <c r="F527" s="328" t="s">
        <v>182</v>
      </c>
      <c r="G527" s="328" t="s">
        <v>182</v>
      </c>
    </row>
    <row r="528" spans="1:7" x14ac:dyDescent="0.25">
      <c r="A528" s="345" t="s">
        <v>716</v>
      </c>
      <c r="B528" s="328" t="s">
        <v>182</v>
      </c>
      <c r="C528" s="331" t="s">
        <v>182</v>
      </c>
      <c r="D528" s="328" t="s">
        <v>182</v>
      </c>
      <c r="E528" s="328" t="s">
        <v>182</v>
      </c>
      <c r="F528" s="328" t="s">
        <v>182</v>
      </c>
      <c r="G528" s="328" t="s">
        <v>182</v>
      </c>
    </row>
    <row r="529" spans="1:7" x14ac:dyDescent="0.25">
      <c r="A529" s="345" t="s">
        <v>717</v>
      </c>
      <c r="B529" s="328" t="s">
        <v>182</v>
      </c>
      <c r="C529" s="331" t="s">
        <v>182</v>
      </c>
      <c r="D529" s="328" t="s">
        <v>182</v>
      </c>
      <c r="E529" s="328" t="s">
        <v>182</v>
      </c>
      <c r="F529" s="328" t="s">
        <v>182</v>
      </c>
      <c r="G529" s="328" t="s">
        <v>182</v>
      </c>
    </row>
    <row r="530" spans="1:7" x14ac:dyDescent="0.25">
      <c r="A530" s="345" t="s">
        <v>718</v>
      </c>
      <c r="B530" s="328" t="s">
        <v>182</v>
      </c>
      <c r="C530" s="331" t="s">
        <v>182</v>
      </c>
      <c r="D530" s="328" t="s">
        <v>182</v>
      </c>
      <c r="E530" s="328" t="s">
        <v>182</v>
      </c>
      <c r="F530" s="328" t="s">
        <v>182</v>
      </c>
      <c r="G530" s="328" t="s">
        <v>182</v>
      </c>
    </row>
    <row r="531" spans="1:7" x14ac:dyDescent="0.25">
      <c r="A531" s="344" t="s">
        <v>719</v>
      </c>
      <c r="B531" s="328" t="s">
        <v>182</v>
      </c>
      <c r="C531" s="328" t="s">
        <v>182</v>
      </c>
      <c r="D531" s="328" t="s">
        <v>182</v>
      </c>
      <c r="E531" s="328" t="s">
        <v>182</v>
      </c>
      <c r="F531" s="328" t="s">
        <v>182</v>
      </c>
      <c r="G531" s="328" t="s">
        <v>182</v>
      </c>
    </row>
    <row r="532" spans="1:7" x14ac:dyDescent="0.25">
      <c r="A532" s="345" t="s">
        <v>3354</v>
      </c>
      <c r="B532" s="328" t="s">
        <v>182</v>
      </c>
      <c r="C532" s="331">
        <v>6459.5584610062451</v>
      </c>
      <c r="D532" s="328" t="s">
        <v>182</v>
      </c>
      <c r="E532" s="328" t="s">
        <v>182</v>
      </c>
      <c r="F532" s="328" t="s">
        <v>182</v>
      </c>
      <c r="G532" s="328" t="s">
        <v>182</v>
      </c>
    </row>
    <row r="533" spans="1:7" x14ac:dyDescent="0.25">
      <c r="A533" s="346" t="s">
        <v>722</v>
      </c>
      <c r="B533" s="328" t="s">
        <v>182</v>
      </c>
      <c r="C533" s="331">
        <v>473.19623090020355</v>
      </c>
      <c r="D533" s="328"/>
      <c r="E533" s="328" t="s">
        <v>182</v>
      </c>
      <c r="F533" s="328" t="s">
        <v>182</v>
      </c>
      <c r="G533" s="328"/>
    </row>
    <row r="534" spans="1:7" x14ac:dyDescent="0.25">
      <c r="A534" s="346" t="s">
        <v>723</v>
      </c>
      <c r="B534" s="328" t="s">
        <v>182</v>
      </c>
      <c r="C534" s="331">
        <v>299.39799460361405</v>
      </c>
      <c r="D534" s="328"/>
      <c r="E534" s="328" t="s">
        <v>182</v>
      </c>
      <c r="F534" s="328" t="s">
        <v>182</v>
      </c>
      <c r="G534" s="328"/>
    </row>
    <row r="535" spans="1:7" x14ac:dyDescent="0.25">
      <c r="A535" s="346" t="s">
        <v>724</v>
      </c>
      <c r="B535" s="328" t="s">
        <v>182</v>
      </c>
      <c r="C535" s="331">
        <v>3035.0507480212009</v>
      </c>
      <c r="D535" s="328"/>
      <c r="E535" s="328" t="s">
        <v>182</v>
      </c>
      <c r="F535" s="328" t="s">
        <v>182</v>
      </c>
      <c r="G535" s="328"/>
    </row>
    <row r="536" spans="1:7" x14ac:dyDescent="0.25">
      <c r="A536" s="346" t="s">
        <v>725</v>
      </c>
      <c r="B536" s="328" t="s">
        <v>182</v>
      </c>
      <c r="C536" s="331">
        <v>251.93525163617798</v>
      </c>
      <c r="D536" s="328"/>
      <c r="E536" s="328" t="s">
        <v>182</v>
      </c>
      <c r="F536" s="328" t="s">
        <v>182</v>
      </c>
      <c r="G536" s="328"/>
    </row>
    <row r="537" spans="1:7" x14ac:dyDescent="0.25">
      <c r="A537" s="346" t="s">
        <v>726</v>
      </c>
      <c r="B537" s="328" t="s">
        <v>182</v>
      </c>
      <c r="C537" s="331">
        <v>297.36246326322032</v>
      </c>
      <c r="D537" s="328"/>
      <c r="E537" s="328" t="s">
        <v>182</v>
      </c>
      <c r="F537" s="328" t="s">
        <v>182</v>
      </c>
      <c r="G537" s="328"/>
    </row>
    <row r="538" spans="1:7" x14ac:dyDescent="0.25">
      <c r="A538" s="346" t="s">
        <v>727</v>
      </c>
      <c r="B538" s="328" t="s">
        <v>182</v>
      </c>
      <c r="C538" s="331">
        <v>309.95636595734669</v>
      </c>
      <c r="D538" s="328"/>
      <c r="E538" s="328" t="s">
        <v>182</v>
      </c>
      <c r="F538" s="328" t="s">
        <v>182</v>
      </c>
      <c r="G538" s="328"/>
    </row>
    <row r="539" spans="1:7" x14ac:dyDescent="0.25">
      <c r="A539" s="346" t="s">
        <v>728</v>
      </c>
      <c r="B539" s="328" t="s">
        <v>182</v>
      </c>
      <c r="C539" s="331">
        <v>178.40438707912745</v>
      </c>
      <c r="D539" s="328"/>
      <c r="E539" s="328" t="s">
        <v>182</v>
      </c>
      <c r="F539" s="328" t="s">
        <v>182</v>
      </c>
      <c r="G539" s="328"/>
    </row>
    <row r="540" spans="1:7" x14ac:dyDescent="0.25">
      <c r="A540" s="346" t="s">
        <v>729</v>
      </c>
      <c r="B540" s="328" t="s">
        <v>182</v>
      </c>
      <c r="C540" s="331">
        <v>214.11005793654462</v>
      </c>
      <c r="D540" s="328"/>
      <c r="E540" s="328" t="s">
        <v>182</v>
      </c>
      <c r="F540" s="328" t="s">
        <v>182</v>
      </c>
      <c r="G540" s="328"/>
    </row>
    <row r="541" spans="1:7" x14ac:dyDescent="0.25">
      <c r="A541" s="346" t="s">
        <v>730</v>
      </c>
      <c r="B541" s="328" t="s">
        <v>182</v>
      </c>
      <c r="C541" s="331">
        <v>1167.114207479091</v>
      </c>
      <c r="D541" s="328"/>
      <c r="E541" s="328" t="s">
        <v>182</v>
      </c>
      <c r="F541" s="328" t="s">
        <v>182</v>
      </c>
      <c r="G541" s="328"/>
    </row>
    <row r="542" spans="1:7" x14ac:dyDescent="0.25">
      <c r="A542" s="346" t="s">
        <v>3083</v>
      </c>
      <c r="B542" s="328" t="s">
        <v>182</v>
      </c>
      <c r="C542" s="331">
        <v>178.70274178817721</v>
      </c>
      <c r="D542" s="328"/>
      <c r="E542" s="328" t="s">
        <v>182</v>
      </c>
      <c r="F542" s="328" t="s">
        <v>182</v>
      </c>
      <c r="G542" s="328"/>
    </row>
    <row r="543" spans="1:7" x14ac:dyDescent="0.25">
      <c r="A543" s="346" t="s">
        <v>3084</v>
      </c>
      <c r="B543" s="328" t="s">
        <v>182</v>
      </c>
      <c r="C543" s="331">
        <v>54.328012341541672</v>
      </c>
      <c r="D543" s="328"/>
      <c r="E543" s="328" t="s">
        <v>182</v>
      </c>
      <c r="F543" s="328" t="s">
        <v>182</v>
      </c>
      <c r="G543" s="328"/>
    </row>
    <row r="544" spans="1:7" x14ac:dyDescent="0.25">
      <c r="A544" s="343" t="s">
        <v>731</v>
      </c>
      <c r="B544" s="328" t="s">
        <v>182</v>
      </c>
      <c r="C544" s="331">
        <v>55.215000000000003</v>
      </c>
      <c r="D544" s="328" t="s">
        <v>182</v>
      </c>
      <c r="E544" s="328" t="s">
        <v>182</v>
      </c>
      <c r="F544" s="328" t="s">
        <v>182</v>
      </c>
      <c r="G544" s="328" t="s">
        <v>182</v>
      </c>
    </row>
    <row r="545" spans="1:7" x14ac:dyDescent="0.25">
      <c r="A545" s="343" t="s">
        <v>732</v>
      </c>
      <c r="B545" s="328" t="s">
        <v>182</v>
      </c>
      <c r="C545" s="331">
        <v>91.609200000000001</v>
      </c>
      <c r="D545" s="328" t="s">
        <v>182</v>
      </c>
      <c r="E545" s="328" t="s">
        <v>182</v>
      </c>
      <c r="F545" s="328" t="s">
        <v>182</v>
      </c>
      <c r="G545" s="328" t="s">
        <v>182</v>
      </c>
    </row>
    <row r="546" spans="1:7" x14ac:dyDescent="0.25">
      <c r="A546" s="343" t="s">
        <v>733</v>
      </c>
      <c r="B546" s="328" t="s">
        <v>182</v>
      </c>
      <c r="C546" s="331">
        <v>115.34480598632427</v>
      </c>
      <c r="D546" s="328" t="s">
        <v>182</v>
      </c>
      <c r="E546" s="328" t="s">
        <v>182</v>
      </c>
      <c r="F546" s="328" t="s">
        <v>182</v>
      </c>
      <c r="G546" s="328" t="s">
        <v>182</v>
      </c>
    </row>
    <row r="547" spans="1:7" x14ac:dyDescent="0.25">
      <c r="A547" s="347" t="s">
        <v>734</v>
      </c>
      <c r="B547" s="328" t="s">
        <v>182</v>
      </c>
      <c r="C547" s="331" t="s">
        <v>504</v>
      </c>
      <c r="D547" s="328"/>
      <c r="E547" s="328" t="s">
        <v>182</v>
      </c>
      <c r="F547" s="328" t="s">
        <v>182</v>
      </c>
      <c r="G547" s="328"/>
    </row>
    <row r="548" spans="1:7" x14ac:dyDescent="0.25">
      <c r="A548" s="347" t="s">
        <v>735</v>
      </c>
      <c r="B548" s="328" t="s">
        <v>182</v>
      </c>
      <c r="C548" s="331">
        <v>26.068534199999998</v>
      </c>
      <c r="D548" s="328"/>
      <c r="E548" s="328" t="s">
        <v>182</v>
      </c>
      <c r="F548" s="328" t="s">
        <v>182</v>
      </c>
      <c r="G548" s="328"/>
    </row>
    <row r="549" spans="1:7" x14ac:dyDescent="0.25">
      <c r="A549" s="347" t="s">
        <v>736</v>
      </c>
      <c r="B549" s="328" t="s">
        <v>182</v>
      </c>
      <c r="C549" s="331">
        <v>69.750133199999993</v>
      </c>
      <c r="D549" s="328"/>
      <c r="E549" s="328" t="s">
        <v>182</v>
      </c>
      <c r="F549" s="328" t="s">
        <v>182</v>
      </c>
      <c r="G549" s="328"/>
    </row>
    <row r="550" spans="1:7" x14ac:dyDescent="0.25">
      <c r="A550" s="347" t="s">
        <v>737</v>
      </c>
      <c r="B550" s="328" t="s">
        <v>182</v>
      </c>
      <c r="C550" s="331">
        <v>2.1242679999999998</v>
      </c>
      <c r="D550" s="328"/>
      <c r="E550" s="328" t="s">
        <v>182</v>
      </c>
      <c r="F550" s="328" t="s">
        <v>182</v>
      </c>
      <c r="G550" s="328"/>
    </row>
    <row r="551" spans="1:7" x14ac:dyDescent="0.25">
      <c r="A551" s="347" t="s">
        <v>738</v>
      </c>
      <c r="B551" s="328" t="s">
        <v>182</v>
      </c>
      <c r="C551" s="331" t="s">
        <v>504</v>
      </c>
      <c r="D551" s="328"/>
      <c r="E551" s="328" t="s">
        <v>182</v>
      </c>
      <c r="F551" s="328" t="s">
        <v>182</v>
      </c>
      <c r="G551" s="328"/>
    </row>
    <row r="552" spans="1:7" x14ac:dyDescent="0.25">
      <c r="A552" s="348" t="s">
        <v>739</v>
      </c>
      <c r="B552" s="328" t="s">
        <v>182</v>
      </c>
      <c r="C552" s="331">
        <v>17.401870586324279</v>
      </c>
      <c r="D552" s="328" t="s">
        <v>182</v>
      </c>
      <c r="E552" s="328" t="s">
        <v>182</v>
      </c>
      <c r="F552" s="328" t="s">
        <v>182</v>
      </c>
      <c r="G552" s="328" t="s">
        <v>182</v>
      </c>
    </row>
    <row r="553" spans="1:7" x14ac:dyDescent="0.25">
      <c r="A553" s="349" t="s">
        <v>740</v>
      </c>
      <c r="B553" s="328" t="s">
        <v>182</v>
      </c>
      <c r="C553" s="331">
        <v>17.401870586324279</v>
      </c>
      <c r="D553" s="328"/>
      <c r="E553" s="328" t="s">
        <v>182</v>
      </c>
      <c r="F553" s="328" t="s">
        <v>182</v>
      </c>
      <c r="G553" s="328"/>
    </row>
    <row r="554" spans="1:7" x14ac:dyDescent="0.25">
      <c r="A554" s="336" t="s">
        <v>741</v>
      </c>
      <c r="B554" s="328" t="s">
        <v>182</v>
      </c>
      <c r="C554" s="331">
        <v>1959.8302846233032</v>
      </c>
      <c r="D554" s="331">
        <v>54.694930480826123</v>
      </c>
      <c r="E554" s="328" t="s">
        <v>182</v>
      </c>
      <c r="F554" s="328" t="s">
        <v>182</v>
      </c>
      <c r="G554" s="331" t="s">
        <v>477</v>
      </c>
    </row>
    <row r="555" spans="1:7" x14ac:dyDescent="0.25">
      <c r="A555" s="350" t="s">
        <v>3355</v>
      </c>
      <c r="B555" s="328" t="s">
        <v>182</v>
      </c>
      <c r="C555" s="331">
        <v>1009.8520195503449</v>
      </c>
      <c r="D555" s="331">
        <v>42.152764039128421</v>
      </c>
      <c r="E555" s="328" t="s">
        <v>182</v>
      </c>
      <c r="F555" s="328" t="s">
        <v>182</v>
      </c>
      <c r="G555" s="331" t="s">
        <v>477</v>
      </c>
    </row>
    <row r="556" spans="1:7" x14ac:dyDescent="0.25">
      <c r="A556" s="344" t="s">
        <v>712</v>
      </c>
      <c r="B556" s="328" t="s">
        <v>182</v>
      </c>
      <c r="C556" s="328" t="s">
        <v>182</v>
      </c>
      <c r="D556" s="328" t="s">
        <v>182</v>
      </c>
      <c r="E556" s="328" t="s">
        <v>182</v>
      </c>
      <c r="F556" s="328" t="s">
        <v>182</v>
      </c>
      <c r="G556" s="328" t="s">
        <v>182</v>
      </c>
    </row>
    <row r="557" spans="1:7" x14ac:dyDescent="0.25">
      <c r="A557" s="345" t="s">
        <v>713</v>
      </c>
      <c r="B557" s="328" t="s">
        <v>182</v>
      </c>
      <c r="C557" s="331" t="s">
        <v>182</v>
      </c>
      <c r="D557" s="331" t="s">
        <v>182</v>
      </c>
      <c r="E557" s="328" t="s">
        <v>182</v>
      </c>
      <c r="F557" s="328" t="s">
        <v>182</v>
      </c>
      <c r="G557" s="329" t="s">
        <v>182</v>
      </c>
    </row>
    <row r="558" spans="1:7" x14ac:dyDescent="0.25">
      <c r="A558" s="345" t="s">
        <v>714</v>
      </c>
      <c r="B558" s="328" t="s">
        <v>182</v>
      </c>
      <c r="C558" s="331" t="s">
        <v>182</v>
      </c>
      <c r="D558" s="331" t="s">
        <v>182</v>
      </c>
      <c r="E558" s="328" t="s">
        <v>182</v>
      </c>
      <c r="F558" s="328" t="s">
        <v>182</v>
      </c>
      <c r="G558" s="329" t="s">
        <v>182</v>
      </c>
    </row>
    <row r="559" spans="1:7" x14ac:dyDescent="0.25">
      <c r="A559" s="344" t="s">
        <v>715</v>
      </c>
      <c r="B559" s="328" t="s">
        <v>182</v>
      </c>
      <c r="C559" s="328" t="s">
        <v>182</v>
      </c>
      <c r="D559" s="328" t="s">
        <v>182</v>
      </c>
      <c r="E559" s="328" t="s">
        <v>182</v>
      </c>
      <c r="F559" s="328" t="s">
        <v>182</v>
      </c>
      <c r="G559" s="328" t="s">
        <v>182</v>
      </c>
    </row>
    <row r="560" spans="1:7" x14ac:dyDescent="0.25">
      <c r="A560" s="345" t="s">
        <v>716</v>
      </c>
      <c r="B560" s="328" t="s">
        <v>182</v>
      </c>
      <c r="C560" s="331" t="s">
        <v>182</v>
      </c>
      <c r="D560" s="331" t="s">
        <v>182</v>
      </c>
      <c r="E560" s="328" t="s">
        <v>182</v>
      </c>
      <c r="F560" s="328" t="s">
        <v>182</v>
      </c>
      <c r="G560" s="329" t="s">
        <v>182</v>
      </c>
    </row>
    <row r="561" spans="1:7" x14ac:dyDescent="0.25">
      <c r="A561" s="345" t="s">
        <v>717</v>
      </c>
      <c r="B561" s="328" t="s">
        <v>182</v>
      </c>
      <c r="C561" s="331" t="s">
        <v>182</v>
      </c>
      <c r="D561" s="331" t="s">
        <v>182</v>
      </c>
      <c r="E561" s="328" t="s">
        <v>182</v>
      </c>
      <c r="F561" s="328" t="s">
        <v>182</v>
      </c>
      <c r="G561" s="329" t="s">
        <v>182</v>
      </c>
    </row>
    <row r="562" spans="1:7" x14ac:dyDescent="0.25">
      <c r="A562" s="345" t="s">
        <v>718</v>
      </c>
      <c r="B562" s="328" t="s">
        <v>182</v>
      </c>
      <c r="C562" s="331" t="s">
        <v>182</v>
      </c>
      <c r="D562" s="331" t="s">
        <v>182</v>
      </c>
      <c r="E562" s="328" t="s">
        <v>182</v>
      </c>
      <c r="F562" s="328" t="s">
        <v>182</v>
      </c>
      <c r="G562" s="329" t="s">
        <v>182</v>
      </c>
    </row>
    <row r="563" spans="1:7" x14ac:dyDescent="0.25">
      <c r="A563" s="344" t="s">
        <v>719</v>
      </c>
      <c r="B563" s="328" t="s">
        <v>182</v>
      </c>
      <c r="C563" s="328" t="s">
        <v>182</v>
      </c>
      <c r="D563" s="328" t="s">
        <v>182</v>
      </c>
      <c r="E563" s="328" t="s">
        <v>182</v>
      </c>
      <c r="F563" s="328" t="s">
        <v>182</v>
      </c>
      <c r="G563" s="328" t="s">
        <v>182</v>
      </c>
    </row>
    <row r="564" spans="1:7" x14ac:dyDescent="0.25">
      <c r="A564" s="345" t="s">
        <v>3356</v>
      </c>
      <c r="B564" s="328" t="s">
        <v>182</v>
      </c>
      <c r="C564" s="331">
        <v>1009.8520195503449</v>
      </c>
      <c r="D564" s="331">
        <v>42.152764039128421</v>
      </c>
      <c r="E564" s="328" t="s">
        <v>182</v>
      </c>
      <c r="F564" s="328" t="s">
        <v>182</v>
      </c>
      <c r="G564" s="329" t="s">
        <v>477</v>
      </c>
    </row>
    <row r="565" spans="1:7" x14ac:dyDescent="0.25">
      <c r="A565" s="346" t="s">
        <v>720</v>
      </c>
      <c r="B565" s="328" t="s">
        <v>182</v>
      </c>
      <c r="C565" s="331" t="s">
        <v>479</v>
      </c>
      <c r="D565" s="331" t="s">
        <v>479</v>
      </c>
      <c r="E565" s="328" t="s">
        <v>182</v>
      </c>
      <c r="F565" s="328" t="s">
        <v>182</v>
      </c>
      <c r="G565" s="329" t="s">
        <v>477</v>
      </c>
    </row>
    <row r="566" spans="1:7" x14ac:dyDescent="0.25">
      <c r="A566" s="346" t="s">
        <v>721</v>
      </c>
      <c r="B566" s="328" t="s">
        <v>182</v>
      </c>
      <c r="C566" s="331" t="s">
        <v>479</v>
      </c>
      <c r="D566" s="331" t="s">
        <v>479</v>
      </c>
      <c r="E566" s="328" t="s">
        <v>182</v>
      </c>
      <c r="F566" s="328" t="s">
        <v>182</v>
      </c>
      <c r="G566" s="329" t="s">
        <v>477</v>
      </c>
    </row>
    <row r="567" spans="1:7" x14ac:dyDescent="0.25">
      <c r="A567" s="346" t="s">
        <v>722</v>
      </c>
      <c r="B567" s="328" t="s">
        <v>182</v>
      </c>
      <c r="C567" s="331">
        <v>4.2126418231888598</v>
      </c>
      <c r="D567" s="331" t="s">
        <v>479</v>
      </c>
      <c r="E567" s="328" t="s">
        <v>182</v>
      </c>
      <c r="F567" s="328" t="s">
        <v>182</v>
      </c>
      <c r="G567" s="329" t="s">
        <v>477</v>
      </c>
    </row>
    <row r="568" spans="1:7" x14ac:dyDescent="0.25">
      <c r="A568" s="346" t="s">
        <v>723</v>
      </c>
      <c r="B568" s="328" t="s">
        <v>182</v>
      </c>
      <c r="C568" s="331">
        <v>2.7902546389271099</v>
      </c>
      <c r="D568" s="331" t="s">
        <v>479</v>
      </c>
      <c r="E568" s="328" t="s">
        <v>182</v>
      </c>
      <c r="F568" s="328" t="s">
        <v>182</v>
      </c>
      <c r="G568" s="329" t="s">
        <v>477</v>
      </c>
    </row>
    <row r="569" spans="1:7" x14ac:dyDescent="0.25">
      <c r="A569" s="346" t="s">
        <v>724</v>
      </c>
      <c r="B569" s="328" t="s">
        <v>182</v>
      </c>
      <c r="C569" s="331">
        <v>28.497717298240602</v>
      </c>
      <c r="D569" s="331" t="s">
        <v>479</v>
      </c>
      <c r="E569" s="328" t="s">
        <v>182</v>
      </c>
      <c r="F569" s="328" t="s">
        <v>182</v>
      </c>
      <c r="G569" s="329" t="s">
        <v>477</v>
      </c>
    </row>
    <row r="570" spans="1:7" x14ac:dyDescent="0.25">
      <c r="A570" s="346" t="s">
        <v>725</v>
      </c>
      <c r="B570" s="328" t="s">
        <v>182</v>
      </c>
      <c r="C570" s="331">
        <v>6.66034512616306</v>
      </c>
      <c r="D570" s="331">
        <v>7.8425112598720697</v>
      </c>
      <c r="E570" s="328" t="s">
        <v>182</v>
      </c>
      <c r="F570" s="328" t="s">
        <v>182</v>
      </c>
      <c r="G570" s="329" t="s">
        <v>477</v>
      </c>
    </row>
    <row r="571" spans="1:7" x14ac:dyDescent="0.25">
      <c r="A571" s="346" t="s">
        <v>726</v>
      </c>
      <c r="B571" s="328" t="s">
        <v>182</v>
      </c>
      <c r="C571" s="331">
        <v>2.52263043402202</v>
      </c>
      <c r="D571" s="331" t="s">
        <v>479</v>
      </c>
      <c r="E571" s="328" t="s">
        <v>182</v>
      </c>
      <c r="F571" s="328" t="s">
        <v>182</v>
      </c>
      <c r="G571" s="329" t="s">
        <v>477</v>
      </c>
    </row>
    <row r="572" spans="1:7" x14ac:dyDescent="0.25">
      <c r="A572" s="346" t="s">
        <v>727</v>
      </c>
      <c r="B572" s="328" t="s">
        <v>182</v>
      </c>
      <c r="C572" s="331">
        <v>15.278275422757799</v>
      </c>
      <c r="D572" s="331">
        <v>15.52463493848146</v>
      </c>
      <c r="E572" s="328" t="s">
        <v>182</v>
      </c>
      <c r="F572" s="328" t="s">
        <v>182</v>
      </c>
      <c r="G572" s="329" t="s">
        <v>477</v>
      </c>
    </row>
    <row r="573" spans="1:7" x14ac:dyDescent="0.25">
      <c r="A573" s="346" t="s">
        <v>728</v>
      </c>
      <c r="B573" s="328" t="s">
        <v>182</v>
      </c>
      <c r="C573" s="331">
        <v>8.8016924452317706</v>
      </c>
      <c r="D573" s="331">
        <v>8.4893956827476593</v>
      </c>
      <c r="E573" s="328" t="s">
        <v>182</v>
      </c>
      <c r="F573" s="328" t="s">
        <v>182</v>
      </c>
      <c r="G573" s="329" t="s">
        <v>477</v>
      </c>
    </row>
    <row r="574" spans="1:7" x14ac:dyDescent="0.25">
      <c r="A574" s="346" t="s">
        <v>729</v>
      </c>
      <c r="B574" s="328" t="s">
        <v>182</v>
      </c>
      <c r="C574" s="331">
        <v>2.0137792152480598</v>
      </c>
      <c r="D574" s="331" t="s">
        <v>479</v>
      </c>
      <c r="E574" s="328" t="s">
        <v>182</v>
      </c>
      <c r="F574" s="328" t="s">
        <v>182</v>
      </c>
      <c r="G574" s="329" t="s">
        <v>477</v>
      </c>
    </row>
    <row r="575" spans="1:7" x14ac:dyDescent="0.25">
      <c r="A575" s="346" t="s">
        <v>730</v>
      </c>
      <c r="B575" s="328" t="s">
        <v>182</v>
      </c>
      <c r="C575" s="331">
        <v>935.45098734337898</v>
      </c>
      <c r="D575" s="331">
        <v>10.296222158027231</v>
      </c>
      <c r="E575" s="328" t="s">
        <v>182</v>
      </c>
      <c r="F575" s="328" t="s">
        <v>182</v>
      </c>
      <c r="G575" s="329" t="s">
        <v>477</v>
      </c>
    </row>
    <row r="576" spans="1:7" x14ac:dyDescent="0.25">
      <c r="A576" s="346" t="s">
        <v>3083</v>
      </c>
      <c r="B576" s="328" t="s">
        <v>182</v>
      </c>
      <c r="C576" s="331">
        <v>2.84526374758499</v>
      </c>
      <c r="D576" s="331" t="s">
        <v>479</v>
      </c>
      <c r="E576" s="328" t="s">
        <v>182</v>
      </c>
      <c r="F576" s="328" t="s">
        <v>182</v>
      </c>
      <c r="G576" s="329" t="s">
        <v>477</v>
      </c>
    </row>
    <row r="577" spans="1:7" x14ac:dyDescent="0.25">
      <c r="A577" s="346" t="s">
        <v>3084</v>
      </c>
      <c r="B577" s="328" t="s">
        <v>182</v>
      </c>
      <c r="C577" s="331">
        <v>0.77843205560164996</v>
      </c>
      <c r="D577" s="331" t="s">
        <v>479</v>
      </c>
      <c r="E577" s="328" t="s">
        <v>182</v>
      </c>
      <c r="F577" s="328" t="s">
        <v>182</v>
      </c>
      <c r="G577" s="329" t="s">
        <v>477</v>
      </c>
    </row>
    <row r="578" spans="1:7" x14ac:dyDescent="0.25">
      <c r="A578" s="343" t="s">
        <v>731</v>
      </c>
      <c r="B578" s="328" t="s">
        <v>182</v>
      </c>
      <c r="C578" s="331">
        <v>2.33929947528482</v>
      </c>
      <c r="D578" s="331">
        <v>1.16065025717818</v>
      </c>
      <c r="E578" s="328" t="s">
        <v>182</v>
      </c>
      <c r="F578" s="328" t="s">
        <v>182</v>
      </c>
      <c r="G578" s="329" t="s">
        <v>477</v>
      </c>
    </row>
    <row r="579" spans="1:7" x14ac:dyDescent="0.25">
      <c r="A579" s="343" t="s">
        <v>732</v>
      </c>
      <c r="B579" s="328" t="s">
        <v>182</v>
      </c>
      <c r="C579" s="331">
        <v>811.93514606186397</v>
      </c>
      <c r="D579" s="331">
        <v>5.4580785736261301</v>
      </c>
      <c r="E579" s="328" t="s">
        <v>182</v>
      </c>
      <c r="F579" s="328" t="s">
        <v>182</v>
      </c>
      <c r="G579" s="329" t="s">
        <v>477</v>
      </c>
    </row>
    <row r="580" spans="1:7" x14ac:dyDescent="0.25">
      <c r="A580" s="343" t="s">
        <v>733</v>
      </c>
      <c r="B580" s="328" t="s">
        <v>182</v>
      </c>
      <c r="C580" s="331">
        <v>135.7038195358096</v>
      </c>
      <c r="D580" s="331">
        <v>5.9234376108933899</v>
      </c>
      <c r="E580" s="328" t="s">
        <v>182</v>
      </c>
      <c r="F580" s="328" t="s">
        <v>182</v>
      </c>
      <c r="G580" s="331" t="s">
        <v>477</v>
      </c>
    </row>
    <row r="581" spans="1:7" x14ac:dyDescent="0.25">
      <c r="A581" s="347" t="s">
        <v>734</v>
      </c>
      <c r="B581" s="328" t="s">
        <v>182</v>
      </c>
      <c r="C581" s="331" t="s">
        <v>504</v>
      </c>
      <c r="D581" s="331" t="s">
        <v>504</v>
      </c>
      <c r="E581" s="328" t="s">
        <v>182</v>
      </c>
      <c r="F581" s="328" t="s">
        <v>182</v>
      </c>
      <c r="G581" s="329" t="s">
        <v>477</v>
      </c>
    </row>
    <row r="582" spans="1:7" x14ac:dyDescent="0.25">
      <c r="A582" s="347" t="s">
        <v>735</v>
      </c>
      <c r="B582" s="328" t="s">
        <v>182</v>
      </c>
      <c r="C582" s="331">
        <v>0.39070037091767001</v>
      </c>
      <c r="D582" s="331">
        <v>8.605344306328E-2</v>
      </c>
      <c r="E582" s="328" t="s">
        <v>182</v>
      </c>
      <c r="F582" s="328" t="s">
        <v>182</v>
      </c>
      <c r="G582" s="329" t="s">
        <v>477</v>
      </c>
    </row>
    <row r="583" spans="1:7" x14ac:dyDescent="0.25">
      <c r="A583" s="347" t="s">
        <v>736</v>
      </c>
      <c r="B583" s="328" t="s">
        <v>182</v>
      </c>
      <c r="C583" s="331">
        <v>5.3420648053523196</v>
      </c>
      <c r="D583" s="331">
        <v>0.46691353425823001</v>
      </c>
      <c r="E583" s="328" t="s">
        <v>182</v>
      </c>
      <c r="F583" s="328" t="s">
        <v>182</v>
      </c>
      <c r="G583" s="329" t="s">
        <v>477</v>
      </c>
    </row>
    <row r="584" spans="1:7" x14ac:dyDescent="0.25">
      <c r="A584" s="347" t="s">
        <v>737</v>
      </c>
      <c r="B584" s="328" t="s">
        <v>182</v>
      </c>
      <c r="C584" s="331">
        <v>8.5169405120220004E-2</v>
      </c>
      <c r="D584" s="331">
        <v>8.4830813865599992E-3</v>
      </c>
      <c r="E584" s="328" t="s">
        <v>182</v>
      </c>
      <c r="F584" s="328" t="s">
        <v>182</v>
      </c>
      <c r="G584" s="329" t="s">
        <v>477</v>
      </c>
    </row>
    <row r="585" spans="1:7" x14ac:dyDescent="0.25">
      <c r="A585" s="347" t="s">
        <v>738</v>
      </c>
      <c r="B585" s="328" t="s">
        <v>182</v>
      </c>
      <c r="C585" s="331">
        <v>129.698664250798</v>
      </c>
      <c r="D585" s="331">
        <v>5.3619875521853197</v>
      </c>
      <c r="E585" s="328" t="s">
        <v>182</v>
      </c>
      <c r="F585" s="328" t="s">
        <v>182</v>
      </c>
      <c r="G585" s="329" t="s">
        <v>477</v>
      </c>
    </row>
    <row r="586" spans="1:7" x14ac:dyDescent="0.25">
      <c r="A586" s="348" t="s">
        <v>739</v>
      </c>
      <c r="B586" s="328" t="s">
        <v>182</v>
      </c>
      <c r="C586" s="331">
        <v>0.18722070362137999</v>
      </c>
      <c r="D586" s="331" t="s">
        <v>479</v>
      </c>
      <c r="E586" s="328" t="s">
        <v>182</v>
      </c>
      <c r="F586" s="328" t="s">
        <v>182</v>
      </c>
      <c r="G586" s="331" t="s">
        <v>477</v>
      </c>
    </row>
    <row r="587" spans="1:7" x14ac:dyDescent="0.25">
      <c r="A587" s="349" t="s">
        <v>740</v>
      </c>
      <c r="B587" s="328" t="s">
        <v>182</v>
      </c>
      <c r="C587" s="331">
        <v>0.18722070362137999</v>
      </c>
      <c r="D587" s="331" t="s">
        <v>479</v>
      </c>
      <c r="E587" s="328" t="s">
        <v>182</v>
      </c>
      <c r="F587" s="328" t="s">
        <v>182</v>
      </c>
      <c r="G587" s="329" t="s">
        <v>477</v>
      </c>
    </row>
    <row r="588" spans="1:7" ht="15.75" thickBot="1" x14ac:dyDescent="0.3">
      <c r="A588" s="343" t="s">
        <v>3357</v>
      </c>
      <c r="B588" s="328" t="s">
        <v>182</v>
      </c>
      <c r="C588" s="328" t="s">
        <v>182</v>
      </c>
      <c r="D588" s="331" t="s">
        <v>479</v>
      </c>
      <c r="E588" s="328" t="s">
        <v>182</v>
      </c>
      <c r="F588" s="328" t="s">
        <v>182</v>
      </c>
      <c r="G588" s="328" t="s">
        <v>182</v>
      </c>
    </row>
    <row r="589" spans="1:7" s="246" customFormat="1" ht="12.75" customHeight="1" thickTop="1" x14ac:dyDescent="0.2">
      <c r="A589" s="67" t="s">
        <v>742</v>
      </c>
      <c r="B589" s="328" t="s">
        <v>182</v>
      </c>
      <c r="C589" s="331">
        <v>719.88457694084161</v>
      </c>
      <c r="D589" s="328" t="s">
        <v>182</v>
      </c>
      <c r="E589" s="328" t="s">
        <v>182</v>
      </c>
      <c r="F589" s="328" t="s">
        <v>182</v>
      </c>
      <c r="G589" s="331" t="s">
        <v>477</v>
      </c>
    </row>
    <row r="590" spans="1:7" s="246" customFormat="1" ht="12.75" customHeight="1" x14ac:dyDescent="0.2">
      <c r="A590" s="68" t="s">
        <v>743</v>
      </c>
      <c r="B590" s="328" t="s">
        <v>182</v>
      </c>
      <c r="C590" s="329" t="s">
        <v>477</v>
      </c>
      <c r="D590" s="331">
        <v>1053.0935979415153</v>
      </c>
      <c r="E590" s="329" t="s">
        <v>477</v>
      </c>
      <c r="F590" s="329" t="s">
        <v>477</v>
      </c>
      <c r="G590" s="329" t="s">
        <v>477</v>
      </c>
    </row>
    <row r="591" spans="1:7" s="246" customFormat="1" ht="12.75" customHeight="1" x14ac:dyDescent="0.2">
      <c r="A591" s="68" t="s">
        <v>744</v>
      </c>
      <c r="B591" s="328" t="s">
        <v>182</v>
      </c>
      <c r="C591" s="331" t="s">
        <v>479</v>
      </c>
      <c r="D591" s="331" t="s">
        <v>479</v>
      </c>
      <c r="E591" s="329" t="s">
        <v>479</v>
      </c>
      <c r="F591" s="329" t="s">
        <v>479</v>
      </c>
      <c r="G591" s="329" t="s">
        <v>477</v>
      </c>
    </row>
    <row r="592" spans="1:7" s="246" customFormat="1" ht="12.75" customHeight="1" x14ac:dyDescent="0.2">
      <c r="A592" s="68" t="s">
        <v>745</v>
      </c>
      <c r="B592" s="328" t="s">
        <v>182</v>
      </c>
      <c r="C592" s="331">
        <v>17.318326450965749</v>
      </c>
      <c r="D592" s="331">
        <v>0.63206652889299997</v>
      </c>
      <c r="E592" s="329">
        <v>14.91067980114685</v>
      </c>
      <c r="F592" s="329">
        <v>363.40666610922074</v>
      </c>
      <c r="G592" s="329" t="s">
        <v>477</v>
      </c>
    </row>
    <row r="593" spans="1:7" s="246" customFormat="1" ht="14.25" customHeight="1" x14ac:dyDescent="0.2">
      <c r="A593" s="306" t="s">
        <v>746</v>
      </c>
      <c r="B593" s="331">
        <v>4349.248664685867</v>
      </c>
      <c r="C593" s="328" t="s">
        <v>182</v>
      </c>
      <c r="D593" s="328" t="s">
        <v>182</v>
      </c>
      <c r="E593" s="328" t="s">
        <v>182</v>
      </c>
      <c r="F593" s="328" t="s">
        <v>182</v>
      </c>
      <c r="G593" s="328" t="s">
        <v>182</v>
      </c>
    </row>
    <row r="594" spans="1:7" s="246" customFormat="1" ht="12" customHeight="1" x14ac:dyDescent="0.2">
      <c r="A594" s="306" t="s">
        <v>747</v>
      </c>
      <c r="B594" s="331">
        <v>3504.4603945689328</v>
      </c>
      <c r="C594" s="328" t="s">
        <v>182</v>
      </c>
      <c r="D594" s="328" t="s">
        <v>182</v>
      </c>
      <c r="E594" s="328" t="s">
        <v>182</v>
      </c>
      <c r="F594" s="328" t="s">
        <v>182</v>
      </c>
      <c r="G594" s="328" t="s">
        <v>182</v>
      </c>
    </row>
    <row r="595" spans="1:7" s="246" customFormat="1" ht="12" customHeight="1" x14ac:dyDescent="0.2">
      <c r="A595" s="303" t="s">
        <v>748</v>
      </c>
      <c r="B595" s="331" t="s">
        <v>477</v>
      </c>
      <c r="C595" s="328" t="s">
        <v>182</v>
      </c>
      <c r="D595" s="328" t="s">
        <v>182</v>
      </c>
      <c r="E595" s="328" t="s">
        <v>182</v>
      </c>
      <c r="F595" s="328" t="s">
        <v>182</v>
      </c>
      <c r="G595" s="328" t="s">
        <v>182</v>
      </c>
    </row>
    <row r="596" spans="1:7" s="246" customFormat="1" ht="13.5" customHeight="1" x14ac:dyDescent="0.2">
      <c r="A596" s="69" t="s">
        <v>749</v>
      </c>
      <c r="B596" s="331" t="s">
        <v>477</v>
      </c>
      <c r="C596" s="331" t="s">
        <v>477</v>
      </c>
      <c r="D596" s="331" t="s">
        <v>477</v>
      </c>
      <c r="E596" s="331" t="s">
        <v>477</v>
      </c>
      <c r="F596" s="331" t="s">
        <v>477</v>
      </c>
      <c r="G596" s="331" t="s">
        <v>477</v>
      </c>
    </row>
    <row r="597" spans="1:7" x14ac:dyDescent="0.25">
      <c r="A597"/>
      <c r="B597"/>
      <c r="C597"/>
      <c r="D597"/>
      <c r="E597"/>
    </row>
    <row r="598" spans="1:7" x14ac:dyDescent="0.25">
      <c r="A598" s="70" t="s">
        <v>750</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751</v>
      </c>
      <c r="B601" s="217"/>
      <c r="C601" s="217"/>
      <c r="D601" s="217"/>
      <c r="E601" s="217"/>
      <c r="F601" s="217"/>
      <c r="G601" s="49" t="s">
        <v>461</v>
      </c>
    </row>
    <row r="602" spans="1:7" ht="15.75" x14ac:dyDescent="0.25">
      <c r="A602" s="212" t="s">
        <v>650</v>
      </c>
      <c r="B602" s="217"/>
      <c r="C602" s="217"/>
      <c r="D602" s="217"/>
      <c r="E602" s="217"/>
      <c r="F602" s="217"/>
      <c r="G602" s="49" t="s">
        <v>3349</v>
      </c>
    </row>
    <row r="603" spans="1:7" x14ac:dyDescent="0.25">
      <c r="A603" s="217"/>
      <c r="B603" s="217"/>
      <c r="C603" s="217"/>
      <c r="D603" s="217"/>
      <c r="E603" s="217"/>
      <c r="F603" s="217"/>
      <c r="G603" s="49" t="s">
        <v>462</v>
      </c>
    </row>
    <row r="604" spans="1:7" x14ac:dyDescent="0.25">
      <c r="A604" s="217"/>
      <c r="B604" s="217"/>
      <c r="C604" s="217"/>
      <c r="D604" s="217"/>
      <c r="E604" s="217"/>
      <c r="F604" s="217"/>
      <c r="G604" s="247"/>
    </row>
    <row r="605" spans="1:7" ht="54" customHeight="1" x14ac:dyDescent="0.25">
      <c r="A605" s="456" t="s">
        <v>463</v>
      </c>
      <c r="B605" s="72" t="s">
        <v>752</v>
      </c>
      <c r="C605" s="72" t="s">
        <v>753</v>
      </c>
      <c r="D605" s="72" t="s">
        <v>754</v>
      </c>
      <c r="E605" s="72" t="s">
        <v>602</v>
      </c>
      <c r="F605" s="72" t="s">
        <v>468</v>
      </c>
      <c r="G605" s="72" t="s">
        <v>469</v>
      </c>
    </row>
    <row r="606" spans="1:7" ht="15.75" thickBot="1" x14ac:dyDescent="0.3">
      <c r="A606" s="457"/>
      <c r="B606" s="458" t="s">
        <v>471</v>
      </c>
      <c r="C606" s="459"/>
      <c r="D606" s="459"/>
      <c r="E606" s="459"/>
      <c r="F606" s="459"/>
      <c r="G606" s="460"/>
    </row>
    <row r="607" spans="1:7" ht="15.75" thickTop="1" x14ac:dyDescent="0.25">
      <c r="A607" s="73" t="s">
        <v>755</v>
      </c>
      <c r="B607" s="331">
        <v>-831125.53638504399</v>
      </c>
      <c r="C607" s="331">
        <v>1234.7394602571119</v>
      </c>
      <c r="D607" s="331">
        <v>35.11369899647039</v>
      </c>
      <c r="E607" s="331">
        <v>141.59499629999999</v>
      </c>
      <c r="F607" s="331">
        <v>7641.6606409999995</v>
      </c>
      <c r="G607" s="331" t="s">
        <v>500</v>
      </c>
    </row>
    <row r="608" spans="1:7" x14ac:dyDescent="0.25">
      <c r="A608" s="74" t="s">
        <v>756</v>
      </c>
      <c r="B608" s="331">
        <v>-680293.34243705962</v>
      </c>
      <c r="C608" s="331">
        <v>260.14196732065915</v>
      </c>
      <c r="D608" s="331">
        <v>22.501521677555012</v>
      </c>
      <c r="E608" s="331">
        <v>120.1226453</v>
      </c>
      <c r="F608" s="331">
        <v>7283.7881829999997</v>
      </c>
      <c r="G608" s="331" t="s">
        <v>500</v>
      </c>
    </row>
    <row r="609" spans="1:7" x14ac:dyDescent="0.25">
      <c r="A609" s="351" t="s">
        <v>757</v>
      </c>
      <c r="B609" s="331">
        <v>-581225.21712432243</v>
      </c>
      <c r="C609" s="331">
        <v>259.58656569999999</v>
      </c>
      <c r="D609" s="331">
        <v>22.303775677555009</v>
      </c>
      <c r="E609" s="329">
        <v>120.1226453</v>
      </c>
      <c r="F609" s="329">
        <v>7283.7881829999997</v>
      </c>
      <c r="G609" s="329" t="s">
        <v>504</v>
      </c>
    </row>
    <row r="610" spans="1:7" x14ac:dyDescent="0.25">
      <c r="A610" s="352" t="s">
        <v>758</v>
      </c>
      <c r="B610" s="331">
        <v>-99068.125312737131</v>
      </c>
      <c r="C610" s="331" t="s">
        <v>479</v>
      </c>
      <c r="D610" s="331" t="s">
        <v>3079</v>
      </c>
      <c r="E610" s="329" t="s">
        <v>477</v>
      </c>
      <c r="F610" s="329" t="s">
        <v>477</v>
      </c>
      <c r="G610" s="329" t="s">
        <v>477</v>
      </c>
    </row>
    <row r="611" spans="1:7" x14ac:dyDescent="0.25">
      <c r="A611" s="353" t="s">
        <v>759</v>
      </c>
      <c r="B611" s="331">
        <v>23030.524805171535</v>
      </c>
      <c r="C611" s="331" t="s">
        <v>3085</v>
      </c>
      <c r="D611" s="331" t="s">
        <v>3085</v>
      </c>
      <c r="E611" s="331" t="s">
        <v>477</v>
      </c>
      <c r="F611" s="331" t="s">
        <v>477</v>
      </c>
      <c r="G611" s="331" t="s">
        <v>477</v>
      </c>
    </row>
    <row r="612" spans="1:7" x14ac:dyDescent="0.25">
      <c r="A612" s="351" t="s">
        <v>760</v>
      </c>
      <c r="B612" s="331">
        <v>-29001.50383515003</v>
      </c>
      <c r="C612" s="331" t="s">
        <v>575</v>
      </c>
      <c r="D612" s="331" t="s">
        <v>575</v>
      </c>
      <c r="E612" s="329" t="s">
        <v>477</v>
      </c>
      <c r="F612" s="329" t="s">
        <v>477</v>
      </c>
      <c r="G612" s="329" t="s">
        <v>477</v>
      </c>
    </row>
    <row r="613" spans="1:7" x14ac:dyDescent="0.25">
      <c r="A613" s="351" t="s">
        <v>761</v>
      </c>
      <c r="B613" s="331">
        <v>52032.028640321565</v>
      </c>
      <c r="C613" s="331" t="s">
        <v>575</v>
      </c>
      <c r="D613" s="331" t="s">
        <v>575</v>
      </c>
      <c r="E613" s="329" t="s">
        <v>477</v>
      </c>
      <c r="F613" s="329" t="s">
        <v>477</v>
      </c>
      <c r="G613" s="329" t="s">
        <v>477</v>
      </c>
    </row>
    <row r="614" spans="1:7" x14ac:dyDescent="0.25">
      <c r="A614" s="74" t="s">
        <v>762</v>
      </c>
      <c r="B614" s="331">
        <v>-28216.102686357408</v>
      </c>
      <c r="C614" s="331">
        <v>12.663181</v>
      </c>
      <c r="D614" s="331">
        <v>1.1562030000000001</v>
      </c>
      <c r="E614" s="331">
        <v>21.472351</v>
      </c>
      <c r="F614" s="331">
        <v>357.87245800000005</v>
      </c>
      <c r="G614" s="331" t="s">
        <v>477</v>
      </c>
    </row>
    <row r="615" spans="1:7" x14ac:dyDescent="0.25">
      <c r="A615" s="351" t="s">
        <v>763</v>
      </c>
      <c r="B615" s="331">
        <v>8734.4840051914307</v>
      </c>
      <c r="C615" s="331">
        <v>12.663181</v>
      </c>
      <c r="D615" s="331">
        <v>1.1562030000000001</v>
      </c>
      <c r="E615" s="329">
        <v>21.472351</v>
      </c>
      <c r="F615" s="329">
        <v>357.87245800000005</v>
      </c>
      <c r="G615" s="329" t="s">
        <v>477</v>
      </c>
    </row>
    <row r="616" spans="1:7" x14ac:dyDescent="0.25">
      <c r="A616" s="352" t="s">
        <v>764</v>
      </c>
      <c r="B616" s="331">
        <v>-36950.586691548837</v>
      </c>
      <c r="C616" s="331" t="s">
        <v>504</v>
      </c>
      <c r="D616" s="331" t="s">
        <v>575</v>
      </c>
      <c r="E616" s="329" t="s">
        <v>477</v>
      </c>
      <c r="F616" s="329" t="s">
        <v>477</v>
      </c>
      <c r="G616" s="329" t="s">
        <v>477</v>
      </c>
    </row>
    <row r="617" spans="1:7" x14ac:dyDescent="0.25">
      <c r="A617" s="353" t="s">
        <v>765</v>
      </c>
      <c r="B617" s="331">
        <v>-5742.2251556353804</v>
      </c>
      <c r="C617" s="331">
        <v>961.93431193645267</v>
      </c>
      <c r="D617" s="331">
        <v>0.59525414428571</v>
      </c>
      <c r="E617" s="331" t="s">
        <v>477</v>
      </c>
      <c r="F617" s="331" t="s">
        <v>477</v>
      </c>
      <c r="G617" s="331" t="s">
        <v>477</v>
      </c>
    </row>
    <row r="618" spans="1:7" x14ac:dyDescent="0.25">
      <c r="A618" s="351" t="s">
        <v>766</v>
      </c>
      <c r="B618" s="331">
        <v>-10133.615543726639</v>
      </c>
      <c r="C618" s="331" t="s">
        <v>504</v>
      </c>
      <c r="D618" s="331">
        <v>0.59215403</v>
      </c>
      <c r="E618" s="329" t="s">
        <v>477</v>
      </c>
      <c r="F618" s="329" t="s">
        <v>477</v>
      </c>
      <c r="G618" s="329" t="s">
        <v>477</v>
      </c>
    </row>
    <row r="619" spans="1:7" x14ac:dyDescent="0.25">
      <c r="A619" s="351" t="s">
        <v>767</v>
      </c>
      <c r="B619" s="331">
        <v>469.44060909762544</v>
      </c>
      <c r="C619" s="331" t="s">
        <v>504</v>
      </c>
      <c r="D619" s="331" t="s">
        <v>500</v>
      </c>
      <c r="E619" s="329" t="s">
        <v>477</v>
      </c>
      <c r="F619" s="329" t="s">
        <v>477</v>
      </c>
      <c r="G619" s="329" t="s">
        <v>477</v>
      </c>
    </row>
    <row r="620" spans="1:7" x14ac:dyDescent="0.25">
      <c r="A620" s="74" t="s">
        <v>768</v>
      </c>
      <c r="B620" s="331">
        <v>-33858.519844496128</v>
      </c>
      <c r="C620" s="331" t="s">
        <v>504</v>
      </c>
      <c r="D620" s="331">
        <v>6.0475778530394004</v>
      </c>
      <c r="E620" s="331" t="s">
        <v>504</v>
      </c>
      <c r="F620" s="331" t="s">
        <v>504</v>
      </c>
      <c r="G620" s="331" t="s">
        <v>477</v>
      </c>
    </row>
    <row r="621" spans="1:7" x14ac:dyDescent="0.25">
      <c r="A621" s="351" t="s">
        <v>769</v>
      </c>
      <c r="B621" s="331">
        <v>-116642.3750794526</v>
      </c>
      <c r="C621" s="331" t="s">
        <v>504</v>
      </c>
      <c r="D621" s="331">
        <v>6.0475778530394004</v>
      </c>
      <c r="E621" s="329" t="s">
        <v>504</v>
      </c>
      <c r="F621" s="329" t="s">
        <v>504</v>
      </c>
      <c r="G621" s="329" t="s">
        <v>477</v>
      </c>
    </row>
    <row r="622" spans="1:7" x14ac:dyDescent="0.25">
      <c r="A622" s="352" t="s">
        <v>770</v>
      </c>
      <c r="B622" s="331">
        <v>82783.855234956471</v>
      </c>
      <c r="C622" s="331" t="s">
        <v>504</v>
      </c>
      <c r="D622" s="331" t="s">
        <v>575</v>
      </c>
      <c r="E622" s="329" t="s">
        <v>504</v>
      </c>
      <c r="F622" s="329" t="s">
        <v>504</v>
      </c>
      <c r="G622" s="329" t="s">
        <v>477</v>
      </c>
    </row>
    <row r="623" spans="1:7" x14ac:dyDescent="0.25">
      <c r="A623" s="353" t="s">
        <v>771</v>
      </c>
      <c r="B623" s="331" t="s">
        <v>504</v>
      </c>
      <c r="C623" s="331" t="s">
        <v>504</v>
      </c>
      <c r="D623" s="331" t="s">
        <v>504</v>
      </c>
      <c r="E623" s="331" t="s">
        <v>477</v>
      </c>
      <c r="F623" s="331" t="s">
        <v>477</v>
      </c>
      <c r="G623" s="331" t="s">
        <v>477</v>
      </c>
    </row>
    <row r="624" spans="1:7" x14ac:dyDescent="0.25">
      <c r="A624" s="351" t="s">
        <v>772</v>
      </c>
      <c r="B624" s="328" t="s">
        <v>182</v>
      </c>
      <c r="C624" s="328" t="s">
        <v>182</v>
      </c>
      <c r="D624" s="328" t="s">
        <v>182</v>
      </c>
      <c r="E624" s="328" t="s">
        <v>182</v>
      </c>
      <c r="F624" s="328" t="s">
        <v>182</v>
      </c>
      <c r="G624" s="328" t="s">
        <v>182</v>
      </c>
    </row>
    <row r="625" spans="1:8" x14ac:dyDescent="0.25">
      <c r="A625" s="351" t="s">
        <v>773</v>
      </c>
      <c r="B625" s="331" t="s">
        <v>504</v>
      </c>
      <c r="C625" s="331" t="s">
        <v>504</v>
      </c>
      <c r="D625" s="331" t="s">
        <v>504</v>
      </c>
      <c r="E625" s="329" t="s">
        <v>477</v>
      </c>
      <c r="F625" s="329" t="s">
        <v>477</v>
      </c>
      <c r="G625" s="329" t="s">
        <v>477</v>
      </c>
    </row>
    <row r="626" spans="1:8" x14ac:dyDescent="0.25">
      <c r="A626" s="74" t="s">
        <v>774</v>
      </c>
      <c r="B626" s="331">
        <v>-106045.87106666707</v>
      </c>
      <c r="C626" s="328" t="s">
        <v>182</v>
      </c>
      <c r="D626" s="328" t="s">
        <v>182</v>
      </c>
      <c r="E626" s="328" t="s">
        <v>182</v>
      </c>
      <c r="F626" s="328" t="s">
        <v>182</v>
      </c>
      <c r="G626" s="328" t="s">
        <v>182</v>
      </c>
    </row>
    <row r="627" spans="1:8" x14ac:dyDescent="0.25">
      <c r="A627" s="354" t="s">
        <v>775</v>
      </c>
      <c r="B627" s="331" t="s">
        <v>3085</v>
      </c>
      <c r="C627" s="331" t="s">
        <v>500</v>
      </c>
      <c r="D627" s="331">
        <v>2.41583792</v>
      </c>
      <c r="E627" s="331" t="s">
        <v>477</v>
      </c>
      <c r="F627" s="331" t="s">
        <v>477</v>
      </c>
      <c r="G627" s="331" t="s">
        <v>477</v>
      </c>
    </row>
    <row r="628" spans="1:8" x14ac:dyDescent="0.25">
      <c r="A628" s="337" t="s">
        <v>776</v>
      </c>
      <c r="B628" s="331" t="s">
        <v>3085</v>
      </c>
      <c r="C628" s="331" t="s">
        <v>500</v>
      </c>
      <c r="D628" s="331">
        <v>2.41583792</v>
      </c>
      <c r="E628" s="331" t="s">
        <v>477</v>
      </c>
      <c r="F628" s="331" t="s">
        <v>477</v>
      </c>
      <c r="G628" s="331" t="s">
        <v>477</v>
      </c>
    </row>
    <row r="630" spans="1:8" x14ac:dyDescent="0.25">
      <c r="A630" s="50" t="s">
        <v>777</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63" t="s">
        <v>778</v>
      </c>
      <c r="B633" s="463"/>
      <c r="C633" s="217"/>
      <c r="D633" s="217"/>
      <c r="E633" s="217"/>
      <c r="F633" s="217"/>
      <c r="G633" s="217"/>
      <c r="H633" s="49" t="s">
        <v>461</v>
      </c>
    </row>
    <row r="634" spans="1:8" ht="15.75" x14ac:dyDescent="0.25">
      <c r="A634" s="232" t="s">
        <v>650</v>
      </c>
      <c r="B634" s="52"/>
      <c r="C634" s="217"/>
      <c r="D634" s="217"/>
      <c r="E634" s="217"/>
      <c r="F634" s="217"/>
      <c r="G634" s="217"/>
      <c r="H634" s="49" t="s">
        <v>3349</v>
      </c>
    </row>
    <row r="635" spans="1:8" x14ac:dyDescent="0.25">
      <c r="A635" s="217"/>
      <c r="B635" s="217"/>
      <c r="C635" s="217"/>
      <c r="D635" s="217"/>
      <c r="E635" s="217"/>
      <c r="F635" s="217"/>
      <c r="G635" s="217"/>
      <c r="H635" s="49" t="s">
        <v>462</v>
      </c>
    </row>
    <row r="636" spans="1:8" x14ac:dyDescent="0.25">
      <c r="A636" s="217"/>
      <c r="B636" s="217"/>
      <c r="C636" s="217"/>
      <c r="D636" s="217"/>
      <c r="E636" s="217"/>
      <c r="F636" s="217"/>
      <c r="G636" s="217"/>
      <c r="H636" s="248"/>
    </row>
    <row r="637" spans="1:8" x14ac:dyDescent="0.25">
      <c r="A637" s="451" t="s">
        <v>779</v>
      </c>
      <c r="B637" s="249" t="s">
        <v>780</v>
      </c>
      <c r="C637" s="250" t="s">
        <v>465</v>
      </c>
      <c r="D637" s="250" t="s">
        <v>466</v>
      </c>
      <c r="E637" s="250" t="s">
        <v>602</v>
      </c>
      <c r="F637" s="251" t="s">
        <v>468</v>
      </c>
      <c r="G637" s="252" t="s">
        <v>469</v>
      </c>
      <c r="H637" s="251" t="s">
        <v>603</v>
      </c>
    </row>
    <row r="638" spans="1:8" ht="15.75" thickBot="1" x14ac:dyDescent="0.3">
      <c r="A638" s="452"/>
      <c r="B638" s="453" t="s">
        <v>471</v>
      </c>
      <c r="C638" s="454"/>
      <c r="D638" s="454"/>
      <c r="E638" s="454"/>
      <c r="F638" s="454"/>
      <c r="G638" s="454"/>
      <c r="H638" s="455"/>
    </row>
    <row r="639" spans="1:8" ht="15.75" thickTop="1" x14ac:dyDescent="0.25">
      <c r="A639" s="253" t="s">
        <v>781</v>
      </c>
      <c r="B639" s="331" t="s">
        <v>3080</v>
      </c>
      <c r="C639" s="331">
        <v>6143.8266127488378</v>
      </c>
      <c r="D639" s="331">
        <v>73.757520658580603</v>
      </c>
      <c r="E639" s="331">
        <v>2.3460190219567099</v>
      </c>
      <c r="F639" s="331">
        <v>6.5483463597946603</v>
      </c>
      <c r="G639" s="331">
        <v>114.39560414851302</v>
      </c>
      <c r="H639" s="331">
        <v>0.74349333311907995</v>
      </c>
    </row>
    <row r="640" spans="1:8" x14ac:dyDescent="0.25">
      <c r="A640" s="355" t="s">
        <v>783</v>
      </c>
      <c r="B640" s="331" t="s">
        <v>539</v>
      </c>
      <c r="C640" s="331">
        <v>5261.8993888836258</v>
      </c>
      <c r="D640" s="328" t="s">
        <v>182</v>
      </c>
      <c r="E640" s="331">
        <v>2.3460190219567099</v>
      </c>
      <c r="F640" s="331">
        <v>6.1117899358083498</v>
      </c>
      <c r="G640" s="331">
        <v>21.695718028166269</v>
      </c>
      <c r="H640" s="328" t="s">
        <v>182</v>
      </c>
    </row>
    <row r="641" spans="1:8" x14ac:dyDescent="0.25">
      <c r="A641" s="332" t="s">
        <v>784</v>
      </c>
      <c r="B641" s="331" t="s">
        <v>539</v>
      </c>
      <c r="C641" s="331">
        <v>5261.8993888836258</v>
      </c>
      <c r="D641" s="328" t="s">
        <v>182</v>
      </c>
      <c r="E641" s="329">
        <v>2.3460190219567099</v>
      </c>
      <c r="F641" s="329">
        <v>6.1117899358083498</v>
      </c>
      <c r="G641" s="329">
        <v>21.695718028166269</v>
      </c>
      <c r="H641" s="328" t="s">
        <v>182</v>
      </c>
    </row>
    <row r="642" spans="1:8" x14ac:dyDescent="0.25">
      <c r="A642" s="332" t="s">
        <v>785</v>
      </c>
      <c r="B642" s="331" t="s">
        <v>506</v>
      </c>
      <c r="C642" s="331" t="s">
        <v>506</v>
      </c>
      <c r="D642" s="328" t="s">
        <v>182</v>
      </c>
      <c r="E642" s="329" t="s">
        <v>506</v>
      </c>
      <c r="F642" s="329" t="s">
        <v>506</v>
      </c>
      <c r="G642" s="329" t="s">
        <v>506</v>
      </c>
      <c r="H642" s="328" t="s">
        <v>182</v>
      </c>
    </row>
    <row r="643" spans="1:8" x14ac:dyDescent="0.25">
      <c r="A643" s="356" t="s">
        <v>786</v>
      </c>
      <c r="B643" s="331" t="s">
        <v>506</v>
      </c>
      <c r="C643" s="331" t="s">
        <v>506</v>
      </c>
      <c r="D643" s="328" t="s">
        <v>182</v>
      </c>
      <c r="E643" s="331" t="s">
        <v>506</v>
      </c>
      <c r="F643" s="331" t="s">
        <v>506</v>
      </c>
      <c r="G643" s="331" t="s">
        <v>506</v>
      </c>
      <c r="H643" s="328" t="s">
        <v>182</v>
      </c>
    </row>
    <row r="644" spans="1:8" x14ac:dyDescent="0.25">
      <c r="A644" s="355" t="s">
        <v>787</v>
      </c>
      <c r="B644" s="328" t="s">
        <v>182</v>
      </c>
      <c r="C644" s="331">
        <v>76.365222930707887</v>
      </c>
      <c r="D644" s="331">
        <v>5.5964614607999996</v>
      </c>
      <c r="E644" s="331" t="s">
        <v>504</v>
      </c>
      <c r="F644" s="331" t="s">
        <v>504</v>
      </c>
      <c r="G644" s="331" t="s">
        <v>504</v>
      </c>
      <c r="H644" s="328" t="s">
        <v>182</v>
      </c>
    </row>
    <row r="645" spans="1:8" x14ac:dyDescent="0.25">
      <c r="A645" s="357" t="s">
        <v>788</v>
      </c>
      <c r="B645" s="328" t="s">
        <v>182</v>
      </c>
      <c r="C645" s="331">
        <v>74.619486144000007</v>
      </c>
      <c r="D645" s="331">
        <v>5.5964614607999996</v>
      </c>
      <c r="E645" s="329" t="s">
        <v>504</v>
      </c>
      <c r="F645" s="329" t="s">
        <v>504</v>
      </c>
      <c r="G645" s="329" t="s">
        <v>504</v>
      </c>
      <c r="H645" s="328" t="s">
        <v>182</v>
      </c>
    </row>
    <row r="646" spans="1:8" x14ac:dyDescent="0.25">
      <c r="A646" s="357" t="s">
        <v>789</v>
      </c>
      <c r="B646" s="328" t="s">
        <v>182</v>
      </c>
      <c r="C646" s="331">
        <v>1.7457367867078699</v>
      </c>
      <c r="D646" s="331" t="s">
        <v>551</v>
      </c>
      <c r="E646" s="329" t="s">
        <v>504</v>
      </c>
      <c r="F646" s="329" t="s">
        <v>504</v>
      </c>
      <c r="G646" s="329" t="s">
        <v>504</v>
      </c>
      <c r="H646" s="328" t="s">
        <v>182</v>
      </c>
    </row>
    <row r="647" spans="1:8" x14ac:dyDescent="0.25">
      <c r="A647" s="355" t="s">
        <v>790</v>
      </c>
      <c r="B647" s="331" t="s">
        <v>511</v>
      </c>
      <c r="C647" s="331" t="s">
        <v>511</v>
      </c>
      <c r="D647" s="331" t="s">
        <v>511</v>
      </c>
      <c r="E647" s="331" t="s">
        <v>511</v>
      </c>
      <c r="F647" s="331" t="s">
        <v>511</v>
      </c>
      <c r="G647" s="331" t="s">
        <v>511</v>
      </c>
      <c r="H647" s="331" t="s">
        <v>511</v>
      </c>
    </row>
    <row r="648" spans="1:8" x14ac:dyDescent="0.25">
      <c r="A648" s="332" t="s">
        <v>791</v>
      </c>
      <c r="B648" s="331" t="s">
        <v>479</v>
      </c>
      <c r="C648" s="331" t="s">
        <v>511</v>
      </c>
      <c r="D648" s="331" t="s">
        <v>511</v>
      </c>
      <c r="E648" s="329" t="s">
        <v>479</v>
      </c>
      <c r="F648" s="329" t="s">
        <v>479</v>
      </c>
      <c r="G648" s="329" t="s">
        <v>479</v>
      </c>
      <c r="H648" s="329" t="s">
        <v>479</v>
      </c>
    </row>
    <row r="649" spans="1:8" x14ac:dyDescent="0.25">
      <c r="A649" s="332" t="s">
        <v>792</v>
      </c>
      <c r="B649" s="331" t="s">
        <v>477</v>
      </c>
      <c r="C649" s="331" t="s">
        <v>477</v>
      </c>
      <c r="D649" s="331" t="s">
        <v>477</v>
      </c>
      <c r="E649" s="329" t="s">
        <v>477</v>
      </c>
      <c r="F649" s="329" t="s">
        <v>477</v>
      </c>
      <c r="G649" s="329" t="s">
        <v>477</v>
      </c>
      <c r="H649" s="329" t="s">
        <v>477</v>
      </c>
    </row>
    <row r="650" spans="1:8" x14ac:dyDescent="0.25">
      <c r="A650" s="355" t="s">
        <v>793</v>
      </c>
      <c r="B650" s="328" t="s">
        <v>182</v>
      </c>
      <c r="C650" s="331">
        <v>805.56200093450445</v>
      </c>
      <c r="D650" s="331">
        <v>68.161059197780617</v>
      </c>
      <c r="E650" s="331" t="s">
        <v>551</v>
      </c>
      <c r="F650" s="331">
        <v>0.43655642398631</v>
      </c>
      <c r="G650" s="331">
        <v>49.308450064014231</v>
      </c>
      <c r="H650" s="328" t="s">
        <v>182</v>
      </c>
    </row>
    <row r="651" spans="1:8" x14ac:dyDescent="0.25">
      <c r="A651" s="332" t="s">
        <v>794</v>
      </c>
      <c r="B651" s="328" t="s">
        <v>182</v>
      </c>
      <c r="C651" s="331">
        <v>566.94660201297143</v>
      </c>
      <c r="D651" s="331">
        <v>66.504112399504038</v>
      </c>
      <c r="E651" s="329" t="s">
        <v>506</v>
      </c>
      <c r="F651" s="329">
        <v>0.43655642398631</v>
      </c>
      <c r="G651" s="329">
        <v>33.529746043529677</v>
      </c>
      <c r="H651" s="328" t="s">
        <v>182</v>
      </c>
    </row>
    <row r="652" spans="1:8" x14ac:dyDescent="0.25">
      <c r="A652" s="332" t="s">
        <v>795</v>
      </c>
      <c r="B652" s="328" t="s">
        <v>182</v>
      </c>
      <c r="C652" s="331">
        <v>238.61539892153306</v>
      </c>
      <c r="D652" s="331">
        <v>1.65694679827657</v>
      </c>
      <c r="E652" s="329" t="s">
        <v>506</v>
      </c>
      <c r="F652" s="329" t="s">
        <v>506</v>
      </c>
      <c r="G652" s="329">
        <v>15.77870402048455</v>
      </c>
      <c r="H652" s="328" t="s">
        <v>182</v>
      </c>
    </row>
    <row r="653" spans="1:8" x14ac:dyDescent="0.25">
      <c r="A653" s="332" t="s">
        <v>3358</v>
      </c>
      <c r="B653" s="328" t="s">
        <v>182</v>
      </c>
      <c r="C653" s="331" t="s">
        <v>479</v>
      </c>
      <c r="D653" s="331" t="s">
        <v>479</v>
      </c>
      <c r="E653" s="331" t="s">
        <v>479</v>
      </c>
      <c r="F653" s="331" t="s">
        <v>479</v>
      </c>
      <c r="G653" s="331" t="s">
        <v>479</v>
      </c>
      <c r="H653" s="328" t="s">
        <v>182</v>
      </c>
    </row>
    <row r="654" spans="1:8" x14ac:dyDescent="0.25">
      <c r="A654" s="355" t="s">
        <v>3359</v>
      </c>
      <c r="B654" s="331" t="s">
        <v>477</v>
      </c>
      <c r="C654" s="331" t="s">
        <v>477</v>
      </c>
      <c r="D654" s="331" t="s">
        <v>477</v>
      </c>
      <c r="E654" s="331" t="s">
        <v>506</v>
      </c>
      <c r="F654" s="331" t="s">
        <v>506</v>
      </c>
      <c r="G654" s="331">
        <v>43.391436056332523</v>
      </c>
      <c r="H654" s="331">
        <v>0.74349333311907995</v>
      </c>
    </row>
    <row r="655" spans="1:8" x14ac:dyDescent="0.25">
      <c r="A655" s="337" t="s">
        <v>555</v>
      </c>
      <c r="B655" s="329" t="s">
        <v>477</v>
      </c>
      <c r="C655" s="329" t="s">
        <v>477</v>
      </c>
      <c r="D655" s="329" t="s">
        <v>477</v>
      </c>
      <c r="E655" s="329" t="s">
        <v>506</v>
      </c>
      <c r="F655" s="329" t="s">
        <v>506</v>
      </c>
      <c r="G655" s="329">
        <v>43.391436056332523</v>
      </c>
      <c r="H655" s="329">
        <v>0.74349333311907995</v>
      </c>
    </row>
    <row r="656" spans="1:8" x14ac:dyDescent="0.25">
      <c r="A656" s="355" t="s">
        <v>796</v>
      </c>
      <c r="B656" s="328" t="s">
        <v>182</v>
      </c>
      <c r="C656" s="328" t="s">
        <v>182</v>
      </c>
      <c r="D656" s="328" t="s">
        <v>182</v>
      </c>
      <c r="E656" s="328" t="s">
        <v>182</v>
      </c>
      <c r="F656" s="328" t="s">
        <v>182</v>
      </c>
      <c r="G656" s="328" t="s">
        <v>182</v>
      </c>
      <c r="H656" s="328" t="s">
        <v>182</v>
      </c>
    </row>
    <row r="657" spans="1:8" x14ac:dyDescent="0.25">
      <c r="A657" s="357" t="s">
        <v>797</v>
      </c>
      <c r="B657" s="329">
        <v>11397.929630279281</v>
      </c>
      <c r="C657" s="328" t="s">
        <v>182</v>
      </c>
      <c r="D657" s="328" t="s">
        <v>182</v>
      </c>
      <c r="E657" s="328" t="s">
        <v>182</v>
      </c>
      <c r="F657" s="328" t="s">
        <v>182</v>
      </c>
      <c r="G657" s="328" t="s">
        <v>182</v>
      </c>
      <c r="H657" s="328" t="s">
        <v>182</v>
      </c>
    </row>
    <row r="658" spans="1:8" x14ac:dyDescent="0.25">
      <c r="A658" s="357" t="s">
        <v>798</v>
      </c>
      <c r="B658" s="329" t="s">
        <v>477</v>
      </c>
      <c r="C658" s="328" t="s">
        <v>182</v>
      </c>
      <c r="D658" s="328" t="s">
        <v>182</v>
      </c>
      <c r="E658" s="328" t="s">
        <v>182</v>
      </c>
      <c r="F658" s="328" t="s">
        <v>182</v>
      </c>
      <c r="G658" s="328" t="s">
        <v>182</v>
      </c>
      <c r="H658" s="328" t="s">
        <v>182</v>
      </c>
    </row>
    <row r="659" spans="1:8" x14ac:dyDescent="0.25">
      <c r="A659" s="358" t="s">
        <v>3360</v>
      </c>
      <c r="B659" s="329" t="s">
        <v>477</v>
      </c>
      <c r="C659" s="328" t="s">
        <v>182</v>
      </c>
      <c r="D659" s="328" t="s">
        <v>182</v>
      </c>
      <c r="E659" s="328" t="s">
        <v>182</v>
      </c>
      <c r="F659" s="328" t="s">
        <v>182</v>
      </c>
      <c r="G659" s="328" t="s">
        <v>182</v>
      </c>
      <c r="H659" s="328" t="s">
        <v>182</v>
      </c>
    </row>
    <row r="661" spans="1:8" x14ac:dyDescent="0.25">
      <c r="A661" s="50" t="s">
        <v>799</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800</v>
      </c>
      <c r="B664" s="75" t="s">
        <v>801</v>
      </c>
      <c r="C664" s="75" t="s">
        <v>802</v>
      </c>
      <c r="D664" s="75" t="s">
        <v>803</v>
      </c>
      <c r="E664" s="75" t="s">
        <v>804</v>
      </c>
      <c r="F664" s="75" t="s">
        <v>468</v>
      </c>
      <c r="G664" s="75" t="s">
        <v>469</v>
      </c>
      <c r="H664" s="75" t="s">
        <v>805</v>
      </c>
    </row>
    <row r="665" spans="1:8" x14ac:dyDescent="0.25">
      <c r="A665" s="210" t="s">
        <v>3564</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806</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2403</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3074</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807</v>
      </c>
      <c r="B673" s="76">
        <f>G408</f>
        <v>22472.091458330953</v>
      </c>
      <c r="C673" s="76">
        <f>H408</f>
        <v>4.6925847366299997E-3</v>
      </c>
      <c r="D673" s="76">
        <f>I408</f>
        <v>4.8332437122200001E-3</v>
      </c>
      <c r="E673" s="76"/>
      <c r="F673" s="77"/>
      <c r="G673" s="77"/>
      <c r="H673" s="77"/>
    </row>
    <row r="674" spans="1:36" x14ac:dyDescent="0.25">
      <c r="A674" s="210" t="s">
        <v>808</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809</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810</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811</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3567</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812</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813</v>
      </c>
      <c r="B681" s="50" t="s">
        <v>651</v>
      </c>
      <c r="C681" s="50" t="s">
        <v>652</v>
      </c>
      <c r="D681" s="50" t="s">
        <v>653</v>
      </c>
      <c r="E681" s="50" t="s">
        <v>654</v>
      </c>
      <c r="F681" s="80" t="s">
        <v>655</v>
      </c>
      <c r="G681" s="80" t="s">
        <v>656</v>
      </c>
      <c r="H681" s="80" t="s">
        <v>657</v>
      </c>
      <c r="I681" s="80" t="s">
        <v>658</v>
      </c>
      <c r="J681" s="80" t="s">
        <v>659</v>
      </c>
      <c r="K681" s="80" t="s">
        <v>660</v>
      </c>
      <c r="L681" s="80" t="s">
        <v>661</v>
      </c>
      <c r="M681" s="80" t="s">
        <v>662</v>
      </c>
      <c r="N681" s="80" t="s">
        <v>663</v>
      </c>
      <c r="O681" s="80" t="s">
        <v>664</v>
      </c>
      <c r="P681" s="80" t="s">
        <v>665</v>
      </c>
      <c r="Q681" s="80" t="s">
        <v>666</v>
      </c>
      <c r="R681" s="80" t="s">
        <v>667</v>
      </c>
      <c r="S681" s="80" t="s">
        <v>668</v>
      </c>
      <c r="T681" s="80" t="s">
        <v>669</v>
      </c>
      <c r="U681" s="80" t="s">
        <v>814</v>
      </c>
      <c r="V681" s="80" t="s">
        <v>671</v>
      </c>
      <c r="W681" s="80" t="s">
        <v>815</v>
      </c>
      <c r="X681" s="80" t="s">
        <v>816</v>
      </c>
      <c r="Y681" s="80" t="s">
        <v>817</v>
      </c>
      <c r="Z681" s="80" t="s">
        <v>818</v>
      </c>
      <c r="AA681" s="80" t="s">
        <v>819</v>
      </c>
      <c r="AB681" s="80" t="s">
        <v>820</v>
      </c>
      <c r="AC681" s="80" t="s">
        <v>821</v>
      </c>
      <c r="AD681" s="80" t="s">
        <v>822</v>
      </c>
      <c r="AE681" s="80" t="s">
        <v>823</v>
      </c>
      <c r="AF681" s="80" t="s">
        <v>824</v>
      </c>
      <c r="AG681" s="80" t="s">
        <v>682</v>
      </c>
      <c r="AH681" s="80" t="s">
        <v>825</v>
      </c>
      <c r="AI681" s="80" t="s">
        <v>826</v>
      </c>
      <c r="AJ681" s="80" t="s">
        <v>827</v>
      </c>
    </row>
    <row r="682" spans="1:36" x14ac:dyDescent="0.25">
      <c r="A682" s="1" t="s">
        <v>828</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829</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812</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3214</v>
      </c>
      <c r="B687" s="75" t="s">
        <v>801</v>
      </c>
      <c r="C687" s="75" t="s">
        <v>802</v>
      </c>
      <c r="D687" s="75" t="s">
        <v>803</v>
      </c>
      <c r="E687" s="75" t="s">
        <v>804</v>
      </c>
      <c r="F687" s="75" t="s">
        <v>468</v>
      </c>
      <c r="G687" s="75" t="s">
        <v>469</v>
      </c>
      <c r="H687" s="75" t="s">
        <v>805</v>
      </c>
      <c r="I687" s="75" t="s">
        <v>830</v>
      </c>
      <c r="J687" s="75" t="s">
        <v>2534</v>
      </c>
      <c r="K687" s="1"/>
      <c r="L687" s="1"/>
      <c r="M687" s="1"/>
      <c r="N687" s="1"/>
      <c r="O687" s="1"/>
      <c r="P687" s="1"/>
      <c r="Q687" s="1"/>
      <c r="R687" s="1"/>
      <c r="S687" s="1"/>
      <c r="T687" s="1"/>
      <c r="U687" s="1"/>
      <c r="V687" s="1"/>
      <c r="W687" s="1"/>
      <c r="X687" s="1"/>
      <c r="Y687" s="1"/>
      <c r="Z687" s="1"/>
      <c r="AA687" s="1"/>
      <c r="AB687" s="1"/>
    </row>
    <row r="688" spans="1:36" x14ac:dyDescent="0.25">
      <c r="A688" s="1" t="s">
        <v>3566</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831</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2403</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2413</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3073</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3568</v>
      </c>
      <c r="B698" s="5"/>
      <c r="C698" s="5"/>
      <c r="D698" s="5"/>
      <c r="E698" s="5"/>
      <c r="F698" s="5"/>
      <c r="G698" s="5"/>
      <c r="H698" s="5"/>
      <c r="I698" s="5"/>
      <c r="K698" s="1"/>
      <c r="L698" s="1"/>
      <c r="M698" s="1"/>
      <c r="N698" s="1"/>
    </row>
    <row r="699" spans="1:28" ht="15.75" thickBot="1" x14ac:dyDescent="0.3">
      <c r="A699" s="82" t="s">
        <v>832</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3565</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3569</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832</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3565</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2403</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2413</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3073</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833</v>
      </c>
      <c r="B716" s="85"/>
      <c r="C716" s="85"/>
      <c r="D716" s="85"/>
      <c r="E716" s="85"/>
      <c r="F716" s="85"/>
      <c r="G716" s="85"/>
      <c r="H716" s="85"/>
      <c r="I716" s="85"/>
      <c r="J716" s="85"/>
      <c r="K716" s="85"/>
      <c r="L716" s="85"/>
      <c r="M716" s="85"/>
      <c r="N716" s="85"/>
    </row>
    <row r="717" spans="1:28" x14ac:dyDescent="0.25">
      <c r="A717" s="85" t="s">
        <v>834</v>
      </c>
      <c r="B717" s="85"/>
      <c r="C717" s="85"/>
      <c r="D717" s="85"/>
      <c r="E717" s="85"/>
      <c r="F717" s="85"/>
      <c r="G717" s="85"/>
      <c r="H717" s="85"/>
      <c r="I717" s="85"/>
      <c r="J717" s="85"/>
      <c r="K717" s="85"/>
      <c r="L717" s="85"/>
      <c r="M717" s="85"/>
      <c r="N717" s="85"/>
    </row>
    <row r="718" spans="1:28" x14ac:dyDescent="0.25">
      <c r="A718" s="85" t="s">
        <v>835</v>
      </c>
      <c r="B718" s="85"/>
      <c r="C718" s="85"/>
      <c r="D718" s="85"/>
      <c r="E718" s="85"/>
      <c r="F718" s="85"/>
      <c r="G718" s="85"/>
      <c r="H718" s="85"/>
      <c r="I718" s="85"/>
      <c r="J718" s="85"/>
      <c r="K718" s="85"/>
      <c r="L718" s="85"/>
      <c r="M718" s="85"/>
      <c r="N718" s="85"/>
    </row>
    <row r="719" spans="1:28" ht="33.75" x14ac:dyDescent="0.25">
      <c r="A719" s="86" t="s">
        <v>836</v>
      </c>
      <c r="B719" s="87" t="s">
        <v>837</v>
      </c>
      <c r="C719" s="88" t="s">
        <v>838</v>
      </c>
      <c r="D719" s="89" t="s">
        <v>839</v>
      </c>
      <c r="E719" s="89" t="s">
        <v>840</v>
      </c>
      <c r="F719" s="90" t="s">
        <v>841</v>
      </c>
      <c r="G719" s="89" t="s">
        <v>842</v>
      </c>
      <c r="H719" s="90" t="s">
        <v>843</v>
      </c>
      <c r="I719" s="89" t="s">
        <v>844</v>
      </c>
      <c r="J719" s="90" t="s">
        <v>845</v>
      </c>
      <c r="K719" s="89" t="s">
        <v>846</v>
      </c>
      <c r="L719" s="90" t="s">
        <v>847</v>
      </c>
      <c r="M719" s="90" t="s">
        <v>848</v>
      </c>
      <c r="N719" s="90" t="s">
        <v>849</v>
      </c>
    </row>
    <row r="720" spans="1:28" x14ac:dyDescent="0.25">
      <c r="A720" s="91" t="s">
        <v>850</v>
      </c>
      <c r="B720" s="92" t="s">
        <v>851</v>
      </c>
      <c r="C720" s="93" t="s">
        <v>852</v>
      </c>
      <c r="D720" s="91" t="s">
        <v>853</v>
      </c>
      <c r="E720" s="91" t="s">
        <v>854</v>
      </c>
      <c r="F720" s="94">
        <v>1</v>
      </c>
      <c r="G720" s="91" t="s">
        <v>855</v>
      </c>
      <c r="H720" s="94">
        <v>1</v>
      </c>
      <c r="I720" s="91" t="s">
        <v>856</v>
      </c>
      <c r="J720" s="94">
        <v>1</v>
      </c>
      <c r="K720" s="91" t="s">
        <v>857</v>
      </c>
      <c r="L720" s="94">
        <v>1</v>
      </c>
      <c r="M720" s="91" t="s">
        <v>858</v>
      </c>
      <c r="N720" s="94">
        <v>1</v>
      </c>
    </row>
    <row r="721" spans="1:14" x14ac:dyDescent="0.25">
      <c r="A721" s="95" t="s">
        <v>859</v>
      </c>
      <c r="B721" s="96" t="s">
        <v>860</v>
      </c>
      <c r="C721" s="96" t="s">
        <v>861</v>
      </c>
      <c r="D721" s="95" t="s">
        <v>862</v>
      </c>
      <c r="E721" s="95" t="s">
        <v>863</v>
      </c>
      <c r="F721" s="97">
        <v>84</v>
      </c>
      <c r="G721" s="95" t="s">
        <v>864</v>
      </c>
      <c r="H721" s="97">
        <v>28</v>
      </c>
      <c r="I721" s="95" t="s">
        <v>865</v>
      </c>
      <c r="J721" s="97">
        <v>67</v>
      </c>
      <c r="K721" s="95" t="s">
        <v>866</v>
      </c>
      <c r="L721" s="97">
        <v>14</v>
      </c>
      <c r="M721" s="95" t="s">
        <v>867</v>
      </c>
      <c r="N721" s="97">
        <v>4</v>
      </c>
    </row>
    <row r="722" spans="1:14" x14ac:dyDescent="0.25">
      <c r="A722" s="98" t="s">
        <v>868</v>
      </c>
      <c r="B722" s="99" t="s">
        <v>860</v>
      </c>
      <c r="C722" s="99" t="s">
        <v>861</v>
      </c>
      <c r="D722" s="98" t="s">
        <v>862</v>
      </c>
      <c r="E722" s="98" t="s">
        <v>869</v>
      </c>
      <c r="F722" s="100">
        <v>85</v>
      </c>
      <c r="G722" s="98" t="s">
        <v>870</v>
      </c>
      <c r="H722" s="100">
        <v>30</v>
      </c>
      <c r="I722" s="98" t="s">
        <v>871</v>
      </c>
      <c r="J722" s="100">
        <v>68</v>
      </c>
      <c r="K722" s="98" t="s">
        <v>872</v>
      </c>
      <c r="L722" s="100">
        <v>15</v>
      </c>
      <c r="M722" s="98" t="s">
        <v>873</v>
      </c>
      <c r="N722" s="100">
        <v>6</v>
      </c>
    </row>
    <row r="723" spans="1:14" x14ac:dyDescent="0.25">
      <c r="A723" s="101" t="s">
        <v>874</v>
      </c>
      <c r="B723" s="102" t="s">
        <v>875</v>
      </c>
      <c r="C723" s="102" t="s">
        <v>876</v>
      </c>
      <c r="D723" s="101" t="s">
        <v>877</v>
      </c>
      <c r="E723" s="101" t="s">
        <v>878</v>
      </c>
      <c r="F723" s="103">
        <v>264</v>
      </c>
      <c r="G723" s="101" t="s">
        <v>879</v>
      </c>
      <c r="H723" s="103">
        <v>265</v>
      </c>
      <c r="I723" s="101" t="s">
        <v>880</v>
      </c>
      <c r="J723" s="103">
        <v>277</v>
      </c>
      <c r="K723" s="101" t="s">
        <v>881</v>
      </c>
      <c r="L723" s="103">
        <v>282</v>
      </c>
      <c r="M723" s="101" t="s">
        <v>882</v>
      </c>
      <c r="N723" s="103">
        <v>234</v>
      </c>
    </row>
    <row r="724" spans="1:14" x14ac:dyDescent="0.25">
      <c r="A724" s="91" t="s">
        <v>883</v>
      </c>
      <c r="B724" s="92" t="s">
        <v>884</v>
      </c>
      <c r="C724" s="104">
        <v>45</v>
      </c>
      <c r="D724" s="105">
        <v>0.26</v>
      </c>
      <c r="E724" s="91" t="s">
        <v>885</v>
      </c>
      <c r="F724" s="94">
        <v>6900</v>
      </c>
      <c r="G724" s="91" t="s">
        <v>886</v>
      </c>
      <c r="H724" s="94">
        <v>4660</v>
      </c>
      <c r="I724" s="91" t="s">
        <v>887</v>
      </c>
      <c r="J724" s="94">
        <v>6890</v>
      </c>
      <c r="K724" s="91" t="s">
        <v>888</v>
      </c>
      <c r="L724" s="94">
        <v>4890</v>
      </c>
      <c r="M724" s="91" t="s">
        <v>889</v>
      </c>
      <c r="N724" s="94">
        <v>2340</v>
      </c>
    </row>
    <row r="725" spans="1:14" x14ac:dyDescent="0.25">
      <c r="A725" s="95" t="s">
        <v>890</v>
      </c>
      <c r="B725" s="96" t="s">
        <v>891</v>
      </c>
      <c r="C725" s="106">
        <v>100</v>
      </c>
      <c r="D725" s="107">
        <v>0.32</v>
      </c>
      <c r="E725" s="95" t="s">
        <v>892</v>
      </c>
      <c r="F725" s="108">
        <v>10800</v>
      </c>
      <c r="G725" s="95" t="s">
        <v>893</v>
      </c>
      <c r="H725" s="108">
        <v>10200</v>
      </c>
      <c r="I725" s="95" t="s">
        <v>894</v>
      </c>
      <c r="J725" s="108">
        <v>11300</v>
      </c>
      <c r="K725" s="95" t="s">
        <v>895</v>
      </c>
      <c r="L725" s="108">
        <v>11000</v>
      </c>
      <c r="M725" s="95" t="s">
        <v>896</v>
      </c>
      <c r="N725" s="97">
        <v>8450</v>
      </c>
    </row>
    <row r="726" spans="1:14" x14ac:dyDescent="0.25">
      <c r="A726" s="98" t="s">
        <v>897</v>
      </c>
      <c r="B726" s="99" t="s">
        <v>898</v>
      </c>
      <c r="C726" s="109">
        <v>640</v>
      </c>
      <c r="D726" s="110">
        <v>0.25</v>
      </c>
      <c r="E726" s="98" t="s">
        <v>899</v>
      </c>
      <c r="F726" s="111">
        <v>10900</v>
      </c>
      <c r="G726" s="98" t="s">
        <v>900</v>
      </c>
      <c r="H726" s="111">
        <v>13900</v>
      </c>
      <c r="I726" s="98" t="s">
        <v>901</v>
      </c>
      <c r="J726" s="111">
        <v>11700</v>
      </c>
      <c r="K726" s="98" t="s">
        <v>902</v>
      </c>
      <c r="L726" s="111">
        <v>14200</v>
      </c>
      <c r="M726" s="98" t="s">
        <v>903</v>
      </c>
      <c r="N726" s="111">
        <v>15900</v>
      </c>
    </row>
    <row r="727" spans="1:14" x14ac:dyDescent="0.25">
      <c r="A727" s="95" t="s">
        <v>904</v>
      </c>
      <c r="B727" s="112" t="s">
        <v>905</v>
      </c>
      <c r="C727" s="113">
        <v>85</v>
      </c>
      <c r="D727" s="107">
        <v>0.3</v>
      </c>
      <c r="E727" s="95" t="s">
        <v>906</v>
      </c>
      <c r="F727" s="97">
        <v>6490</v>
      </c>
      <c r="G727" s="95" t="s">
        <v>907</v>
      </c>
      <c r="H727" s="97">
        <v>5820</v>
      </c>
      <c r="I727" s="95" t="s">
        <v>908</v>
      </c>
      <c r="J727" s="97">
        <v>6730</v>
      </c>
      <c r="K727" s="95" t="s">
        <v>909</v>
      </c>
      <c r="L727" s="97">
        <v>6250</v>
      </c>
      <c r="M727" s="95" t="s">
        <v>910</v>
      </c>
      <c r="N727" s="97">
        <v>4470</v>
      </c>
    </row>
    <row r="728" spans="1:14" x14ac:dyDescent="0.25">
      <c r="A728" s="98" t="s">
        <v>911</v>
      </c>
      <c r="B728" s="114" t="s">
        <v>912</v>
      </c>
      <c r="C728" s="109">
        <v>190</v>
      </c>
      <c r="D728" s="110">
        <v>0.31</v>
      </c>
      <c r="E728" s="98" t="s">
        <v>913</v>
      </c>
      <c r="F728" s="100">
        <v>7710</v>
      </c>
      <c r="G728" s="98" t="s">
        <v>914</v>
      </c>
      <c r="H728" s="100">
        <v>8590</v>
      </c>
      <c r="I728" s="98" t="s">
        <v>915</v>
      </c>
      <c r="J728" s="100">
        <v>8190</v>
      </c>
      <c r="K728" s="98" t="s">
        <v>916</v>
      </c>
      <c r="L728" s="100">
        <v>9020</v>
      </c>
      <c r="M728" s="98" t="s">
        <v>917</v>
      </c>
      <c r="N728" s="100">
        <v>8550</v>
      </c>
    </row>
    <row r="729" spans="1:14" x14ac:dyDescent="0.25">
      <c r="A729" s="101" t="s">
        <v>918</v>
      </c>
      <c r="B729" s="115" t="s">
        <v>919</v>
      </c>
      <c r="C729" s="116">
        <v>1020</v>
      </c>
      <c r="D729" s="117">
        <v>0.2</v>
      </c>
      <c r="E729" s="101" t="s">
        <v>920</v>
      </c>
      <c r="F729" s="103">
        <v>5860</v>
      </c>
      <c r="G729" s="101" t="s">
        <v>921</v>
      </c>
      <c r="H729" s="103">
        <v>7670</v>
      </c>
      <c r="I729" s="101" t="s">
        <v>922</v>
      </c>
      <c r="J729" s="103">
        <v>6310</v>
      </c>
      <c r="K729" s="101" t="s">
        <v>923</v>
      </c>
      <c r="L729" s="103">
        <v>7810</v>
      </c>
      <c r="M729" s="101" t="s">
        <v>924</v>
      </c>
      <c r="N729" s="103">
        <v>8980</v>
      </c>
    </row>
    <row r="730" spans="1:14" x14ac:dyDescent="0.25">
      <c r="A730" s="91" t="s">
        <v>925</v>
      </c>
      <c r="B730" s="92" t="s">
        <v>926</v>
      </c>
      <c r="C730" s="104">
        <v>1.7</v>
      </c>
      <c r="D730" s="105">
        <v>0.15</v>
      </c>
      <c r="E730" s="91" t="s">
        <v>927</v>
      </c>
      <c r="F730" s="94">
        <v>543</v>
      </c>
      <c r="G730" s="91" t="s">
        <v>927</v>
      </c>
      <c r="H730" s="94">
        <v>148</v>
      </c>
      <c r="I730" s="91" t="s">
        <v>928</v>
      </c>
      <c r="J730" s="94">
        <v>192</v>
      </c>
      <c r="K730" s="91" t="s">
        <v>929</v>
      </c>
      <c r="L730" s="94">
        <v>26</v>
      </c>
      <c r="M730" s="91" t="s">
        <v>930</v>
      </c>
      <c r="N730" s="94">
        <v>20</v>
      </c>
    </row>
    <row r="731" spans="1:14" x14ac:dyDescent="0.25">
      <c r="A731" s="95" t="s">
        <v>931</v>
      </c>
      <c r="B731" s="96" t="s">
        <v>932</v>
      </c>
      <c r="C731" s="113">
        <v>11.9</v>
      </c>
      <c r="D731" s="107">
        <v>0.21</v>
      </c>
      <c r="E731" s="95" t="s">
        <v>933</v>
      </c>
      <c r="F731" s="97">
        <v>5280</v>
      </c>
      <c r="G731" s="95" t="s">
        <v>906</v>
      </c>
      <c r="H731" s="97">
        <v>1760</v>
      </c>
      <c r="I731" s="95" t="s">
        <v>934</v>
      </c>
      <c r="J731" s="97">
        <v>4200</v>
      </c>
      <c r="K731" s="95" t="s">
        <v>935</v>
      </c>
      <c r="L731" s="97">
        <v>832</v>
      </c>
      <c r="M731" s="95" t="s">
        <v>936</v>
      </c>
      <c r="N731" s="97">
        <v>262</v>
      </c>
    </row>
    <row r="732" spans="1:14" x14ac:dyDescent="0.25">
      <c r="A732" s="98" t="s">
        <v>937</v>
      </c>
      <c r="B732" s="114" t="s">
        <v>938</v>
      </c>
      <c r="C732" s="118">
        <v>1</v>
      </c>
      <c r="D732" s="110">
        <v>0.17</v>
      </c>
      <c r="E732" s="98" t="s">
        <v>939</v>
      </c>
      <c r="F732" s="100">
        <v>218</v>
      </c>
      <c r="G732" s="98" t="s">
        <v>939</v>
      </c>
      <c r="H732" s="100">
        <v>59</v>
      </c>
      <c r="I732" s="98" t="s">
        <v>940</v>
      </c>
      <c r="J732" s="100">
        <v>70</v>
      </c>
      <c r="K732" s="98" t="s">
        <v>941</v>
      </c>
      <c r="L732" s="100">
        <v>10</v>
      </c>
      <c r="M732" s="98" t="s">
        <v>942</v>
      </c>
      <c r="N732" s="100">
        <v>8</v>
      </c>
    </row>
    <row r="733" spans="1:14" x14ac:dyDescent="0.25">
      <c r="A733" s="95" t="s">
        <v>943</v>
      </c>
      <c r="B733" s="112" t="s">
        <v>944</v>
      </c>
      <c r="C733" s="113">
        <v>3.4</v>
      </c>
      <c r="D733" s="107">
        <v>0.21</v>
      </c>
      <c r="E733" s="95" t="s">
        <v>945</v>
      </c>
      <c r="F733" s="97">
        <v>945</v>
      </c>
      <c r="G733" s="95" t="s">
        <v>946</v>
      </c>
      <c r="H733" s="97">
        <v>258</v>
      </c>
      <c r="I733" s="95" t="s">
        <v>947</v>
      </c>
      <c r="J733" s="97">
        <v>426</v>
      </c>
      <c r="K733" s="95" t="s">
        <v>948</v>
      </c>
      <c r="L733" s="97">
        <v>48</v>
      </c>
      <c r="M733" s="95" t="s">
        <v>949</v>
      </c>
      <c r="N733" s="97">
        <v>36</v>
      </c>
    </row>
    <row r="734" spans="1:14" x14ac:dyDescent="0.25">
      <c r="A734" s="98" t="s">
        <v>950</v>
      </c>
      <c r="B734" s="114" t="s">
        <v>951</v>
      </c>
      <c r="C734" s="118">
        <v>1.3</v>
      </c>
      <c r="D734" s="110">
        <v>0.15</v>
      </c>
      <c r="E734" s="98" t="s">
        <v>952</v>
      </c>
      <c r="F734" s="100">
        <v>292</v>
      </c>
      <c r="G734" s="98" t="s">
        <v>952</v>
      </c>
      <c r="H734" s="100">
        <v>79</v>
      </c>
      <c r="I734" s="98" t="s">
        <v>953</v>
      </c>
      <c r="J734" s="100">
        <v>98</v>
      </c>
      <c r="K734" s="98" t="s">
        <v>954</v>
      </c>
      <c r="L734" s="100">
        <v>14</v>
      </c>
      <c r="M734" s="98" t="s">
        <v>955</v>
      </c>
      <c r="N734" s="100">
        <v>11</v>
      </c>
    </row>
    <row r="735" spans="1:14" x14ac:dyDescent="0.25">
      <c r="A735" s="95" t="s">
        <v>956</v>
      </c>
      <c r="B735" s="112" t="s">
        <v>957</v>
      </c>
      <c r="C735" s="113">
        <v>4</v>
      </c>
      <c r="D735" s="107">
        <v>0.23</v>
      </c>
      <c r="E735" s="95" t="s">
        <v>958</v>
      </c>
      <c r="F735" s="97">
        <v>1350</v>
      </c>
      <c r="G735" s="95" t="s">
        <v>959</v>
      </c>
      <c r="H735" s="97">
        <v>370</v>
      </c>
      <c r="I735" s="95" t="s">
        <v>960</v>
      </c>
      <c r="J735" s="97">
        <v>659</v>
      </c>
      <c r="K735" s="95" t="s">
        <v>961</v>
      </c>
      <c r="L735" s="97">
        <v>72</v>
      </c>
      <c r="M735" s="95" t="s">
        <v>962</v>
      </c>
      <c r="N735" s="97">
        <v>51</v>
      </c>
    </row>
    <row r="736" spans="1:14" x14ac:dyDescent="0.25">
      <c r="A736" s="98" t="s">
        <v>963</v>
      </c>
      <c r="B736" s="114" t="s">
        <v>964</v>
      </c>
      <c r="C736" s="118">
        <v>5.9</v>
      </c>
      <c r="D736" s="110">
        <v>0.2</v>
      </c>
      <c r="E736" s="98" t="s">
        <v>965</v>
      </c>
      <c r="F736" s="100">
        <v>1870</v>
      </c>
      <c r="G736" s="98" t="s">
        <v>966</v>
      </c>
      <c r="H736" s="100">
        <v>527</v>
      </c>
      <c r="I736" s="98" t="s">
        <v>967</v>
      </c>
      <c r="J736" s="100">
        <v>1120</v>
      </c>
      <c r="K736" s="98" t="s">
        <v>968</v>
      </c>
      <c r="L736" s="100">
        <v>121</v>
      </c>
      <c r="M736" s="98" t="s">
        <v>969</v>
      </c>
      <c r="N736" s="100">
        <v>74</v>
      </c>
    </row>
    <row r="737" spans="1:14" x14ac:dyDescent="0.25">
      <c r="A737" s="95" t="s">
        <v>970</v>
      </c>
      <c r="B737" s="112" t="s">
        <v>971</v>
      </c>
      <c r="C737" s="113">
        <v>4.3</v>
      </c>
      <c r="D737" s="107">
        <v>0.17</v>
      </c>
      <c r="E737" s="95" t="s">
        <v>972</v>
      </c>
      <c r="F737" s="97">
        <v>1230</v>
      </c>
      <c r="G737" s="95" t="s">
        <v>973</v>
      </c>
      <c r="H737" s="97">
        <v>338</v>
      </c>
      <c r="I737" s="95" t="s">
        <v>974</v>
      </c>
      <c r="J737" s="97">
        <v>624</v>
      </c>
      <c r="K737" s="95" t="s">
        <v>975</v>
      </c>
      <c r="L737" s="97">
        <v>67</v>
      </c>
      <c r="M737" s="95" t="s">
        <v>976</v>
      </c>
      <c r="N737" s="97">
        <v>47</v>
      </c>
    </row>
    <row r="738" spans="1:14" x14ac:dyDescent="0.25">
      <c r="A738" s="98" t="s">
        <v>977</v>
      </c>
      <c r="B738" s="114" t="s">
        <v>978</v>
      </c>
      <c r="C738" s="118">
        <v>9.1999999999999993</v>
      </c>
      <c r="D738" s="110">
        <v>0.16</v>
      </c>
      <c r="E738" s="98" t="s">
        <v>979</v>
      </c>
      <c r="F738" s="100">
        <v>2550</v>
      </c>
      <c r="G738" s="98" t="s">
        <v>980</v>
      </c>
      <c r="H738" s="100">
        <v>782</v>
      </c>
      <c r="I738" s="98" t="s">
        <v>981</v>
      </c>
      <c r="J738" s="100">
        <v>1850</v>
      </c>
      <c r="K738" s="98" t="s">
        <v>982</v>
      </c>
      <c r="L738" s="100">
        <v>271</v>
      </c>
      <c r="M738" s="98" t="s">
        <v>983</v>
      </c>
      <c r="N738" s="100">
        <v>111</v>
      </c>
    </row>
    <row r="739" spans="1:14" x14ac:dyDescent="0.25">
      <c r="A739" s="95" t="s">
        <v>984</v>
      </c>
      <c r="B739" s="112" t="s">
        <v>985</v>
      </c>
      <c r="C739" s="113">
        <v>17.2</v>
      </c>
      <c r="D739" s="107">
        <v>0.19</v>
      </c>
      <c r="E739" s="95" t="s">
        <v>986</v>
      </c>
      <c r="F739" s="97">
        <v>5020</v>
      </c>
      <c r="G739" s="95" t="s">
        <v>987</v>
      </c>
      <c r="H739" s="97">
        <v>1980</v>
      </c>
      <c r="I739" s="95" t="s">
        <v>888</v>
      </c>
      <c r="J739" s="97">
        <v>4390</v>
      </c>
      <c r="K739" s="95" t="s">
        <v>988</v>
      </c>
      <c r="L739" s="97">
        <v>1370</v>
      </c>
      <c r="M739" s="95" t="s">
        <v>989</v>
      </c>
      <c r="N739" s="97">
        <v>356</v>
      </c>
    </row>
    <row r="740" spans="1:14" x14ac:dyDescent="0.25">
      <c r="A740" s="98" t="s">
        <v>990</v>
      </c>
      <c r="B740" s="114" t="s">
        <v>991</v>
      </c>
      <c r="C740" s="118">
        <v>1.9</v>
      </c>
      <c r="D740" s="110">
        <v>0.22</v>
      </c>
      <c r="E740" s="98" t="s">
        <v>992</v>
      </c>
      <c r="F740" s="100">
        <v>469</v>
      </c>
      <c r="G740" s="98" t="s">
        <v>992</v>
      </c>
      <c r="H740" s="100">
        <v>127</v>
      </c>
      <c r="I740" s="98" t="s">
        <v>993</v>
      </c>
      <c r="J740" s="100">
        <v>170</v>
      </c>
      <c r="K740" s="98" t="s">
        <v>994</v>
      </c>
      <c r="L740" s="100">
        <v>22</v>
      </c>
      <c r="M740" s="98" t="s">
        <v>995</v>
      </c>
      <c r="N740" s="100">
        <v>18</v>
      </c>
    </row>
    <row r="741" spans="1:14" x14ac:dyDescent="0.25">
      <c r="A741" s="95" t="s">
        <v>996</v>
      </c>
      <c r="B741" s="112" t="s">
        <v>997</v>
      </c>
      <c r="C741" s="113">
        <v>5.9</v>
      </c>
      <c r="D741" s="107">
        <v>0.28999999999999998</v>
      </c>
      <c r="E741" s="95" t="s">
        <v>998</v>
      </c>
      <c r="F741" s="97">
        <v>1860</v>
      </c>
      <c r="G741" s="95" t="s">
        <v>999</v>
      </c>
      <c r="H741" s="97">
        <v>525</v>
      </c>
      <c r="I741" s="95" t="s">
        <v>1000</v>
      </c>
      <c r="J741" s="97">
        <v>1110</v>
      </c>
      <c r="K741" s="95" t="s">
        <v>1001</v>
      </c>
      <c r="L741" s="97">
        <v>120</v>
      </c>
      <c r="M741" s="95" t="s">
        <v>1002</v>
      </c>
      <c r="N741" s="97">
        <v>73</v>
      </c>
    </row>
    <row r="742" spans="1:14" ht="18" x14ac:dyDescent="0.25">
      <c r="A742" s="119" t="s">
        <v>1003</v>
      </c>
      <c r="B742" s="119" t="s">
        <v>1004</v>
      </c>
      <c r="C742" s="120" t="s">
        <v>1005</v>
      </c>
      <c r="D742" s="121">
        <v>0.04</v>
      </c>
      <c r="E742" s="120" t="s">
        <v>1006</v>
      </c>
      <c r="F742" s="122">
        <v>5</v>
      </c>
      <c r="G742" s="120" t="s">
        <v>1006</v>
      </c>
      <c r="H742" s="122">
        <v>1</v>
      </c>
      <c r="I742" s="120" t="s">
        <v>1007</v>
      </c>
      <c r="J742" s="122">
        <v>2</v>
      </c>
      <c r="K742" s="120" t="s">
        <v>1008</v>
      </c>
      <c r="L742" s="123" t="s">
        <v>1009</v>
      </c>
      <c r="M742" s="120" t="s">
        <v>1010</v>
      </c>
      <c r="N742" s="123" t="s">
        <v>1009</v>
      </c>
    </row>
    <row r="743" spans="1:14" x14ac:dyDescent="0.25">
      <c r="A743" s="91" t="s">
        <v>1011</v>
      </c>
      <c r="B743" s="92" t="s">
        <v>1012</v>
      </c>
      <c r="C743" s="124">
        <v>222</v>
      </c>
      <c r="D743" s="105">
        <v>0.18</v>
      </c>
      <c r="E743" s="91" t="s">
        <v>1013</v>
      </c>
      <c r="F743" s="125">
        <v>10800</v>
      </c>
      <c r="G743" s="91" t="s">
        <v>1014</v>
      </c>
      <c r="H743" s="125">
        <v>12400</v>
      </c>
      <c r="I743" s="91" t="s">
        <v>1015</v>
      </c>
      <c r="J743" s="125">
        <v>11500</v>
      </c>
      <c r="K743" s="91" t="s">
        <v>901</v>
      </c>
      <c r="L743" s="125">
        <v>13000</v>
      </c>
      <c r="M743" s="91" t="s">
        <v>1016</v>
      </c>
      <c r="N743" s="125">
        <v>12700</v>
      </c>
    </row>
    <row r="744" spans="1:14" x14ac:dyDescent="0.25">
      <c r="A744" s="95" t="s">
        <v>1017</v>
      </c>
      <c r="B744" s="96" t="s">
        <v>1018</v>
      </c>
      <c r="C744" s="113">
        <v>5.2</v>
      </c>
      <c r="D744" s="107">
        <v>0.11</v>
      </c>
      <c r="E744" s="95" t="s">
        <v>1019</v>
      </c>
      <c r="F744" s="126">
        <v>2430</v>
      </c>
      <c r="G744" s="95" t="s">
        <v>1020</v>
      </c>
      <c r="H744" s="126">
        <v>677</v>
      </c>
      <c r="I744" s="95" t="s">
        <v>1021</v>
      </c>
      <c r="J744" s="127">
        <v>1360</v>
      </c>
      <c r="K744" s="95" t="s">
        <v>1022</v>
      </c>
      <c r="L744" s="126">
        <v>145</v>
      </c>
      <c r="M744" s="95" t="s">
        <v>1023</v>
      </c>
      <c r="N744" s="126">
        <v>94</v>
      </c>
    </row>
    <row r="745" spans="1:14" x14ac:dyDescent="0.25">
      <c r="A745" s="98" t="s">
        <v>1024</v>
      </c>
      <c r="B745" s="99" t="s">
        <v>1025</v>
      </c>
      <c r="C745" s="118">
        <v>2.8</v>
      </c>
      <c r="D745" s="110">
        <v>0.02</v>
      </c>
      <c r="E745" s="98" t="s">
        <v>1026</v>
      </c>
      <c r="F745" s="128">
        <v>427</v>
      </c>
      <c r="G745" s="98" t="s">
        <v>1026</v>
      </c>
      <c r="H745" s="128">
        <v>116</v>
      </c>
      <c r="I745" s="98" t="s">
        <v>1027</v>
      </c>
      <c r="J745" s="128">
        <v>177</v>
      </c>
      <c r="K745" s="98" t="s">
        <v>1028</v>
      </c>
      <c r="L745" s="128">
        <v>21</v>
      </c>
      <c r="M745" s="98" t="s">
        <v>1029</v>
      </c>
      <c r="N745" s="128">
        <v>16</v>
      </c>
    </row>
    <row r="746" spans="1:14" x14ac:dyDescent="0.25">
      <c r="A746" s="95" t="s">
        <v>1030</v>
      </c>
      <c r="B746" s="112" t="s">
        <v>1031</v>
      </c>
      <c r="C746" s="113">
        <v>28.2</v>
      </c>
      <c r="D746" s="107">
        <v>0.23</v>
      </c>
      <c r="E746" s="95" t="s">
        <v>1032</v>
      </c>
      <c r="F746" s="126">
        <v>6090</v>
      </c>
      <c r="G746" s="95" t="s">
        <v>1033</v>
      </c>
      <c r="H746" s="127">
        <v>3170</v>
      </c>
      <c r="I746" s="95" t="s">
        <v>1034</v>
      </c>
      <c r="J746" s="127">
        <v>5800</v>
      </c>
      <c r="K746" s="95" t="s">
        <v>1035</v>
      </c>
      <c r="L746" s="126">
        <v>2980</v>
      </c>
      <c r="M746" s="95" t="s">
        <v>1036</v>
      </c>
      <c r="N746" s="126">
        <v>967</v>
      </c>
    </row>
    <row r="747" spans="1:14" x14ac:dyDescent="0.25">
      <c r="A747" s="98" t="s">
        <v>1037</v>
      </c>
      <c r="B747" s="114" t="s">
        <v>1038</v>
      </c>
      <c r="C747" s="118">
        <v>9.6999999999999993</v>
      </c>
      <c r="D747" s="110">
        <v>0.19</v>
      </c>
      <c r="E747" s="98" t="s">
        <v>1039</v>
      </c>
      <c r="F747" s="128">
        <v>3580</v>
      </c>
      <c r="G747" s="98" t="s">
        <v>1040</v>
      </c>
      <c r="H747" s="129">
        <v>1120</v>
      </c>
      <c r="I747" s="98" t="s">
        <v>1041</v>
      </c>
      <c r="J747" s="129">
        <v>2660</v>
      </c>
      <c r="K747" s="98" t="s">
        <v>1042</v>
      </c>
      <c r="L747" s="128">
        <v>412</v>
      </c>
      <c r="M747" s="98" t="s">
        <v>1043</v>
      </c>
      <c r="N747" s="128">
        <v>160</v>
      </c>
    </row>
    <row r="748" spans="1:14" x14ac:dyDescent="0.25">
      <c r="A748" s="95" t="s">
        <v>1044</v>
      </c>
      <c r="B748" s="112" t="s">
        <v>1045</v>
      </c>
      <c r="C748" s="113">
        <v>13.4</v>
      </c>
      <c r="D748" s="107">
        <v>0.16</v>
      </c>
      <c r="E748" s="95" t="s">
        <v>1046</v>
      </c>
      <c r="F748" s="126">
        <v>3710</v>
      </c>
      <c r="G748" s="95" t="s">
        <v>1047</v>
      </c>
      <c r="H748" s="127">
        <v>1300</v>
      </c>
      <c r="I748" s="95" t="s">
        <v>863</v>
      </c>
      <c r="J748" s="127">
        <v>3050</v>
      </c>
      <c r="K748" s="95" t="s">
        <v>1048</v>
      </c>
      <c r="L748" s="126">
        <v>703</v>
      </c>
      <c r="M748" s="95" t="s">
        <v>1049</v>
      </c>
      <c r="N748" s="126">
        <v>201</v>
      </c>
    </row>
    <row r="749" spans="1:14" x14ac:dyDescent="0.25">
      <c r="A749" s="98" t="s">
        <v>1050</v>
      </c>
      <c r="B749" s="114" t="s">
        <v>1051</v>
      </c>
      <c r="C749" s="118">
        <v>3.5</v>
      </c>
      <c r="D749" s="110">
        <v>0.13</v>
      </c>
      <c r="E749" s="98" t="s">
        <v>1052</v>
      </c>
      <c r="F749" s="128">
        <v>1200</v>
      </c>
      <c r="G749" s="98" t="s">
        <v>1053</v>
      </c>
      <c r="H749" s="128">
        <v>328</v>
      </c>
      <c r="I749" s="98" t="s">
        <v>1054</v>
      </c>
      <c r="J749" s="128">
        <v>549</v>
      </c>
      <c r="K749" s="98" t="s">
        <v>1055</v>
      </c>
      <c r="L749" s="128">
        <v>62</v>
      </c>
      <c r="M749" s="98" t="s">
        <v>854</v>
      </c>
      <c r="N749" s="128">
        <v>46</v>
      </c>
    </row>
    <row r="750" spans="1:14" x14ac:dyDescent="0.25">
      <c r="A750" s="95" t="s">
        <v>1056</v>
      </c>
      <c r="B750" s="96" t="s">
        <v>1057</v>
      </c>
      <c r="C750" s="113">
        <v>47.1</v>
      </c>
      <c r="D750" s="107">
        <v>0.16</v>
      </c>
      <c r="E750" s="95" t="s">
        <v>1058</v>
      </c>
      <c r="F750" s="126">
        <v>6940</v>
      </c>
      <c r="G750" s="95" t="s">
        <v>1059</v>
      </c>
      <c r="H750" s="127">
        <v>4800</v>
      </c>
      <c r="I750" s="95" t="s">
        <v>1060</v>
      </c>
      <c r="J750" s="127">
        <v>6960</v>
      </c>
      <c r="K750" s="95" t="s">
        <v>1061</v>
      </c>
      <c r="L750" s="126">
        <v>5060</v>
      </c>
      <c r="M750" s="95" t="s">
        <v>1062</v>
      </c>
      <c r="N750" s="127">
        <v>2500</v>
      </c>
    </row>
    <row r="751" spans="1:14" x14ac:dyDescent="0.25">
      <c r="A751" s="98" t="s">
        <v>1063</v>
      </c>
      <c r="B751" s="114" t="s">
        <v>1064</v>
      </c>
      <c r="C751" s="118">
        <v>0.4</v>
      </c>
      <c r="D751" s="110">
        <v>0.04</v>
      </c>
      <c r="E751" s="98" t="s">
        <v>1065</v>
      </c>
      <c r="F751" s="128">
        <v>60</v>
      </c>
      <c r="G751" s="98" t="s">
        <v>1065</v>
      </c>
      <c r="H751" s="128">
        <v>16</v>
      </c>
      <c r="I751" s="98" t="s">
        <v>1066</v>
      </c>
      <c r="J751" s="128">
        <v>18</v>
      </c>
      <c r="K751" s="98" t="s">
        <v>1067</v>
      </c>
      <c r="L751" s="128">
        <v>3</v>
      </c>
      <c r="M751" s="98" t="s">
        <v>1068</v>
      </c>
      <c r="N751" s="128">
        <v>2</v>
      </c>
    </row>
    <row r="752" spans="1:14" x14ac:dyDescent="0.25">
      <c r="A752" s="95" t="s">
        <v>1069</v>
      </c>
      <c r="B752" s="112" t="s">
        <v>1070</v>
      </c>
      <c r="C752" s="113">
        <v>1.5</v>
      </c>
      <c r="D752" s="107">
        <v>0.1</v>
      </c>
      <c r="E752" s="95" t="s">
        <v>1071</v>
      </c>
      <c r="F752" s="126">
        <v>506</v>
      </c>
      <c r="G752" s="95" t="s">
        <v>1071</v>
      </c>
      <c r="H752" s="126">
        <v>138</v>
      </c>
      <c r="I752" s="95" t="s">
        <v>1072</v>
      </c>
      <c r="J752" s="126">
        <v>174</v>
      </c>
      <c r="K752" s="95" t="s">
        <v>1073</v>
      </c>
      <c r="L752" s="126">
        <v>24</v>
      </c>
      <c r="M752" s="95" t="s">
        <v>1074</v>
      </c>
      <c r="N752" s="126">
        <v>19</v>
      </c>
    </row>
    <row r="753" spans="1:14" x14ac:dyDescent="0.25">
      <c r="A753" s="98" t="s">
        <v>1075</v>
      </c>
      <c r="B753" s="114" t="s">
        <v>1076</v>
      </c>
      <c r="C753" s="98" t="s">
        <v>1077</v>
      </c>
      <c r="D753" s="110">
        <v>0.02</v>
      </c>
      <c r="E753" s="98" t="s">
        <v>1078</v>
      </c>
      <c r="F753" s="128">
        <v>13</v>
      </c>
      <c r="G753" s="98" t="s">
        <v>1078</v>
      </c>
      <c r="H753" s="128">
        <v>4</v>
      </c>
      <c r="I753" s="98" t="s">
        <v>1079</v>
      </c>
      <c r="J753" s="128">
        <v>4</v>
      </c>
      <c r="K753" s="98" t="s">
        <v>1080</v>
      </c>
      <c r="L753" s="130" t="s">
        <v>1081</v>
      </c>
      <c r="M753" s="98" t="s">
        <v>1082</v>
      </c>
      <c r="N753" s="130" t="s">
        <v>1081</v>
      </c>
    </row>
    <row r="754" spans="1:14" x14ac:dyDescent="0.25">
      <c r="A754" s="95" t="s">
        <v>1083</v>
      </c>
      <c r="B754" s="112" t="s">
        <v>1084</v>
      </c>
      <c r="C754" s="113">
        <v>28.2</v>
      </c>
      <c r="D754" s="107">
        <v>0.27</v>
      </c>
      <c r="E754" s="95" t="s">
        <v>1085</v>
      </c>
      <c r="F754" s="126">
        <v>5080</v>
      </c>
      <c r="G754" s="95" t="s">
        <v>1086</v>
      </c>
      <c r="H754" s="127">
        <v>2640</v>
      </c>
      <c r="I754" s="95" t="s">
        <v>1087</v>
      </c>
      <c r="J754" s="127">
        <v>4830</v>
      </c>
      <c r="K754" s="95" t="s">
        <v>1088</v>
      </c>
      <c r="L754" s="126">
        <v>2480</v>
      </c>
      <c r="M754" s="95" t="s">
        <v>1089</v>
      </c>
      <c r="N754" s="126">
        <v>806</v>
      </c>
    </row>
    <row r="755" spans="1:14" x14ac:dyDescent="0.25">
      <c r="A755" s="98" t="s">
        <v>1090</v>
      </c>
      <c r="B755" s="114" t="s">
        <v>1091</v>
      </c>
      <c r="C755" s="118">
        <v>38.9</v>
      </c>
      <c r="D755" s="110">
        <v>0.26</v>
      </c>
      <c r="E755" s="98" t="s">
        <v>1092</v>
      </c>
      <c r="F755" s="128">
        <v>5360</v>
      </c>
      <c r="G755" s="98" t="s">
        <v>1093</v>
      </c>
      <c r="H755" s="129">
        <v>3350</v>
      </c>
      <c r="I755" s="98" t="s">
        <v>1094</v>
      </c>
      <c r="J755" s="129">
        <v>5280</v>
      </c>
      <c r="K755" s="98" t="s">
        <v>1095</v>
      </c>
      <c r="L755" s="128">
        <v>3440</v>
      </c>
      <c r="M755" s="98" t="s">
        <v>1096</v>
      </c>
      <c r="N755" s="129">
        <v>1460</v>
      </c>
    </row>
    <row r="756" spans="1:14" x14ac:dyDescent="0.25">
      <c r="A756" s="95" t="s">
        <v>1097</v>
      </c>
      <c r="B756" s="112" t="s">
        <v>1098</v>
      </c>
      <c r="C756" s="113">
        <v>13.1</v>
      </c>
      <c r="D756" s="107">
        <v>0.23</v>
      </c>
      <c r="E756" s="95" t="s">
        <v>1099</v>
      </c>
      <c r="F756" s="126">
        <v>3480</v>
      </c>
      <c r="G756" s="95" t="s">
        <v>1100</v>
      </c>
      <c r="H756" s="127">
        <v>1210</v>
      </c>
      <c r="I756" s="95" t="s">
        <v>1101</v>
      </c>
      <c r="J756" s="127">
        <v>2840</v>
      </c>
      <c r="K756" s="95" t="s">
        <v>1102</v>
      </c>
      <c r="L756" s="126">
        <v>636</v>
      </c>
      <c r="M756" s="95" t="s">
        <v>1103</v>
      </c>
      <c r="N756" s="126">
        <v>185</v>
      </c>
    </row>
    <row r="757" spans="1:14" x14ac:dyDescent="0.25">
      <c r="A757" s="98" t="s">
        <v>1104</v>
      </c>
      <c r="B757" s="114" t="s">
        <v>1105</v>
      </c>
      <c r="C757" s="118">
        <v>11</v>
      </c>
      <c r="D757" s="99" t="s">
        <v>1106</v>
      </c>
      <c r="E757" s="98" t="s">
        <v>1107</v>
      </c>
      <c r="F757" s="128">
        <v>4110</v>
      </c>
      <c r="G757" s="98" t="s">
        <v>1108</v>
      </c>
      <c r="H757" s="129">
        <v>1330</v>
      </c>
      <c r="I757" s="98" t="s">
        <v>1109</v>
      </c>
      <c r="J757" s="129">
        <v>3190</v>
      </c>
      <c r="K757" s="98" t="s">
        <v>1110</v>
      </c>
      <c r="L757" s="128">
        <v>573</v>
      </c>
      <c r="M757" s="98" t="s">
        <v>1111</v>
      </c>
      <c r="N757" s="128">
        <v>195</v>
      </c>
    </row>
    <row r="758" spans="1:14" x14ac:dyDescent="0.25">
      <c r="A758" s="95" t="s">
        <v>1112</v>
      </c>
      <c r="B758" s="112" t="s">
        <v>1113</v>
      </c>
      <c r="C758" s="106">
        <v>242</v>
      </c>
      <c r="D758" s="107">
        <v>0.24</v>
      </c>
      <c r="E758" s="95" t="s">
        <v>1058</v>
      </c>
      <c r="F758" s="126">
        <v>6940</v>
      </c>
      <c r="G758" s="95" t="s">
        <v>1114</v>
      </c>
      <c r="H758" s="127">
        <v>8060</v>
      </c>
      <c r="I758" s="95" t="s">
        <v>1115</v>
      </c>
      <c r="J758" s="127">
        <v>7400</v>
      </c>
      <c r="K758" s="95" t="s">
        <v>1116</v>
      </c>
      <c r="L758" s="126">
        <v>8400</v>
      </c>
      <c r="M758" s="95" t="s">
        <v>1117</v>
      </c>
      <c r="N758" s="127">
        <v>8380</v>
      </c>
    </row>
    <row r="759" spans="1:14" x14ac:dyDescent="0.25">
      <c r="A759" s="98" t="s">
        <v>1118</v>
      </c>
      <c r="B759" s="114" t="s">
        <v>1119</v>
      </c>
      <c r="C759" s="118">
        <v>6.5</v>
      </c>
      <c r="D759" s="99" t="s">
        <v>1120</v>
      </c>
      <c r="E759" s="98" t="s">
        <v>1121</v>
      </c>
      <c r="F759" s="128">
        <v>2510</v>
      </c>
      <c r="G759" s="98" t="s">
        <v>1122</v>
      </c>
      <c r="H759" s="128">
        <v>716</v>
      </c>
      <c r="I759" s="98" t="s">
        <v>1123</v>
      </c>
      <c r="J759" s="129">
        <v>1570</v>
      </c>
      <c r="K759" s="98" t="s">
        <v>1124</v>
      </c>
      <c r="L759" s="128">
        <v>176</v>
      </c>
      <c r="M759" s="98" t="s">
        <v>1125</v>
      </c>
      <c r="N759" s="128">
        <v>100</v>
      </c>
    </row>
    <row r="760" spans="1:14" x14ac:dyDescent="0.25">
      <c r="A760" s="95" t="s">
        <v>1126</v>
      </c>
      <c r="B760" s="112" t="s">
        <v>1127</v>
      </c>
      <c r="C760" s="113">
        <v>47.1</v>
      </c>
      <c r="D760" s="107">
        <v>0.24</v>
      </c>
      <c r="E760" s="95" t="s">
        <v>1128</v>
      </c>
      <c r="F760" s="126">
        <v>6680</v>
      </c>
      <c r="G760" s="95" t="s">
        <v>1129</v>
      </c>
      <c r="H760" s="127">
        <v>4620</v>
      </c>
      <c r="I760" s="95" t="s">
        <v>1117</v>
      </c>
      <c r="J760" s="127">
        <v>6690</v>
      </c>
      <c r="K760" s="95" t="s">
        <v>1130</v>
      </c>
      <c r="L760" s="126">
        <v>4870</v>
      </c>
      <c r="M760" s="95" t="s">
        <v>1131</v>
      </c>
      <c r="N760" s="127">
        <v>2410</v>
      </c>
    </row>
    <row r="761" spans="1:14" x14ac:dyDescent="0.25">
      <c r="A761" s="98" t="s">
        <v>1132</v>
      </c>
      <c r="B761" s="114" t="s">
        <v>1133</v>
      </c>
      <c r="C761" s="118">
        <v>3.2</v>
      </c>
      <c r="D761" s="99" t="s">
        <v>1134</v>
      </c>
      <c r="E761" s="98" t="s">
        <v>1135</v>
      </c>
      <c r="F761" s="128">
        <v>863</v>
      </c>
      <c r="G761" s="98" t="s">
        <v>1136</v>
      </c>
      <c r="H761" s="128">
        <v>235</v>
      </c>
      <c r="I761" s="98" t="s">
        <v>1137</v>
      </c>
      <c r="J761" s="128">
        <v>378</v>
      </c>
      <c r="K761" s="98" t="s">
        <v>1138</v>
      </c>
      <c r="L761" s="128">
        <v>44</v>
      </c>
      <c r="M761" s="98" t="s">
        <v>1139</v>
      </c>
      <c r="N761" s="128">
        <v>33</v>
      </c>
    </row>
    <row r="762" spans="1:14" x14ac:dyDescent="0.25">
      <c r="A762" s="95" t="s">
        <v>1140</v>
      </c>
      <c r="B762" s="112" t="s">
        <v>1141</v>
      </c>
      <c r="C762" s="113">
        <v>3.1</v>
      </c>
      <c r="D762" s="96" t="s">
        <v>1142</v>
      </c>
      <c r="E762" s="95" t="s">
        <v>1143</v>
      </c>
      <c r="F762" s="126">
        <v>1070</v>
      </c>
      <c r="G762" s="95" t="s">
        <v>1143</v>
      </c>
      <c r="H762" s="126">
        <v>290</v>
      </c>
      <c r="I762" s="95" t="s">
        <v>1144</v>
      </c>
      <c r="J762" s="126">
        <v>460</v>
      </c>
      <c r="K762" s="95" t="s">
        <v>1145</v>
      </c>
      <c r="L762" s="126">
        <v>54</v>
      </c>
      <c r="M762" s="95" t="s">
        <v>1146</v>
      </c>
      <c r="N762" s="126">
        <v>40</v>
      </c>
    </row>
    <row r="763" spans="1:14" x14ac:dyDescent="0.25">
      <c r="A763" s="98" t="s">
        <v>1147</v>
      </c>
      <c r="B763" s="114" t="s">
        <v>1148</v>
      </c>
      <c r="C763" s="118">
        <v>7.7</v>
      </c>
      <c r="D763" s="110">
        <v>0.24</v>
      </c>
      <c r="E763" s="98" t="s">
        <v>1149</v>
      </c>
      <c r="F763" s="128">
        <v>2920</v>
      </c>
      <c r="G763" s="98" t="s">
        <v>1150</v>
      </c>
      <c r="H763" s="128">
        <v>858</v>
      </c>
      <c r="I763" s="98" t="s">
        <v>1151</v>
      </c>
      <c r="J763" s="129">
        <v>1970</v>
      </c>
      <c r="K763" s="98" t="s">
        <v>1152</v>
      </c>
      <c r="L763" s="128">
        <v>245</v>
      </c>
      <c r="M763" s="98" t="s">
        <v>1153</v>
      </c>
      <c r="N763" s="128">
        <v>121</v>
      </c>
    </row>
    <row r="764" spans="1:14" x14ac:dyDescent="0.25">
      <c r="A764" s="95" t="s">
        <v>1154</v>
      </c>
      <c r="B764" s="112" t="s">
        <v>1155</v>
      </c>
      <c r="C764" s="113">
        <v>1.2</v>
      </c>
      <c r="D764" s="96" t="s">
        <v>1156</v>
      </c>
      <c r="E764" s="95" t="s">
        <v>1157</v>
      </c>
      <c r="F764" s="126">
        <v>278</v>
      </c>
      <c r="G764" s="95" t="s">
        <v>1157</v>
      </c>
      <c r="H764" s="126">
        <v>76</v>
      </c>
      <c r="I764" s="95" t="s">
        <v>1158</v>
      </c>
      <c r="J764" s="126">
        <v>92</v>
      </c>
      <c r="K764" s="95" t="s">
        <v>1159</v>
      </c>
      <c r="L764" s="126">
        <v>13</v>
      </c>
      <c r="M764" s="95" t="s">
        <v>1160</v>
      </c>
      <c r="N764" s="126">
        <v>10</v>
      </c>
    </row>
    <row r="765" spans="1:14" x14ac:dyDescent="0.25">
      <c r="A765" s="98" t="s">
        <v>1161</v>
      </c>
      <c r="B765" s="114" t="s">
        <v>1162</v>
      </c>
      <c r="C765" s="118">
        <v>2.6</v>
      </c>
      <c r="D765" s="110">
        <v>7.0000000000000007E-2</v>
      </c>
      <c r="E765" s="98" t="s">
        <v>1163</v>
      </c>
      <c r="F765" s="128">
        <v>530</v>
      </c>
      <c r="G765" s="98" t="s">
        <v>1163</v>
      </c>
      <c r="H765" s="128">
        <v>144</v>
      </c>
      <c r="I765" s="98" t="s">
        <v>1164</v>
      </c>
      <c r="J765" s="128">
        <v>213</v>
      </c>
      <c r="K765" s="98" t="s">
        <v>1165</v>
      </c>
      <c r="L765" s="128">
        <v>26</v>
      </c>
      <c r="M765" s="98" t="s">
        <v>1166</v>
      </c>
      <c r="N765" s="128">
        <v>20</v>
      </c>
    </row>
    <row r="766" spans="1:14" x14ac:dyDescent="0.25">
      <c r="A766" s="95" t="s">
        <v>1167</v>
      </c>
      <c r="B766" s="112" t="s">
        <v>1168</v>
      </c>
      <c r="C766" s="113">
        <v>28.4</v>
      </c>
      <c r="D766" s="107">
        <v>0.31</v>
      </c>
      <c r="E766" s="95" t="s">
        <v>1169</v>
      </c>
      <c r="F766" s="126">
        <v>4510</v>
      </c>
      <c r="G766" s="95" t="s">
        <v>1170</v>
      </c>
      <c r="H766" s="127">
        <v>2360</v>
      </c>
      <c r="I766" s="95" t="s">
        <v>1171</v>
      </c>
      <c r="J766" s="127">
        <v>4290</v>
      </c>
      <c r="K766" s="95" t="s">
        <v>1062</v>
      </c>
      <c r="L766" s="126">
        <v>2220</v>
      </c>
      <c r="M766" s="95" t="s">
        <v>1172</v>
      </c>
      <c r="N766" s="126">
        <v>725</v>
      </c>
    </row>
    <row r="767" spans="1:14" x14ac:dyDescent="0.25">
      <c r="A767" s="98" t="s">
        <v>1173</v>
      </c>
      <c r="B767" s="114" t="s">
        <v>1174</v>
      </c>
      <c r="C767" s="118">
        <v>8.6999999999999993</v>
      </c>
      <c r="D767" s="110">
        <v>0.22</v>
      </c>
      <c r="E767" s="98" t="s">
        <v>1175</v>
      </c>
      <c r="F767" s="128">
        <v>2660</v>
      </c>
      <c r="G767" s="98" t="s">
        <v>1176</v>
      </c>
      <c r="H767" s="128">
        <v>804</v>
      </c>
      <c r="I767" s="98" t="s">
        <v>1177</v>
      </c>
      <c r="J767" s="129">
        <v>1890</v>
      </c>
      <c r="K767" s="98" t="s">
        <v>1178</v>
      </c>
      <c r="L767" s="128">
        <v>262</v>
      </c>
      <c r="M767" s="98" t="s">
        <v>1179</v>
      </c>
      <c r="N767" s="128">
        <v>114</v>
      </c>
    </row>
    <row r="768" spans="1:14" ht="18" x14ac:dyDescent="0.25">
      <c r="A768" s="95" t="s">
        <v>1180</v>
      </c>
      <c r="B768" s="112" t="s">
        <v>1181</v>
      </c>
      <c r="C768" s="113">
        <v>16.100000000000001</v>
      </c>
      <c r="D768" s="96" t="s">
        <v>1182</v>
      </c>
      <c r="E768" s="95" t="s">
        <v>1183</v>
      </c>
      <c r="F768" s="126">
        <v>4310</v>
      </c>
      <c r="G768" s="95" t="s">
        <v>1184</v>
      </c>
      <c r="H768" s="127">
        <v>1650</v>
      </c>
      <c r="I768" s="95" t="s">
        <v>1185</v>
      </c>
      <c r="J768" s="127">
        <v>3720</v>
      </c>
      <c r="K768" s="95" t="s">
        <v>1186</v>
      </c>
      <c r="L768" s="126">
        <v>1070</v>
      </c>
      <c r="M768" s="95" t="s">
        <v>1187</v>
      </c>
      <c r="N768" s="126">
        <v>281</v>
      </c>
    </row>
    <row r="769" spans="1:14" x14ac:dyDescent="0.25">
      <c r="A769" s="98" t="s">
        <v>1188</v>
      </c>
      <c r="B769" s="114" t="s">
        <v>1189</v>
      </c>
      <c r="C769" s="98" t="s">
        <v>1190</v>
      </c>
      <c r="D769" s="114" t="s">
        <v>1191</v>
      </c>
      <c r="E769" s="98" t="s">
        <v>1192</v>
      </c>
      <c r="F769" s="130" t="s">
        <v>1081</v>
      </c>
      <c r="G769" s="98" t="s">
        <v>1192</v>
      </c>
      <c r="H769" s="130" t="s">
        <v>1081</v>
      </c>
      <c r="I769" s="98" t="s">
        <v>1193</v>
      </c>
      <c r="J769" s="130" t="s">
        <v>1081</v>
      </c>
      <c r="K769" s="98" t="s">
        <v>1194</v>
      </c>
      <c r="L769" s="130" t="s">
        <v>1081</v>
      </c>
      <c r="M769" s="98" t="s">
        <v>1195</v>
      </c>
      <c r="N769" s="130" t="s">
        <v>1081</v>
      </c>
    </row>
    <row r="770" spans="1:14" x14ac:dyDescent="0.25">
      <c r="A770" s="95" t="s">
        <v>1196</v>
      </c>
      <c r="B770" s="112" t="s">
        <v>1197</v>
      </c>
      <c r="C770" s="95" t="s">
        <v>1198</v>
      </c>
      <c r="D770" s="112" t="s">
        <v>1199</v>
      </c>
      <c r="E770" s="95" t="s">
        <v>1200</v>
      </c>
      <c r="F770" s="131" t="s">
        <v>1081</v>
      </c>
      <c r="G770" s="95" t="s">
        <v>1200</v>
      </c>
      <c r="H770" s="131" t="s">
        <v>1081</v>
      </c>
      <c r="I770" s="95" t="s">
        <v>1201</v>
      </c>
      <c r="J770" s="131" t="s">
        <v>1081</v>
      </c>
      <c r="K770" s="95" t="s">
        <v>1202</v>
      </c>
      <c r="L770" s="131" t="s">
        <v>1081</v>
      </c>
      <c r="M770" s="95" t="s">
        <v>1203</v>
      </c>
      <c r="N770" s="131" t="s">
        <v>1081</v>
      </c>
    </row>
    <row r="771" spans="1:14" x14ac:dyDescent="0.25">
      <c r="A771" s="98" t="s">
        <v>1204</v>
      </c>
      <c r="B771" s="114" t="s">
        <v>1205</v>
      </c>
      <c r="C771" s="98" t="s">
        <v>1206</v>
      </c>
      <c r="D771" s="110">
        <v>0.02</v>
      </c>
      <c r="E771" s="98" t="s">
        <v>1207</v>
      </c>
      <c r="F771" s="130" t="s">
        <v>1081</v>
      </c>
      <c r="G771" s="98" t="s">
        <v>1207</v>
      </c>
      <c r="H771" s="130" t="s">
        <v>1081</v>
      </c>
      <c r="I771" s="98" t="s">
        <v>1208</v>
      </c>
      <c r="J771" s="130" t="s">
        <v>1081</v>
      </c>
      <c r="K771" s="98" t="s">
        <v>1209</v>
      </c>
      <c r="L771" s="130" t="s">
        <v>1081</v>
      </c>
      <c r="M771" s="98" t="s">
        <v>1210</v>
      </c>
      <c r="N771" s="130" t="s">
        <v>1081</v>
      </c>
    </row>
    <row r="772" spans="1:14" x14ac:dyDescent="0.25">
      <c r="A772" s="95" t="s">
        <v>1211</v>
      </c>
      <c r="B772" s="112" t="s">
        <v>1212</v>
      </c>
      <c r="C772" s="95" t="s">
        <v>1213</v>
      </c>
      <c r="D772" s="107">
        <v>0.01</v>
      </c>
      <c r="E772" s="95" t="s">
        <v>1214</v>
      </c>
      <c r="F772" s="131" t="s">
        <v>1081</v>
      </c>
      <c r="G772" s="95" t="s">
        <v>1214</v>
      </c>
      <c r="H772" s="131" t="s">
        <v>1081</v>
      </c>
      <c r="I772" s="95" t="s">
        <v>1215</v>
      </c>
      <c r="J772" s="131" t="s">
        <v>1081</v>
      </c>
      <c r="K772" s="95" t="s">
        <v>1216</v>
      </c>
      <c r="L772" s="131" t="s">
        <v>1081</v>
      </c>
      <c r="M772" s="95" t="s">
        <v>1217</v>
      </c>
      <c r="N772" s="131" t="s">
        <v>1081</v>
      </c>
    </row>
    <row r="773" spans="1:14" x14ac:dyDescent="0.25">
      <c r="A773" s="98" t="s">
        <v>1218</v>
      </c>
      <c r="B773" s="114" t="s">
        <v>1219</v>
      </c>
      <c r="C773" s="98" t="s">
        <v>1220</v>
      </c>
      <c r="D773" s="110">
        <v>0.02</v>
      </c>
      <c r="E773" s="98" t="s">
        <v>1221</v>
      </c>
      <c r="F773" s="128">
        <v>1</v>
      </c>
      <c r="G773" s="98" t="s">
        <v>1221</v>
      </c>
      <c r="H773" s="130" t="s">
        <v>1081</v>
      </c>
      <c r="I773" s="98" t="s">
        <v>1222</v>
      </c>
      <c r="J773" s="130" t="s">
        <v>1081</v>
      </c>
      <c r="K773" s="98" t="s">
        <v>1223</v>
      </c>
      <c r="L773" s="130" t="s">
        <v>1081</v>
      </c>
      <c r="M773" s="98" t="s">
        <v>1224</v>
      </c>
      <c r="N773" s="130" t="s">
        <v>1081</v>
      </c>
    </row>
    <row r="774" spans="1:14" x14ac:dyDescent="0.25">
      <c r="A774" s="95" t="s">
        <v>1225</v>
      </c>
      <c r="B774" s="112" t="s">
        <v>1226</v>
      </c>
      <c r="C774" s="95" t="s">
        <v>1227</v>
      </c>
      <c r="D774" s="107">
        <v>0.02</v>
      </c>
      <c r="E774" s="95" t="s">
        <v>1228</v>
      </c>
      <c r="F774" s="126">
        <v>1</v>
      </c>
      <c r="G774" s="95" t="s">
        <v>1228</v>
      </c>
      <c r="H774" s="131" t="s">
        <v>1081</v>
      </c>
      <c r="I774" s="95" t="s">
        <v>1229</v>
      </c>
      <c r="J774" s="131" t="s">
        <v>1081</v>
      </c>
      <c r="K774" s="95" t="s">
        <v>1230</v>
      </c>
      <c r="L774" s="131" t="s">
        <v>1081</v>
      </c>
      <c r="M774" s="95" t="s">
        <v>1231</v>
      </c>
      <c r="N774" s="131" t="s">
        <v>1081</v>
      </c>
    </row>
    <row r="775" spans="1:14" x14ac:dyDescent="0.25">
      <c r="A775" s="98" t="s">
        <v>1232</v>
      </c>
      <c r="B775" s="114" t="s">
        <v>1233</v>
      </c>
      <c r="C775" s="98" t="s">
        <v>1234</v>
      </c>
      <c r="D775" s="110">
        <v>0.04</v>
      </c>
      <c r="E775" s="98" t="s">
        <v>1235</v>
      </c>
      <c r="F775" s="128">
        <v>4</v>
      </c>
      <c r="G775" s="98" t="s">
        <v>1235</v>
      </c>
      <c r="H775" s="130" t="s">
        <v>1081</v>
      </c>
      <c r="I775" s="98" t="s">
        <v>1236</v>
      </c>
      <c r="J775" s="130" t="s">
        <v>1081</v>
      </c>
      <c r="K775" s="98" t="s">
        <v>1237</v>
      </c>
      <c r="L775" s="130" t="s">
        <v>1081</v>
      </c>
      <c r="M775" s="98" t="s">
        <v>1238</v>
      </c>
      <c r="N775" s="130" t="s">
        <v>1081</v>
      </c>
    </row>
    <row r="776" spans="1:14" x14ac:dyDescent="0.25">
      <c r="A776" s="101" t="s">
        <v>1239</v>
      </c>
      <c r="B776" s="115" t="s">
        <v>1240</v>
      </c>
      <c r="C776" s="101" t="s">
        <v>1241</v>
      </c>
      <c r="D776" s="102" t="s">
        <v>1242</v>
      </c>
      <c r="E776" s="101" t="s">
        <v>1187</v>
      </c>
      <c r="F776" s="132">
        <v>6</v>
      </c>
      <c r="G776" s="101" t="s">
        <v>1187</v>
      </c>
      <c r="H776" s="132">
        <v>2</v>
      </c>
      <c r="I776" s="101" t="s">
        <v>1243</v>
      </c>
      <c r="J776" s="132">
        <v>2</v>
      </c>
      <c r="K776" s="101" t="s">
        <v>1244</v>
      </c>
      <c r="L776" s="133" t="s">
        <v>1081</v>
      </c>
      <c r="M776" s="101" t="s">
        <v>1245</v>
      </c>
      <c r="N776" s="133" t="s">
        <v>1081</v>
      </c>
    </row>
    <row r="777" spans="1:14" x14ac:dyDescent="0.25">
      <c r="A777" s="91" t="s">
        <v>1246</v>
      </c>
      <c r="B777" s="134" t="s">
        <v>1247</v>
      </c>
      <c r="C777" s="91" t="s">
        <v>1248</v>
      </c>
      <c r="D777" s="135">
        <v>0.01</v>
      </c>
      <c r="E777" s="91" t="s">
        <v>1249</v>
      </c>
      <c r="F777" s="136">
        <v>1</v>
      </c>
      <c r="G777" s="91" t="s">
        <v>1249</v>
      </c>
      <c r="H777" s="137" t="s">
        <v>1081</v>
      </c>
      <c r="I777" s="91" t="s">
        <v>1250</v>
      </c>
      <c r="J777" s="137" t="s">
        <v>1081</v>
      </c>
      <c r="K777" s="91" t="s">
        <v>1251</v>
      </c>
      <c r="L777" s="137" t="s">
        <v>1081</v>
      </c>
      <c r="M777" s="91" t="s">
        <v>1252</v>
      </c>
      <c r="N777" s="137" t="s">
        <v>1081</v>
      </c>
    </row>
    <row r="778" spans="1:14" x14ac:dyDescent="0.25">
      <c r="A778" s="95" t="s">
        <v>1253</v>
      </c>
      <c r="B778" s="112" t="s">
        <v>1254</v>
      </c>
      <c r="C778" s="95" t="s">
        <v>1255</v>
      </c>
      <c r="D778" s="138">
        <v>0.01</v>
      </c>
      <c r="E778" s="95" t="s">
        <v>1256</v>
      </c>
      <c r="F778" s="131" t="s">
        <v>1081</v>
      </c>
      <c r="G778" s="95" t="s">
        <v>1256</v>
      </c>
      <c r="H778" s="131" t="s">
        <v>1081</v>
      </c>
      <c r="I778" s="95" t="s">
        <v>1257</v>
      </c>
      <c r="J778" s="131" t="s">
        <v>1081</v>
      </c>
      <c r="K778" s="95" t="s">
        <v>1258</v>
      </c>
      <c r="L778" s="131" t="s">
        <v>1081</v>
      </c>
      <c r="M778" s="95" t="s">
        <v>1259</v>
      </c>
      <c r="N778" s="131" t="s">
        <v>1081</v>
      </c>
    </row>
    <row r="779" spans="1:14" x14ac:dyDescent="0.25">
      <c r="A779" s="98" t="s">
        <v>1260</v>
      </c>
      <c r="B779" s="114" t="s">
        <v>1261</v>
      </c>
      <c r="C779" s="98" t="s">
        <v>1255</v>
      </c>
      <c r="D779" s="139">
        <v>0.03</v>
      </c>
      <c r="E779" s="98" t="s">
        <v>1066</v>
      </c>
      <c r="F779" s="130" t="s">
        <v>1081</v>
      </c>
      <c r="G779" s="98" t="s">
        <v>1066</v>
      </c>
      <c r="H779" s="130" t="s">
        <v>1081</v>
      </c>
      <c r="I779" s="98" t="s">
        <v>1262</v>
      </c>
      <c r="J779" s="130" t="s">
        <v>1081</v>
      </c>
      <c r="K779" s="98" t="s">
        <v>1263</v>
      </c>
      <c r="L779" s="130" t="s">
        <v>1081</v>
      </c>
      <c r="M779" s="98" t="s">
        <v>1264</v>
      </c>
      <c r="N779" s="130" t="s">
        <v>1081</v>
      </c>
    </row>
    <row r="780" spans="1:14" x14ac:dyDescent="0.25">
      <c r="A780" s="95" t="s">
        <v>1265</v>
      </c>
      <c r="B780" s="112" t="s">
        <v>1266</v>
      </c>
      <c r="C780" s="95" t="s">
        <v>1255</v>
      </c>
      <c r="D780" s="138">
        <v>0.03</v>
      </c>
      <c r="E780" s="95" t="s">
        <v>1267</v>
      </c>
      <c r="F780" s="131" t="s">
        <v>1081</v>
      </c>
      <c r="G780" s="95" t="s">
        <v>1267</v>
      </c>
      <c r="H780" s="131" t="s">
        <v>1081</v>
      </c>
      <c r="I780" s="95" t="s">
        <v>1268</v>
      </c>
      <c r="J780" s="131" t="s">
        <v>1081</v>
      </c>
      <c r="K780" s="95" t="s">
        <v>1269</v>
      </c>
      <c r="L780" s="131" t="s">
        <v>1081</v>
      </c>
      <c r="M780" s="95" t="s">
        <v>1270</v>
      </c>
      <c r="N780" s="131" t="s">
        <v>1081</v>
      </c>
    </row>
    <row r="781" spans="1:14" ht="18" x14ac:dyDescent="0.25">
      <c r="A781" s="119" t="s">
        <v>1271</v>
      </c>
      <c r="B781" s="119" t="s">
        <v>1272</v>
      </c>
      <c r="C781" s="120" t="s">
        <v>1255</v>
      </c>
      <c r="D781" s="140">
        <v>0.03</v>
      </c>
      <c r="E781" s="120" t="s">
        <v>1273</v>
      </c>
      <c r="F781" s="141" t="s">
        <v>1081</v>
      </c>
      <c r="G781" s="120" t="s">
        <v>1273</v>
      </c>
      <c r="H781" s="141" t="s">
        <v>1081</v>
      </c>
      <c r="I781" s="120" t="s">
        <v>1274</v>
      </c>
      <c r="J781" s="141" t="s">
        <v>1081</v>
      </c>
      <c r="K781" s="120" t="s">
        <v>1275</v>
      </c>
      <c r="L781" s="141" t="s">
        <v>1081</v>
      </c>
      <c r="M781" s="120" t="s">
        <v>1276</v>
      </c>
      <c r="N781" s="141" t="s">
        <v>1081</v>
      </c>
    </row>
    <row r="782" spans="1:14" x14ac:dyDescent="0.25">
      <c r="A782" s="91" t="s">
        <v>1277</v>
      </c>
      <c r="B782" s="92" t="s">
        <v>1278</v>
      </c>
      <c r="C782" s="104">
        <v>5</v>
      </c>
      <c r="D782" s="135">
        <v>7.0000000000000007E-2</v>
      </c>
      <c r="E782" s="91" t="s">
        <v>1279</v>
      </c>
      <c r="F782" s="136">
        <v>578</v>
      </c>
      <c r="G782" s="91" t="s">
        <v>1280</v>
      </c>
      <c r="H782" s="136">
        <v>160</v>
      </c>
      <c r="I782" s="91" t="s">
        <v>1281</v>
      </c>
      <c r="J782" s="136">
        <v>317</v>
      </c>
      <c r="K782" s="91" t="s">
        <v>1282</v>
      </c>
      <c r="L782" s="136">
        <v>34</v>
      </c>
      <c r="M782" s="91" t="s">
        <v>1283</v>
      </c>
      <c r="N782" s="136">
        <v>22</v>
      </c>
    </row>
    <row r="783" spans="1:14" x14ac:dyDescent="0.25">
      <c r="A783" s="95" t="s">
        <v>1284</v>
      </c>
      <c r="B783" s="96" t="s">
        <v>1285</v>
      </c>
      <c r="C783" s="106">
        <v>26</v>
      </c>
      <c r="D783" s="138">
        <v>0.17</v>
      </c>
      <c r="E783" s="95" t="s">
        <v>1286</v>
      </c>
      <c r="F783" s="127">
        <v>3480</v>
      </c>
      <c r="G783" s="95" t="s">
        <v>1287</v>
      </c>
      <c r="H783" s="127">
        <v>1730</v>
      </c>
      <c r="I783" s="95" t="s">
        <v>1288</v>
      </c>
      <c r="J783" s="127">
        <v>3280</v>
      </c>
      <c r="K783" s="95" t="s">
        <v>1289</v>
      </c>
      <c r="L783" s="127">
        <v>1570</v>
      </c>
      <c r="M783" s="95" t="s">
        <v>1290</v>
      </c>
      <c r="N783" s="126">
        <v>479</v>
      </c>
    </row>
    <row r="784" spans="1:14" x14ac:dyDescent="0.25">
      <c r="A784" s="98" t="s">
        <v>1291</v>
      </c>
      <c r="B784" s="99" t="s">
        <v>1292</v>
      </c>
      <c r="C784" s="118">
        <v>1</v>
      </c>
      <c r="D784" s="114" t="s">
        <v>1293</v>
      </c>
      <c r="E784" s="98" t="s">
        <v>1294</v>
      </c>
      <c r="F784" s="128">
        <v>45</v>
      </c>
      <c r="G784" s="98" t="s">
        <v>1294</v>
      </c>
      <c r="H784" s="128">
        <v>12</v>
      </c>
      <c r="I784" s="98" t="s">
        <v>1295</v>
      </c>
      <c r="J784" s="128">
        <v>15</v>
      </c>
      <c r="K784" s="98" t="s">
        <v>1296</v>
      </c>
      <c r="L784" s="128">
        <v>2</v>
      </c>
      <c r="M784" s="98" t="s">
        <v>1297</v>
      </c>
      <c r="N784" s="128">
        <v>2</v>
      </c>
    </row>
    <row r="785" spans="1:14" x14ac:dyDescent="0.25">
      <c r="A785" s="95" t="s">
        <v>1298</v>
      </c>
      <c r="B785" s="96" t="s">
        <v>1299</v>
      </c>
      <c r="C785" s="113">
        <v>0.4</v>
      </c>
      <c r="D785" s="112" t="s">
        <v>1300</v>
      </c>
      <c r="E785" s="95" t="s">
        <v>1301</v>
      </c>
      <c r="F785" s="126">
        <v>33</v>
      </c>
      <c r="G785" s="95" t="s">
        <v>1301</v>
      </c>
      <c r="H785" s="126">
        <v>9</v>
      </c>
      <c r="I785" s="95" t="s">
        <v>1302</v>
      </c>
      <c r="J785" s="126">
        <v>10</v>
      </c>
      <c r="K785" s="95" t="s">
        <v>1303</v>
      </c>
      <c r="L785" s="126">
        <v>2</v>
      </c>
      <c r="M785" s="95" t="s">
        <v>1304</v>
      </c>
      <c r="N785" s="126">
        <v>1</v>
      </c>
    </row>
    <row r="786" spans="1:14" x14ac:dyDescent="0.25">
      <c r="A786" s="98" t="s">
        <v>1305</v>
      </c>
      <c r="B786" s="99" t="s">
        <v>1306</v>
      </c>
      <c r="C786" s="118">
        <v>0.4</v>
      </c>
      <c r="D786" s="139">
        <v>0.08</v>
      </c>
      <c r="E786" s="98" t="s">
        <v>1307</v>
      </c>
      <c r="F786" s="128">
        <v>60</v>
      </c>
      <c r="G786" s="98" t="s">
        <v>1307</v>
      </c>
      <c r="H786" s="128">
        <v>16</v>
      </c>
      <c r="I786" s="98" t="s">
        <v>1066</v>
      </c>
      <c r="J786" s="128">
        <v>18</v>
      </c>
      <c r="K786" s="98" t="s">
        <v>1308</v>
      </c>
      <c r="L786" s="128">
        <v>3</v>
      </c>
      <c r="M786" s="98" t="s">
        <v>1068</v>
      </c>
      <c r="N786" s="128">
        <v>2</v>
      </c>
    </row>
    <row r="787" spans="1:14" x14ac:dyDescent="0.25">
      <c r="A787" s="101" t="s">
        <v>1309</v>
      </c>
      <c r="B787" s="115" t="s">
        <v>1310</v>
      </c>
      <c r="C787" s="101" t="s">
        <v>1311</v>
      </c>
      <c r="D787" s="142">
        <v>0.01</v>
      </c>
      <c r="E787" s="101" t="s">
        <v>1312</v>
      </c>
      <c r="F787" s="132">
        <v>3</v>
      </c>
      <c r="G787" s="101" t="s">
        <v>1312</v>
      </c>
      <c r="H787" s="133" t="s">
        <v>1081</v>
      </c>
      <c r="I787" s="101" t="s">
        <v>1313</v>
      </c>
      <c r="J787" s="133" t="s">
        <v>1081</v>
      </c>
      <c r="K787" s="101" t="s">
        <v>1314</v>
      </c>
      <c r="L787" s="133" t="s">
        <v>1081</v>
      </c>
      <c r="M787" s="101" t="s">
        <v>1315</v>
      </c>
      <c r="N787" s="133" t="s">
        <v>1081</v>
      </c>
    </row>
    <row r="788" spans="1:14" x14ac:dyDescent="0.25">
      <c r="A788" s="91" t="s">
        <v>1316</v>
      </c>
      <c r="B788" s="92" t="s">
        <v>1317</v>
      </c>
      <c r="C788" s="104">
        <v>0.8</v>
      </c>
      <c r="D788" s="143">
        <v>4.0000000000000001E-3</v>
      </c>
      <c r="E788" s="91" t="s">
        <v>1318</v>
      </c>
      <c r="F788" s="136">
        <v>9</v>
      </c>
      <c r="G788" s="91" t="s">
        <v>1318</v>
      </c>
      <c r="H788" s="136">
        <v>2</v>
      </c>
      <c r="I788" s="91" t="s">
        <v>1319</v>
      </c>
      <c r="J788" s="136">
        <v>3</v>
      </c>
      <c r="K788" s="91" t="s">
        <v>1320</v>
      </c>
      <c r="L788" s="137" t="s">
        <v>1081</v>
      </c>
      <c r="M788" s="91" t="s">
        <v>1321</v>
      </c>
      <c r="N788" s="137" t="s">
        <v>1081</v>
      </c>
    </row>
    <row r="789" spans="1:14" x14ac:dyDescent="0.25">
      <c r="A789" s="95" t="s">
        <v>1322</v>
      </c>
      <c r="B789" s="96" t="s">
        <v>1323</v>
      </c>
      <c r="C789" s="113">
        <v>0.3</v>
      </c>
      <c r="D789" s="138">
        <v>0.01</v>
      </c>
      <c r="E789" s="95" t="s">
        <v>1324</v>
      </c>
      <c r="F789" s="126">
        <v>4</v>
      </c>
      <c r="G789" s="95" t="s">
        <v>1324</v>
      </c>
      <c r="H789" s="126">
        <v>1</v>
      </c>
      <c r="I789" s="95" t="s">
        <v>1325</v>
      </c>
      <c r="J789" s="126">
        <v>1</v>
      </c>
      <c r="K789" s="95" t="s">
        <v>1326</v>
      </c>
      <c r="L789" s="131" t="s">
        <v>1081</v>
      </c>
      <c r="M789" s="95" t="s">
        <v>1327</v>
      </c>
      <c r="N789" s="131" t="s">
        <v>1081</v>
      </c>
    </row>
    <row r="790" spans="1:14" x14ac:dyDescent="0.25">
      <c r="A790" s="98" t="s">
        <v>1328</v>
      </c>
      <c r="B790" s="99" t="s">
        <v>1329</v>
      </c>
      <c r="C790" s="118">
        <v>5.2</v>
      </c>
      <c r="D790" s="139">
        <v>0.15</v>
      </c>
      <c r="E790" s="98" t="s">
        <v>958</v>
      </c>
      <c r="F790" s="129">
        <v>1350</v>
      </c>
      <c r="G790" s="98" t="s">
        <v>1330</v>
      </c>
      <c r="H790" s="128">
        <v>376</v>
      </c>
      <c r="I790" s="98" t="s">
        <v>1331</v>
      </c>
      <c r="J790" s="128">
        <v>756</v>
      </c>
      <c r="K790" s="98" t="s">
        <v>1332</v>
      </c>
      <c r="L790" s="128">
        <v>80</v>
      </c>
      <c r="M790" s="98" t="s">
        <v>1333</v>
      </c>
      <c r="N790" s="128">
        <v>52</v>
      </c>
    </row>
    <row r="791" spans="1:14" x14ac:dyDescent="0.25">
      <c r="A791" s="95" t="s">
        <v>1334</v>
      </c>
      <c r="B791" s="96" t="s">
        <v>1335</v>
      </c>
      <c r="C791" s="113">
        <v>2.9</v>
      </c>
      <c r="D791" s="138">
        <v>0.27</v>
      </c>
      <c r="E791" s="95" t="s">
        <v>1336</v>
      </c>
      <c r="F791" s="126">
        <v>848</v>
      </c>
      <c r="G791" s="95" t="s">
        <v>1336</v>
      </c>
      <c r="H791" s="126">
        <v>231</v>
      </c>
      <c r="I791" s="95" t="s">
        <v>1337</v>
      </c>
      <c r="J791" s="126">
        <v>356</v>
      </c>
      <c r="K791" s="95" t="s">
        <v>1221</v>
      </c>
      <c r="L791" s="126">
        <v>42</v>
      </c>
      <c r="M791" s="95" t="s">
        <v>1338</v>
      </c>
      <c r="N791" s="126">
        <v>32</v>
      </c>
    </row>
    <row r="792" spans="1:14" x14ac:dyDescent="0.25">
      <c r="A792" s="98" t="s">
        <v>1339</v>
      </c>
      <c r="B792" s="99" t="s">
        <v>1340</v>
      </c>
      <c r="C792" s="109">
        <v>16</v>
      </c>
      <c r="D792" s="139">
        <v>0.28999999999999998</v>
      </c>
      <c r="E792" s="98" t="s">
        <v>1341</v>
      </c>
      <c r="F792" s="129">
        <v>4590</v>
      </c>
      <c r="G792" s="98" t="s">
        <v>1342</v>
      </c>
      <c r="H792" s="129">
        <v>1750</v>
      </c>
      <c r="I792" s="98" t="s">
        <v>1343</v>
      </c>
      <c r="J792" s="129">
        <v>3950</v>
      </c>
      <c r="K792" s="98" t="s">
        <v>1344</v>
      </c>
      <c r="L792" s="129">
        <v>1130</v>
      </c>
      <c r="M792" s="98" t="s">
        <v>1178</v>
      </c>
      <c r="N792" s="128">
        <v>297</v>
      </c>
    </row>
    <row r="793" spans="1:14" x14ac:dyDescent="0.25">
      <c r="A793" s="95" t="s">
        <v>1345</v>
      </c>
      <c r="B793" s="96" t="s">
        <v>1346</v>
      </c>
      <c r="C793" s="106">
        <v>65</v>
      </c>
      <c r="D793" s="138">
        <v>0.3</v>
      </c>
      <c r="E793" s="95" t="s">
        <v>1347</v>
      </c>
      <c r="F793" s="127">
        <v>7800</v>
      </c>
      <c r="G793" s="95" t="s">
        <v>1348</v>
      </c>
      <c r="H793" s="127">
        <v>6290</v>
      </c>
      <c r="I793" s="95" t="s">
        <v>1349</v>
      </c>
      <c r="J793" s="127">
        <v>7990</v>
      </c>
      <c r="K793" s="95" t="s">
        <v>1350</v>
      </c>
      <c r="L793" s="127">
        <v>6750</v>
      </c>
      <c r="M793" s="95" t="s">
        <v>1351</v>
      </c>
      <c r="N793" s="126">
        <v>4170</v>
      </c>
    </row>
    <row r="794" spans="1:14" x14ac:dyDescent="0.25">
      <c r="A794" s="98" t="s">
        <v>1352</v>
      </c>
      <c r="B794" s="114" t="s">
        <v>1353</v>
      </c>
      <c r="C794" s="118">
        <v>3.4</v>
      </c>
      <c r="D794" s="139">
        <v>0.14000000000000001</v>
      </c>
      <c r="E794" s="98" t="s">
        <v>1354</v>
      </c>
      <c r="F794" s="128">
        <v>635</v>
      </c>
      <c r="G794" s="98" t="s">
        <v>1354</v>
      </c>
      <c r="H794" s="128">
        <v>173</v>
      </c>
      <c r="I794" s="98" t="s">
        <v>1355</v>
      </c>
      <c r="J794" s="128">
        <v>286</v>
      </c>
      <c r="K794" s="98" t="s">
        <v>1356</v>
      </c>
      <c r="L794" s="128">
        <v>33</v>
      </c>
      <c r="M794" s="98" t="s">
        <v>1357</v>
      </c>
      <c r="N794" s="128">
        <v>24</v>
      </c>
    </row>
    <row r="795" spans="1:14" x14ac:dyDescent="0.25">
      <c r="A795" s="95" t="s">
        <v>1358</v>
      </c>
      <c r="B795" s="112" t="s">
        <v>1359</v>
      </c>
      <c r="C795" s="113">
        <v>1</v>
      </c>
      <c r="D795" s="138">
        <v>0.13</v>
      </c>
      <c r="E795" s="95" t="s">
        <v>1360</v>
      </c>
      <c r="F795" s="126">
        <v>151</v>
      </c>
      <c r="G795" s="95" t="s">
        <v>1360</v>
      </c>
      <c r="H795" s="126">
        <v>41</v>
      </c>
      <c r="I795" s="95" t="s">
        <v>1361</v>
      </c>
      <c r="J795" s="126">
        <v>49</v>
      </c>
      <c r="K795" s="95" t="s">
        <v>1362</v>
      </c>
      <c r="L795" s="126">
        <v>7</v>
      </c>
      <c r="M795" s="95" t="s">
        <v>1363</v>
      </c>
      <c r="N795" s="126">
        <v>6</v>
      </c>
    </row>
    <row r="796" spans="1:14" x14ac:dyDescent="0.25">
      <c r="A796" s="98" t="s">
        <v>1364</v>
      </c>
      <c r="B796" s="114" t="s">
        <v>1365</v>
      </c>
      <c r="C796" s="118">
        <v>2.9</v>
      </c>
      <c r="D796" s="139">
        <v>0.19</v>
      </c>
      <c r="E796" s="98" t="s">
        <v>1366</v>
      </c>
      <c r="F796" s="128">
        <v>674</v>
      </c>
      <c r="G796" s="98" t="s">
        <v>1366</v>
      </c>
      <c r="H796" s="128">
        <v>184</v>
      </c>
      <c r="I796" s="98" t="s">
        <v>1367</v>
      </c>
      <c r="J796" s="128">
        <v>283</v>
      </c>
      <c r="K796" s="98" t="s">
        <v>1282</v>
      </c>
      <c r="L796" s="128">
        <v>34</v>
      </c>
      <c r="M796" s="98" t="s">
        <v>1368</v>
      </c>
      <c r="N796" s="128">
        <v>25</v>
      </c>
    </row>
    <row r="797" spans="1:14" x14ac:dyDescent="0.25">
      <c r="A797" s="101" t="s">
        <v>1369</v>
      </c>
      <c r="B797" s="115" t="s">
        <v>1370</v>
      </c>
      <c r="C797" s="144">
        <v>20</v>
      </c>
      <c r="D797" s="142">
        <v>0.31</v>
      </c>
      <c r="E797" s="101" t="s">
        <v>1371</v>
      </c>
      <c r="F797" s="145">
        <v>3440</v>
      </c>
      <c r="G797" s="101" t="s">
        <v>1372</v>
      </c>
      <c r="H797" s="145">
        <v>1470</v>
      </c>
      <c r="I797" s="101" t="s">
        <v>1095</v>
      </c>
      <c r="J797" s="145">
        <v>3100</v>
      </c>
      <c r="K797" s="101" t="s">
        <v>1373</v>
      </c>
      <c r="L797" s="145">
        <v>1150</v>
      </c>
      <c r="M797" s="101" t="s">
        <v>1374</v>
      </c>
      <c r="N797" s="132">
        <v>304</v>
      </c>
    </row>
    <row r="798" spans="1:14" x14ac:dyDescent="0.25">
      <c r="A798" s="91" t="s">
        <v>1375</v>
      </c>
      <c r="B798" s="92" t="s">
        <v>1376</v>
      </c>
      <c r="C798" s="124">
        <v>500</v>
      </c>
      <c r="D798" s="135">
        <v>0.2</v>
      </c>
      <c r="E798" s="91" t="s">
        <v>1377</v>
      </c>
      <c r="F798" s="125">
        <v>12800</v>
      </c>
      <c r="G798" s="91" t="s">
        <v>1378</v>
      </c>
      <c r="H798" s="125">
        <v>16100</v>
      </c>
      <c r="I798" s="91" t="s">
        <v>1379</v>
      </c>
      <c r="J798" s="125">
        <v>13700</v>
      </c>
      <c r="K798" s="91" t="s">
        <v>1380</v>
      </c>
      <c r="L798" s="125">
        <v>16500</v>
      </c>
      <c r="M798" s="91" t="s">
        <v>1381</v>
      </c>
      <c r="N798" s="125">
        <v>18100</v>
      </c>
    </row>
    <row r="799" spans="1:14" x14ac:dyDescent="0.25">
      <c r="A799" s="95" t="s">
        <v>1382</v>
      </c>
      <c r="B799" s="96" t="s">
        <v>1383</v>
      </c>
      <c r="C799" s="146">
        <v>3200</v>
      </c>
      <c r="D799" s="138">
        <v>0.56999999999999995</v>
      </c>
      <c r="E799" s="95" t="s">
        <v>1384</v>
      </c>
      <c r="F799" s="147">
        <v>17500</v>
      </c>
      <c r="G799" s="95" t="s">
        <v>1385</v>
      </c>
      <c r="H799" s="147">
        <v>23500</v>
      </c>
      <c r="I799" s="95" t="s">
        <v>1386</v>
      </c>
      <c r="J799" s="147">
        <v>18900</v>
      </c>
      <c r="K799" s="95" t="s">
        <v>1280</v>
      </c>
      <c r="L799" s="147">
        <v>23800</v>
      </c>
      <c r="M799" s="95" t="s">
        <v>1387</v>
      </c>
      <c r="N799" s="147">
        <v>28200</v>
      </c>
    </row>
    <row r="800" spans="1:14" x14ac:dyDescent="0.25">
      <c r="A800" s="98" t="s">
        <v>1388</v>
      </c>
      <c r="B800" s="99" t="s">
        <v>1389</v>
      </c>
      <c r="C800" s="109">
        <v>800</v>
      </c>
      <c r="D800" s="139">
        <v>0.59</v>
      </c>
      <c r="E800" s="98" t="s">
        <v>1390</v>
      </c>
      <c r="F800" s="148">
        <v>13500</v>
      </c>
      <c r="G800" s="98" t="s">
        <v>1391</v>
      </c>
      <c r="H800" s="148">
        <v>17400</v>
      </c>
      <c r="I800" s="98" t="s">
        <v>1392</v>
      </c>
      <c r="J800" s="148">
        <v>14500</v>
      </c>
      <c r="K800" s="98" t="s">
        <v>1393</v>
      </c>
      <c r="L800" s="148">
        <v>17800</v>
      </c>
      <c r="M800" s="98" t="s">
        <v>1394</v>
      </c>
      <c r="N800" s="148">
        <v>20200</v>
      </c>
    </row>
    <row r="801" spans="1:14" x14ac:dyDescent="0.25">
      <c r="A801" s="95" t="s">
        <v>1395</v>
      </c>
      <c r="B801" s="96" t="s">
        <v>1396</v>
      </c>
      <c r="C801" s="106">
        <v>36</v>
      </c>
      <c r="D801" s="138">
        <v>0.2</v>
      </c>
      <c r="E801" s="95" t="s">
        <v>1397</v>
      </c>
      <c r="F801" s="127">
        <v>6840</v>
      </c>
      <c r="G801" s="95" t="s">
        <v>1398</v>
      </c>
      <c r="H801" s="127">
        <v>4090</v>
      </c>
      <c r="I801" s="95" t="s">
        <v>1117</v>
      </c>
      <c r="J801" s="127">
        <v>6690</v>
      </c>
      <c r="K801" s="95" t="s">
        <v>1399</v>
      </c>
      <c r="L801" s="127">
        <v>4140</v>
      </c>
      <c r="M801" s="95" t="s">
        <v>1400</v>
      </c>
      <c r="N801" s="126">
        <v>1650</v>
      </c>
    </row>
    <row r="802" spans="1:14" x14ac:dyDescent="0.25">
      <c r="A802" s="98" t="s">
        <v>1401</v>
      </c>
      <c r="B802" s="99" t="s">
        <v>1402</v>
      </c>
      <c r="C802" s="149">
        <v>50000</v>
      </c>
      <c r="D802" s="139">
        <v>0.09</v>
      </c>
      <c r="E802" s="98" t="s">
        <v>1108</v>
      </c>
      <c r="F802" s="129">
        <v>4880</v>
      </c>
      <c r="G802" s="98" t="s">
        <v>1403</v>
      </c>
      <c r="H802" s="129">
        <v>6630</v>
      </c>
      <c r="I802" s="98" t="s">
        <v>1094</v>
      </c>
      <c r="J802" s="129">
        <v>5270</v>
      </c>
      <c r="K802" s="98" t="s">
        <v>1404</v>
      </c>
      <c r="L802" s="129">
        <v>6690</v>
      </c>
      <c r="M802" s="98" t="s">
        <v>1405</v>
      </c>
      <c r="N802" s="128">
        <v>8040</v>
      </c>
    </row>
    <row r="803" spans="1:14" x14ac:dyDescent="0.25">
      <c r="A803" s="95" t="s">
        <v>1406</v>
      </c>
      <c r="B803" s="96" t="s">
        <v>1407</v>
      </c>
      <c r="C803" s="146">
        <v>10000</v>
      </c>
      <c r="D803" s="138">
        <v>0.25</v>
      </c>
      <c r="E803" s="95" t="s">
        <v>1408</v>
      </c>
      <c r="F803" s="127">
        <v>8210</v>
      </c>
      <c r="G803" s="95" t="s">
        <v>1409</v>
      </c>
      <c r="H803" s="147">
        <v>11100</v>
      </c>
      <c r="I803" s="95" t="s">
        <v>1410</v>
      </c>
      <c r="J803" s="127">
        <v>8880</v>
      </c>
      <c r="K803" s="95" t="s">
        <v>1157</v>
      </c>
      <c r="L803" s="147">
        <v>11200</v>
      </c>
      <c r="M803" s="95" t="s">
        <v>1411</v>
      </c>
      <c r="N803" s="147">
        <v>13500</v>
      </c>
    </row>
    <row r="804" spans="1:14" x14ac:dyDescent="0.25">
      <c r="A804" s="98" t="s">
        <v>1412</v>
      </c>
      <c r="B804" s="99" t="s">
        <v>1413</v>
      </c>
      <c r="C804" s="149">
        <v>3000</v>
      </c>
      <c r="D804" s="114" t="s">
        <v>1414</v>
      </c>
      <c r="E804" s="98" t="s">
        <v>1397</v>
      </c>
      <c r="F804" s="129">
        <v>6850</v>
      </c>
      <c r="G804" s="98" t="s">
        <v>1415</v>
      </c>
      <c r="H804" s="129">
        <v>9200</v>
      </c>
      <c r="I804" s="98" t="s">
        <v>1115</v>
      </c>
      <c r="J804" s="129">
        <v>7400</v>
      </c>
      <c r="K804" s="98" t="s">
        <v>1416</v>
      </c>
      <c r="L804" s="129">
        <v>9310</v>
      </c>
      <c r="M804" s="98" t="s">
        <v>1417</v>
      </c>
      <c r="N804" s="148">
        <v>11000</v>
      </c>
    </row>
    <row r="805" spans="1:14" x14ac:dyDescent="0.25">
      <c r="A805" s="95" t="s">
        <v>1418</v>
      </c>
      <c r="B805" s="96" t="s">
        <v>1419</v>
      </c>
      <c r="C805" s="146">
        <v>2600</v>
      </c>
      <c r="D805" s="138">
        <v>0.28000000000000003</v>
      </c>
      <c r="E805" s="95" t="s">
        <v>1420</v>
      </c>
      <c r="F805" s="127">
        <v>6640</v>
      </c>
      <c r="G805" s="95" t="s">
        <v>1421</v>
      </c>
      <c r="H805" s="127">
        <v>8900</v>
      </c>
      <c r="I805" s="95" t="s">
        <v>924</v>
      </c>
      <c r="J805" s="127">
        <v>7180</v>
      </c>
      <c r="K805" s="95" t="s">
        <v>916</v>
      </c>
      <c r="L805" s="127">
        <v>9010</v>
      </c>
      <c r="M805" s="95" t="s">
        <v>1422</v>
      </c>
      <c r="N805" s="147">
        <v>10700</v>
      </c>
    </row>
    <row r="806" spans="1:14" x14ac:dyDescent="0.25">
      <c r="A806" s="120" t="s">
        <v>1423</v>
      </c>
      <c r="B806" s="150" t="s">
        <v>1424</v>
      </c>
      <c r="C806" s="151">
        <v>3200</v>
      </c>
      <c r="D806" s="140">
        <v>0.32</v>
      </c>
      <c r="E806" s="120" t="s">
        <v>1425</v>
      </c>
      <c r="F806" s="152">
        <v>7110</v>
      </c>
      <c r="G806" s="120" t="s">
        <v>1426</v>
      </c>
      <c r="H806" s="152">
        <v>9540</v>
      </c>
      <c r="I806" s="120" t="s">
        <v>1427</v>
      </c>
      <c r="J806" s="152">
        <v>7680</v>
      </c>
      <c r="K806" s="120" t="s">
        <v>1428</v>
      </c>
      <c r="L806" s="152">
        <v>9660</v>
      </c>
      <c r="M806" s="120" t="s">
        <v>1429</v>
      </c>
      <c r="N806" s="153">
        <v>11500</v>
      </c>
    </row>
    <row r="807" spans="1:14" x14ac:dyDescent="0.25">
      <c r="A807" s="91" t="s">
        <v>1430</v>
      </c>
      <c r="B807" s="92" t="s">
        <v>1431</v>
      </c>
      <c r="C807" s="154">
        <v>2600</v>
      </c>
      <c r="D807" s="135">
        <v>0.36</v>
      </c>
      <c r="E807" s="91" t="s">
        <v>1397</v>
      </c>
      <c r="F807" s="155">
        <v>6870</v>
      </c>
      <c r="G807" s="91" t="s">
        <v>1415</v>
      </c>
      <c r="H807" s="155">
        <v>9200</v>
      </c>
      <c r="I807" s="91" t="s">
        <v>1432</v>
      </c>
      <c r="J807" s="155">
        <v>7420</v>
      </c>
      <c r="K807" s="91" t="s">
        <v>1433</v>
      </c>
      <c r="L807" s="155">
        <v>9320</v>
      </c>
      <c r="M807" s="91" t="s">
        <v>1434</v>
      </c>
      <c r="N807" s="125">
        <v>11000</v>
      </c>
    </row>
    <row r="808" spans="1:14" x14ac:dyDescent="0.25">
      <c r="A808" s="95" t="s">
        <v>1435</v>
      </c>
      <c r="B808" s="96" t="s">
        <v>1436</v>
      </c>
      <c r="C808" s="95" t="s">
        <v>1437</v>
      </c>
      <c r="D808" s="112" t="s">
        <v>1438</v>
      </c>
      <c r="E808" s="95" t="s">
        <v>1439</v>
      </c>
      <c r="F808" s="126">
        <v>7</v>
      </c>
      <c r="G808" s="95" t="s">
        <v>1439</v>
      </c>
      <c r="H808" s="126">
        <v>2</v>
      </c>
      <c r="I808" s="95" t="s">
        <v>1440</v>
      </c>
      <c r="J808" s="126">
        <v>2</v>
      </c>
      <c r="K808" s="95" t="s">
        <v>1441</v>
      </c>
      <c r="L808" s="131" t="s">
        <v>1081</v>
      </c>
      <c r="M808" s="95" t="s">
        <v>1442</v>
      </c>
      <c r="N808" s="131" t="s">
        <v>1081</v>
      </c>
    </row>
    <row r="809" spans="1:14" x14ac:dyDescent="0.25">
      <c r="A809" s="98" t="s">
        <v>1443</v>
      </c>
      <c r="B809" s="99" t="s">
        <v>1444</v>
      </c>
      <c r="C809" s="149">
        <v>4100</v>
      </c>
      <c r="D809" s="139">
        <v>0.41</v>
      </c>
      <c r="E809" s="98" t="s">
        <v>1445</v>
      </c>
      <c r="F809" s="129">
        <v>6350</v>
      </c>
      <c r="G809" s="98" t="s">
        <v>1446</v>
      </c>
      <c r="H809" s="129">
        <v>8550</v>
      </c>
      <c r="I809" s="98" t="s">
        <v>1447</v>
      </c>
      <c r="J809" s="129">
        <v>6860</v>
      </c>
      <c r="K809" s="98" t="s">
        <v>1448</v>
      </c>
      <c r="L809" s="129">
        <v>8650</v>
      </c>
      <c r="M809" s="98" t="s">
        <v>1449</v>
      </c>
      <c r="N809" s="148">
        <v>10300</v>
      </c>
    </row>
    <row r="810" spans="1:14" x14ac:dyDescent="0.25">
      <c r="A810" s="95" t="s">
        <v>1450</v>
      </c>
      <c r="B810" s="96" t="s">
        <v>1451</v>
      </c>
      <c r="C810" s="146">
        <v>3100</v>
      </c>
      <c r="D810" s="138">
        <v>0.44</v>
      </c>
      <c r="E810" s="95" t="s">
        <v>1452</v>
      </c>
      <c r="F810" s="127">
        <v>5890</v>
      </c>
      <c r="G810" s="95" t="s">
        <v>1453</v>
      </c>
      <c r="H810" s="127">
        <v>7910</v>
      </c>
      <c r="I810" s="95" t="s">
        <v>1454</v>
      </c>
      <c r="J810" s="127">
        <v>6370</v>
      </c>
      <c r="K810" s="95" t="s">
        <v>1455</v>
      </c>
      <c r="L810" s="127">
        <v>8010</v>
      </c>
      <c r="M810" s="95" t="s">
        <v>1456</v>
      </c>
      <c r="N810" s="126">
        <v>9490</v>
      </c>
    </row>
    <row r="811" spans="1:14" x14ac:dyDescent="0.25">
      <c r="A811" s="98" t="s">
        <v>1457</v>
      </c>
      <c r="B811" s="99" t="s">
        <v>1458</v>
      </c>
      <c r="C811" s="149">
        <v>3000</v>
      </c>
      <c r="D811" s="139">
        <v>0.5</v>
      </c>
      <c r="E811" s="98" t="s">
        <v>1459</v>
      </c>
      <c r="F811" s="129">
        <v>5830</v>
      </c>
      <c r="G811" s="98" t="s">
        <v>1460</v>
      </c>
      <c r="H811" s="129">
        <v>7820</v>
      </c>
      <c r="I811" s="98" t="s">
        <v>1461</v>
      </c>
      <c r="J811" s="129">
        <v>6290</v>
      </c>
      <c r="K811" s="98" t="s">
        <v>1462</v>
      </c>
      <c r="L811" s="129">
        <v>7920</v>
      </c>
      <c r="M811" s="98" t="s">
        <v>1463</v>
      </c>
      <c r="N811" s="128">
        <v>9380</v>
      </c>
    </row>
    <row r="812" spans="1:14" x14ac:dyDescent="0.25">
      <c r="A812" s="95" t="s">
        <v>1464</v>
      </c>
      <c r="B812" s="96" t="s">
        <v>1465</v>
      </c>
      <c r="C812" s="146">
        <v>3000</v>
      </c>
      <c r="D812" s="138">
        <v>0.55000000000000004</v>
      </c>
      <c r="E812" s="95" t="s">
        <v>1466</v>
      </c>
      <c r="F812" s="127">
        <v>5680</v>
      </c>
      <c r="G812" s="95" t="s">
        <v>1467</v>
      </c>
      <c r="H812" s="127">
        <v>7620</v>
      </c>
      <c r="I812" s="95" t="s">
        <v>1468</v>
      </c>
      <c r="J812" s="127">
        <v>6130</v>
      </c>
      <c r="K812" s="95" t="s">
        <v>1060</v>
      </c>
      <c r="L812" s="127">
        <v>7710</v>
      </c>
      <c r="M812" s="95" t="s">
        <v>1469</v>
      </c>
      <c r="N812" s="126">
        <v>9140</v>
      </c>
    </row>
    <row r="813" spans="1:14" x14ac:dyDescent="0.25">
      <c r="A813" s="98" t="s">
        <v>1470</v>
      </c>
      <c r="B813" s="99" t="s">
        <v>1471</v>
      </c>
      <c r="C813" s="149">
        <v>2000</v>
      </c>
      <c r="D813" s="139">
        <v>0.55000000000000004</v>
      </c>
      <c r="E813" s="98" t="s">
        <v>1092</v>
      </c>
      <c r="F813" s="129">
        <v>5390</v>
      </c>
      <c r="G813" s="98" t="s">
        <v>1472</v>
      </c>
      <c r="H813" s="129">
        <v>7190</v>
      </c>
      <c r="I813" s="98" t="s">
        <v>1473</v>
      </c>
      <c r="J813" s="129">
        <v>5820</v>
      </c>
      <c r="K813" s="98" t="s">
        <v>1474</v>
      </c>
      <c r="L813" s="129">
        <v>7290</v>
      </c>
      <c r="M813" s="98" t="s">
        <v>917</v>
      </c>
      <c r="N813" s="128">
        <v>8570</v>
      </c>
    </row>
    <row r="814" spans="1:14" x14ac:dyDescent="0.25">
      <c r="A814" s="95" t="s">
        <v>1475</v>
      </c>
      <c r="B814" s="96" t="s">
        <v>1476</v>
      </c>
      <c r="C814" s="146">
        <v>2000</v>
      </c>
      <c r="D814" s="138">
        <v>0.56000000000000005</v>
      </c>
      <c r="E814" s="95" t="s">
        <v>1372</v>
      </c>
      <c r="F814" s="127">
        <v>5430</v>
      </c>
      <c r="G814" s="95" t="s">
        <v>1477</v>
      </c>
      <c r="H814" s="127">
        <v>7240</v>
      </c>
      <c r="I814" s="95" t="s">
        <v>1478</v>
      </c>
      <c r="J814" s="127">
        <v>5860</v>
      </c>
      <c r="K814" s="95" t="s">
        <v>1479</v>
      </c>
      <c r="L814" s="127">
        <v>7340</v>
      </c>
      <c r="M814" s="95" t="s">
        <v>1480</v>
      </c>
      <c r="N814" s="126">
        <v>8630</v>
      </c>
    </row>
    <row r="815" spans="1:14" x14ac:dyDescent="0.25">
      <c r="A815" s="98" t="s">
        <v>1481</v>
      </c>
      <c r="B815" s="99" t="s">
        <v>1482</v>
      </c>
      <c r="C815" s="149">
        <v>2000</v>
      </c>
      <c r="D815" s="139">
        <v>0.48</v>
      </c>
      <c r="E815" s="98" t="s">
        <v>1483</v>
      </c>
      <c r="F815" s="129">
        <v>4720</v>
      </c>
      <c r="G815" s="98" t="s">
        <v>1348</v>
      </c>
      <c r="H815" s="129">
        <v>6290</v>
      </c>
      <c r="I815" s="98" t="s">
        <v>1484</v>
      </c>
      <c r="J815" s="129">
        <v>5090</v>
      </c>
      <c r="K815" s="98" t="s">
        <v>1485</v>
      </c>
      <c r="L815" s="129">
        <v>6380</v>
      </c>
      <c r="M815" s="98" t="s">
        <v>1486</v>
      </c>
      <c r="N815" s="128">
        <v>7500</v>
      </c>
    </row>
    <row r="816" spans="1:14" x14ac:dyDescent="0.25">
      <c r="A816" s="95" t="s">
        <v>1487</v>
      </c>
      <c r="B816" s="96" t="s">
        <v>1488</v>
      </c>
      <c r="C816" s="95" t="s">
        <v>1489</v>
      </c>
      <c r="D816" s="156">
        <v>2E-3</v>
      </c>
      <c r="E816" s="95" t="s">
        <v>1490</v>
      </c>
      <c r="F816" s="131" t="s">
        <v>1081</v>
      </c>
      <c r="G816" s="95" t="s">
        <v>1490</v>
      </c>
      <c r="H816" s="131" t="s">
        <v>1081</v>
      </c>
      <c r="I816" s="95" t="s">
        <v>1491</v>
      </c>
      <c r="J816" s="131" t="s">
        <v>1081</v>
      </c>
      <c r="K816" s="95" t="s">
        <v>1492</v>
      </c>
      <c r="L816" s="131" t="s">
        <v>1081</v>
      </c>
      <c r="M816" s="95" t="s">
        <v>1493</v>
      </c>
      <c r="N816" s="131" t="s">
        <v>1081</v>
      </c>
    </row>
    <row r="817" spans="1:14" x14ac:dyDescent="0.25">
      <c r="A817" s="98" t="s">
        <v>1494</v>
      </c>
      <c r="B817" s="114" t="s">
        <v>1495</v>
      </c>
      <c r="C817" s="98" t="s">
        <v>1213</v>
      </c>
      <c r="D817" s="139">
        <v>0.01</v>
      </c>
      <c r="E817" s="98" t="s">
        <v>1496</v>
      </c>
      <c r="F817" s="130" t="s">
        <v>1081</v>
      </c>
      <c r="G817" s="98" t="s">
        <v>1496</v>
      </c>
      <c r="H817" s="130" t="s">
        <v>1081</v>
      </c>
      <c r="I817" s="98" t="s">
        <v>1497</v>
      </c>
      <c r="J817" s="130" t="s">
        <v>1081</v>
      </c>
      <c r="K817" s="98" t="s">
        <v>1498</v>
      </c>
      <c r="L817" s="130" t="s">
        <v>1081</v>
      </c>
      <c r="M817" s="98" t="s">
        <v>1499</v>
      </c>
      <c r="N817" s="130" t="s">
        <v>1081</v>
      </c>
    </row>
    <row r="818" spans="1:14" x14ac:dyDescent="0.25">
      <c r="A818" s="95" t="s">
        <v>1500</v>
      </c>
      <c r="B818" s="112" t="s">
        <v>1501</v>
      </c>
      <c r="C818" s="95" t="s">
        <v>1489</v>
      </c>
      <c r="D818" s="156">
        <v>3.0000000000000001E-3</v>
      </c>
      <c r="E818" s="95" t="s">
        <v>1502</v>
      </c>
      <c r="F818" s="131" t="s">
        <v>1081</v>
      </c>
      <c r="G818" s="95" t="s">
        <v>1502</v>
      </c>
      <c r="H818" s="131" t="s">
        <v>1081</v>
      </c>
      <c r="I818" s="95" t="s">
        <v>1503</v>
      </c>
      <c r="J818" s="131" t="s">
        <v>1081</v>
      </c>
      <c r="K818" s="95" t="s">
        <v>1504</v>
      </c>
      <c r="L818" s="131" t="s">
        <v>1081</v>
      </c>
      <c r="M818" s="95" t="s">
        <v>1505</v>
      </c>
      <c r="N818" s="131" t="s">
        <v>1081</v>
      </c>
    </row>
    <row r="819" spans="1:14" x14ac:dyDescent="0.25">
      <c r="A819" s="98" t="s">
        <v>1506</v>
      </c>
      <c r="B819" s="114" t="s">
        <v>1507</v>
      </c>
      <c r="C819" s="98" t="s">
        <v>1508</v>
      </c>
      <c r="D819" s="139">
        <v>0.02</v>
      </c>
      <c r="E819" s="98" t="s">
        <v>1509</v>
      </c>
      <c r="F819" s="130" t="s">
        <v>1081</v>
      </c>
      <c r="G819" s="98" t="s">
        <v>1509</v>
      </c>
      <c r="H819" s="130" t="s">
        <v>1081</v>
      </c>
      <c r="I819" s="98" t="s">
        <v>1510</v>
      </c>
      <c r="J819" s="130" t="s">
        <v>1081</v>
      </c>
      <c r="K819" s="98" t="s">
        <v>1511</v>
      </c>
      <c r="L819" s="130" t="s">
        <v>1081</v>
      </c>
      <c r="M819" s="98" t="s">
        <v>1512</v>
      </c>
      <c r="N819" s="130" t="s">
        <v>1081</v>
      </c>
    </row>
    <row r="820" spans="1:14" x14ac:dyDescent="0.25">
      <c r="A820" s="101" t="s">
        <v>1513</v>
      </c>
      <c r="B820" s="115" t="s">
        <v>1514</v>
      </c>
      <c r="C820" s="101" t="s">
        <v>1437</v>
      </c>
      <c r="D820" s="142">
        <v>7.0000000000000007E-2</v>
      </c>
      <c r="E820" s="101" t="s">
        <v>1178</v>
      </c>
      <c r="F820" s="132">
        <v>6</v>
      </c>
      <c r="G820" s="101" t="s">
        <v>1178</v>
      </c>
      <c r="H820" s="132">
        <v>2</v>
      </c>
      <c r="I820" s="101" t="s">
        <v>1515</v>
      </c>
      <c r="J820" s="132">
        <v>2</v>
      </c>
      <c r="K820" s="101" t="s">
        <v>1516</v>
      </c>
      <c r="L820" s="133" t="s">
        <v>1081</v>
      </c>
      <c r="M820" s="101" t="s">
        <v>1517</v>
      </c>
      <c r="N820" s="133" t="s">
        <v>1081</v>
      </c>
    </row>
    <row r="821" spans="1:14" x14ac:dyDescent="0.25">
      <c r="A821" s="91" t="s">
        <v>1518</v>
      </c>
      <c r="B821" s="134" t="s">
        <v>1519</v>
      </c>
      <c r="C821" s="124">
        <v>119</v>
      </c>
      <c r="D821" s="135">
        <v>0.41</v>
      </c>
      <c r="E821" s="91" t="s">
        <v>1520</v>
      </c>
      <c r="F821" s="125">
        <v>12400</v>
      </c>
      <c r="G821" s="91" t="s">
        <v>1014</v>
      </c>
      <c r="H821" s="125">
        <v>12400</v>
      </c>
      <c r="I821" s="91" t="s">
        <v>1521</v>
      </c>
      <c r="J821" s="125">
        <v>13000</v>
      </c>
      <c r="K821" s="91" t="s">
        <v>1522</v>
      </c>
      <c r="L821" s="125">
        <v>13200</v>
      </c>
      <c r="M821" s="91" t="s">
        <v>1523</v>
      </c>
      <c r="N821" s="125">
        <v>10900</v>
      </c>
    </row>
    <row r="822" spans="1:14" x14ac:dyDescent="0.25">
      <c r="A822" s="95" t="s">
        <v>1524</v>
      </c>
      <c r="B822" s="112" t="s">
        <v>1525</v>
      </c>
      <c r="C822" s="106">
        <v>24.4</v>
      </c>
      <c r="D822" s="138">
        <v>0.44</v>
      </c>
      <c r="E822" s="95" t="s">
        <v>1526</v>
      </c>
      <c r="F822" s="147">
        <v>11600</v>
      </c>
      <c r="G822" s="95" t="s">
        <v>1527</v>
      </c>
      <c r="H822" s="127">
        <v>5560</v>
      </c>
      <c r="I822" s="95" t="s">
        <v>1528</v>
      </c>
      <c r="J822" s="147">
        <v>10800</v>
      </c>
      <c r="K822" s="95" t="s">
        <v>1529</v>
      </c>
      <c r="L822" s="127">
        <v>4900</v>
      </c>
      <c r="M822" s="95" t="s">
        <v>1530</v>
      </c>
      <c r="N822" s="126">
        <v>1430</v>
      </c>
    </row>
    <row r="823" spans="1:14" x14ac:dyDescent="0.25">
      <c r="A823" s="98" t="s">
        <v>1531</v>
      </c>
      <c r="B823" s="99" t="s">
        <v>1532</v>
      </c>
      <c r="C823" s="118">
        <v>4.8</v>
      </c>
      <c r="D823" s="139">
        <v>0.18</v>
      </c>
      <c r="E823" s="98" t="s">
        <v>1533</v>
      </c>
      <c r="F823" s="129">
        <v>1890</v>
      </c>
      <c r="G823" s="98" t="s">
        <v>1534</v>
      </c>
      <c r="H823" s="128">
        <v>523</v>
      </c>
      <c r="I823" s="98" t="s">
        <v>1535</v>
      </c>
      <c r="J823" s="129">
        <v>1020</v>
      </c>
      <c r="K823" s="98" t="s">
        <v>1536</v>
      </c>
      <c r="L823" s="128">
        <v>108</v>
      </c>
      <c r="M823" s="98" t="s">
        <v>1537</v>
      </c>
      <c r="N823" s="128">
        <v>73</v>
      </c>
    </row>
    <row r="824" spans="1:14" x14ac:dyDescent="0.25">
      <c r="A824" s="95" t="s">
        <v>1538</v>
      </c>
      <c r="B824" s="112" t="s">
        <v>1539</v>
      </c>
      <c r="C824" s="106">
        <v>51.6</v>
      </c>
      <c r="D824" s="138">
        <v>0.44</v>
      </c>
      <c r="E824" s="95" t="s">
        <v>1540</v>
      </c>
      <c r="F824" s="127">
        <v>8900</v>
      </c>
      <c r="G824" s="95" t="s">
        <v>1541</v>
      </c>
      <c r="H824" s="127">
        <v>6450</v>
      </c>
      <c r="I824" s="95" t="s">
        <v>1542</v>
      </c>
      <c r="J824" s="127">
        <v>8980</v>
      </c>
      <c r="K824" s="95" t="s">
        <v>1543</v>
      </c>
      <c r="L824" s="127">
        <v>6850</v>
      </c>
      <c r="M824" s="95" t="s">
        <v>1544</v>
      </c>
      <c r="N824" s="126">
        <v>3630</v>
      </c>
    </row>
    <row r="825" spans="1:14" x14ac:dyDescent="0.25">
      <c r="A825" s="98" t="s">
        <v>1545</v>
      </c>
      <c r="B825" s="114" t="s">
        <v>1546</v>
      </c>
      <c r="C825" s="118">
        <v>4.3</v>
      </c>
      <c r="D825" s="139">
        <v>0.41</v>
      </c>
      <c r="E825" s="98" t="s">
        <v>1547</v>
      </c>
      <c r="F825" s="129">
        <v>2120</v>
      </c>
      <c r="G825" s="98" t="s">
        <v>1548</v>
      </c>
      <c r="H825" s="128">
        <v>583</v>
      </c>
      <c r="I825" s="98" t="s">
        <v>1549</v>
      </c>
      <c r="J825" s="129">
        <v>1080</v>
      </c>
      <c r="K825" s="98" t="s">
        <v>1550</v>
      </c>
      <c r="L825" s="128">
        <v>116</v>
      </c>
      <c r="M825" s="98" t="s">
        <v>961</v>
      </c>
      <c r="N825" s="128">
        <v>81</v>
      </c>
    </row>
    <row r="826" spans="1:14" x14ac:dyDescent="0.25">
      <c r="A826" s="95" t="s">
        <v>1551</v>
      </c>
      <c r="B826" s="112" t="s">
        <v>1552</v>
      </c>
      <c r="C826" s="113">
        <v>3.5</v>
      </c>
      <c r="D826" s="138">
        <v>0.42</v>
      </c>
      <c r="E826" s="95" t="s">
        <v>1553</v>
      </c>
      <c r="F826" s="127">
        <v>1800</v>
      </c>
      <c r="G826" s="95" t="s">
        <v>1554</v>
      </c>
      <c r="H826" s="126">
        <v>491</v>
      </c>
      <c r="I826" s="95" t="s">
        <v>1555</v>
      </c>
      <c r="J826" s="126">
        <v>822</v>
      </c>
      <c r="K826" s="95" t="s">
        <v>1556</v>
      </c>
      <c r="L826" s="126">
        <v>93</v>
      </c>
      <c r="M826" s="95" t="s">
        <v>1557</v>
      </c>
      <c r="N826" s="126">
        <v>68</v>
      </c>
    </row>
    <row r="827" spans="1:14" x14ac:dyDescent="0.25">
      <c r="A827" s="98" t="s">
        <v>1558</v>
      </c>
      <c r="B827" s="114" t="s">
        <v>1559</v>
      </c>
      <c r="C827" s="109">
        <v>20.8</v>
      </c>
      <c r="D827" s="114" t="s">
        <v>1560</v>
      </c>
      <c r="E827" s="98" t="s">
        <v>1086</v>
      </c>
      <c r="F827" s="129">
        <v>9710</v>
      </c>
      <c r="G827" s="98" t="s">
        <v>1561</v>
      </c>
      <c r="H827" s="129">
        <v>4240</v>
      </c>
      <c r="I827" s="98" t="s">
        <v>1417</v>
      </c>
      <c r="J827" s="129">
        <v>8820</v>
      </c>
      <c r="K827" s="98" t="s">
        <v>1562</v>
      </c>
      <c r="L827" s="129">
        <v>3400</v>
      </c>
      <c r="M827" s="98" t="s">
        <v>1563</v>
      </c>
      <c r="N827" s="128">
        <v>912</v>
      </c>
    </row>
    <row r="828" spans="1:14" x14ac:dyDescent="0.25">
      <c r="A828" s="95" t="s">
        <v>1564</v>
      </c>
      <c r="B828" s="112" t="s">
        <v>1565</v>
      </c>
      <c r="C828" s="106">
        <v>10.8</v>
      </c>
      <c r="D828" s="138">
        <v>0.45</v>
      </c>
      <c r="E828" s="95" t="s">
        <v>1566</v>
      </c>
      <c r="F828" s="127">
        <v>5550</v>
      </c>
      <c r="G828" s="95" t="s">
        <v>1567</v>
      </c>
      <c r="H828" s="127">
        <v>1790</v>
      </c>
      <c r="I828" s="95" t="s">
        <v>1568</v>
      </c>
      <c r="J828" s="127">
        <v>4280</v>
      </c>
      <c r="K828" s="95" t="s">
        <v>1569</v>
      </c>
      <c r="L828" s="126">
        <v>753</v>
      </c>
      <c r="M828" s="95" t="s">
        <v>1570</v>
      </c>
      <c r="N828" s="126">
        <v>260</v>
      </c>
    </row>
    <row r="829" spans="1:14" x14ac:dyDescent="0.25">
      <c r="A829" s="98" t="s">
        <v>1571</v>
      </c>
      <c r="B829" s="114" t="s">
        <v>1572</v>
      </c>
      <c r="C829" s="118">
        <v>7.5</v>
      </c>
      <c r="D829" s="139">
        <v>0.36</v>
      </c>
      <c r="E829" s="98" t="s">
        <v>1573</v>
      </c>
      <c r="F829" s="129">
        <v>3350</v>
      </c>
      <c r="G829" s="98" t="s">
        <v>1574</v>
      </c>
      <c r="H829" s="128">
        <v>979</v>
      </c>
      <c r="I829" s="98" t="s">
        <v>1088</v>
      </c>
      <c r="J829" s="129">
        <v>2240</v>
      </c>
      <c r="K829" s="98" t="s">
        <v>1575</v>
      </c>
      <c r="L829" s="128">
        <v>273</v>
      </c>
      <c r="M829" s="98" t="s">
        <v>1576</v>
      </c>
      <c r="N829" s="128">
        <v>138</v>
      </c>
    </row>
    <row r="830" spans="1:14" x14ac:dyDescent="0.25">
      <c r="A830" s="95" t="s">
        <v>1577</v>
      </c>
      <c r="B830" s="112" t="s">
        <v>1578</v>
      </c>
      <c r="C830" s="113">
        <v>4.9000000000000004</v>
      </c>
      <c r="D830" s="138">
        <v>0.33</v>
      </c>
      <c r="E830" s="95" t="s">
        <v>1579</v>
      </c>
      <c r="F830" s="127">
        <v>2360</v>
      </c>
      <c r="G830" s="95" t="s">
        <v>1580</v>
      </c>
      <c r="H830" s="126">
        <v>654</v>
      </c>
      <c r="I830" s="95" t="s">
        <v>1581</v>
      </c>
      <c r="J830" s="127">
        <v>1280</v>
      </c>
      <c r="K830" s="95" t="s">
        <v>1582</v>
      </c>
      <c r="L830" s="126">
        <v>136</v>
      </c>
      <c r="M830" s="95" t="s">
        <v>1583</v>
      </c>
      <c r="N830" s="126">
        <v>91</v>
      </c>
    </row>
    <row r="831" spans="1:14" x14ac:dyDescent="0.25">
      <c r="A831" s="98" t="s">
        <v>1584</v>
      </c>
      <c r="B831" s="114" t="s">
        <v>1585</v>
      </c>
      <c r="C831" s="118">
        <v>6.6</v>
      </c>
      <c r="D831" s="139">
        <v>0.31</v>
      </c>
      <c r="E831" s="98" t="s">
        <v>1586</v>
      </c>
      <c r="F831" s="129">
        <v>2900</v>
      </c>
      <c r="G831" s="98" t="s">
        <v>1587</v>
      </c>
      <c r="H831" s="128">
        <v>828</v>
      </c>
      <c r="I831" s="98" t="s">
        <v>1588</v>
      </c>
      <c r="J831" s="129">
        <v>1820</v>
      </c>
      <c r="K831" s="98" t="s">
        <v>1589</v>
      </c>
      <c r="L831" s="128">
        <v>206</v>
      </c>
      <c r="M831" s="98" t="s">
        <v>1590</v>
      </c>
      <c r="N831" s="128">
        <v>116</v>
      </c>
    </row>
    <row r="832" spans="1:14" x14ac:dyDescent="0.25">
      <c r="A832" s="95" t="s">
        <v>1591</v>
      </c>
      <c r="B832" s="112" t="s">
        <v>1592</v>
      </c>
      <c r="C832" s="113">
        <v>5.5</v>
      </c>
      <c r="D832" s="138">
        <v>0.36</v>
      </c>
      <c r="E832" s="95" t="s">
        <v>1593</v>
      </c>
      <c r="F832" s="127">
        <v>2910</v>
      </c>
      <c r="G832" s="95" t="s">
        <v>1594</v>
      </c>
      <c r="H832" s="126">
        <v>812</v>
      </c>
      <c r="I832" s="95" t="s">
        <v>1595</v>
      </c>
      <c r="J832" s="127">
        <v>1670</v>
      </c>
      <c r="K832" s="95" t="s">
        <v>1049</v>
      </c>
      <c r="L832" s="126">
        <v>179</v>
      </c>
      <c r="M832" s="95" t="s">
        <v>1596</v>
      </c>
      <c r="N832" s="126">
        <v>114</v>
      </c>
    </row>
    <row r="833" spans="1:14" x14ac:dyDescent="0.25">
      <c r="A833" s="98" t="s">
        <v>1597</v>
      </c>
      <c r="B833" s="114" t="s">
        <v>1598</v>
      </c>
      <c r="C833" s="118">
        <v>0.3</v>
      </c>
      <c r="D833" s="139">
        <v>0.14000000000000001</v>
      </c>
      <c r="E833" s="98" t="s">
        <v>1599</v>
      </c>
      <c r="F833" s="128">
        <v>69</v>
      </c>
      <c r="G833" s="98" t="s">
        <v>1599</v>
      </c>
      <c r="H833" s="128">
        <v>19</v>
      </c>
      <c r="I833" s="98" t="s">
        <v>1600</v>
      </c>
      <c r="J833" s="128">
        <v>21</v>
      </c>
      <c r="K833" s="98" t="s">
        <v>1601</v>
      </c>
      <c r="L833" s="128">
        <v>3</v>
      </c>
      <c r="M833" s="98" t="s">
        <v>1602</v>
      </c>
      <c r="N833" s="128">
        <v>3</v>
      </c>
    </row>
    <row r="834" spans="1:14" x14ac:dyDescent="0.25">
      <c r="A834" s="95" t="s">
        <v>1603</v>
      </c>
      <c r="B834" s="112" t="s">
        <v>1604</v>
      </c>
      <c r="C834" s="113">
        <v>2.5</v>
      </c>
      <c r="D834" s="138">
        <v>0.26</v>
      </c>
      <c r="E834" s="95" t="s">
        <v>1605</v>
      </c>
      <c r="F834" s="127">
        <v>1110</v>
      </c>
      <c r="G834" s="95" t="s">
        <v>1605</v>
      </c>
      <c r="H834" s="126">
        <v>301</v>
      </c>
      <c r="I834" s="95" t="s">
        <v>1606</v>
      </c>
      <c r="J834" s="126">
        <v>438</v>
      </c>
      <c r="K834" s="95" t="s">
        <v>1607</v>
      </c>
      <c r="L834" s="126">
        <v>54</v>
      </c>
      <c r="M834" s="95" t="s">
        <v>1608</v>
      </c>
      <c r="N834" s="126">
        <v>42</v>
      </c>
    </row>
    <row r="835" spans="1:14" x14ac:dyDescent="0.25">
      <c r="A835" s="98" t="s">
        <v>1609</v>
      </c>
      <c r="B835" s="114" t="s">
        <v>1610</v>
      </c>
      <c r="C835" s="98" t="s">
        <v>1611</v>
      </c>
      <c r="D835" s="139">
        <v>0.04</v>
      </c>
      <c r="E835" s="98" t="s">
        <v>1612</v>
      </c>
      <c r="F835" s="128">
        <v>5</v>
      </c>
      <c r="G835" s="98" t="s">
        <v>1612</v>
      </c>
      <c r="H835" s="128">
        <v>1</v>
      </c>
      <c r="I835" s="98" t="s">
        <v>1613</v>
      </c>
      <c r="J835" s="128">
        <v>1</v>
      </c>
      <c r="K835" s="98" t="s">
        <v>1614</v>
      </c>
      <c r="L835" s="130" t="s">
        <v>1081</v>
      </c>
      <c r="M835" s="98" t="s">
        <v>1615</v>
      </c>
      <c r="N835" s="130" t="s">
        <v>1081</v>
      </c>
    </row>
    <row r="836" spans="1:14" x14ac:dyDescent="0.25">
      <c r="A836" s="95" t="s">
        <v>1616</v>
      </c>
      <c r="B836" s="112" t="s">
        <v>1617</v>
      </c>
      <c r="C836" s="113">
        <v>0.4</v>
      </c>
      <c r="D836" s="138">
        <v>0.13</v>
      </c>
      <c r="E836" s="95" t="s">
        <v>1343</v>
      </c>
      <c r="F836" s="126">
        <v>108</v>
      </c>
      <c r="G836" s="95" t="s">
        <v>1343</v>
      </c>
      <c r="H836" s="126">
        <v>29</v>
      </c>
      <c r="I836" s="95" t="s">
        <v>1618</v>
      </c>
      <c r="J836" s="126">
        <v>33</v>
      </c>
      <c r="K836" s="95" t="s">
        <v>1619</v>
      </c>
      <c r="L836" s="126">
        <v>5</v>
      </c>
      <c r="M836" s="95" t="s">
        <v>1620</v>
      </c>
      <c r="N836" s="126">
        <v>4</v>
      </c>
    </row>
    <row r="837" spans="1:14" x14ac:dyDescent="0.25">
      <c r="A837" s="98" t="s">
        <v>1621</v>
      </c>
      <c r="B837" s="114" t="s">
        <v>1622</v>
      </c>
      <c r="C837" s="98" t="s">
        <v>1623</v>
      </c>
      <c r="D837" s="139">
        <v>0.02</v>
      </c>
      <c r="E837" s="98" t="s">
        <v>1624</v>
      </c>
      <c r="F837" s="128">
        <v>1</v>
      </c>
      <c r="G837" s="98" t="s">
        <v>1624</v>
      </c>
      <c r="H837" s="130" t="s">
        <v>1081</v>
      </c>
      <c r="I837" s="98" t="s">
        <v>1625</v>
      </c>
      <c r="J837" s="130" t="s">
        <v>1081</v>
      </c>
      <c r="K837" s="98" t="s">
        <v>1626</v>
      </c>
      <c r="L837" s="130" t="s">
        <v>1081</v>
      </c>
      <c r="M837" s="98" t="s">
        <v>1223</v>
      </c>
      <c r="N837" s="130" t="s">
        <v>1081</v>
      </c>
    </row>
    <row r="838" spans="1:14" x14ac:dyDescent="0.25">
      <c r="A838" s="95" t="s">
        <v>1627</v>
      </c>
      <c r="B838" s="112" t="s">
        <v>1628</v>
      </c>
      <c r="C838" s="106">
        <v>22.5</v>
      </c>
      <c r="D838" s="138">
        <v>0.53</v>
      </c>
      <c r="E838" s="95" t="s">
        <v>1629</v>
      </c>
      <c r="F838" s="127">
        <v>6720</v>
      </c>
      <c r="G838" s="95" t="s">
        <v>1630</v>
      </c>
      <c r="H838" s="127">
        <v>3070</v>
      </c>
      <c r="I838" s="95" t="s">
        <v>1631</v>
      </c>
      <c r="J838" s="127">
        <v>6180</v>
      </c>
      <c r="K838" s="95" t="s">
        <v>1632</v>
      </c>
      <c r="L838" s="127">
        <v>2580</v>
      </c>
      <c r="M838" s="95" t="s">
        <v>1633</v>
      </c>
      <c r="N838" s="126">
        <v>718</v>
      </c>
    </row>
    <row r="839" spans="1:14" x14ac:dyDescent="0.25">
      <c r="A839" s="120" t="s">
        <v>1634</v>
      </c>
      <c r="B839" s="119" t="s">
        <v>1635</v>
      </c>
      <c r="C839" s="157">
        <v>21.2</v>
      </c>
      <c r="D839" s="140">
        <v>0.44</v>
      </c>
      <c r="E839" s="120" t="s">
        <v>1636</v>
      </c>
      <c r="F839" s="152">
        <v>5940</v>
      </c>
      <c r="G839" s="120" t="s">
        <v>1637</v>
      </c>
      <c r="H839" s="152">
        <v>2620</v>
      </c>
      <c r="I839" s="120" t="s">
        <v>1638</v>
      </c>
      <c r="J839" s="152">
        <v>5410</v>
      </c>
      <c r="K839" s="120" t="s">
        <v>1639</v>
      </c>
      <c r="L839" s="152">
        <v>2130</v>
      </c>
      <c r="M839" s="120" t="s">
        <v>1640</v>
      </c>
      <c r="N839" s="158">
        <v>575</v>
      </c>
    </row>
    <row r="840" spans="1:14" x14ac:dyDescent="0.25">
      <c r="A840" s="91" t="s">
        <v>1641</v>
      </c>
      <c r="B840" s="134" t="s">
        <v>1642</v>
      </c>
      <c r="C840" s="104">
        <v>7.5</v>
      </c>
      <c r="D840" s="135">
        <v>0.44</v>
      </c>
      <c r="E840" s="91" t="s">
        <v>1643</v>
      </c>
      <c r="F840" s="155">
        <v>3180</v>
      </c>
      <c r="G840" s="91" t="s">
        <v>1644</v>
      </c>
      <c r="H840" s="136">
        <v>929</v>
      </c>
      <c r="I840" s="91" t="s">
        <v>1645</v>
      </c>
      <c r="J840" s="155">
        <v>2120</v>
      </c>
      <c r="K840" s="91" t="s">
        <v>1646</v>
      </c>
      <c r="L840" s="136">
        <v>259</v>
      </c>
      <c r="M840" s="91" t="s">
        <v>1647</v>
      </c>
      <c r="N840" s="136">
        <v>131</v>
      </c>
    </row>
    <row r="841" spans="1:14" x14ac:dyDescent="0.25">
      <c r="A841" s="95" t="s">
        <v>1648</v>
      </c>
      <c r="B841" s="112" t="s">
        <v>1649</v>
      </c>
      <c r="C841" s="113">
        <v>2.2000000000000002</v>
      </c>
      <c r="D841" s="138">
        <v>0.32</v>
      </c>
      <c r="E841" s="95" t="s">
        <v>1650</v>
      </c>
      <c r="F841" s="126">
        <v>795</v>
      </c>
      <c r="G841" s="95" t="s">
        <v>1650</v>
      </c>
      <c r="H841" s="126">
        <v>216</v>
      </c>
      <c r="I841" s="95" t="s">
        <v>1651</v>
      </c>
      <c r="J841" s="126">
        <v>302</v>
      </c>
      <c r="K841" s="95" t="s">
        <v>1652</v>
      </c>
      <c r="L841" s="126">
        <v>38</v>
      </c>
      <c r="M841" s="95" t="s">
        <v>1653</v>
      </c>
      <c r="N841" s="126">
        <v>30</v>
      </c>
    </row>
    <row r="842" spans="1:14" x14ac:dyDescent="0.25">
      <c r="A842" s="98" t="s">
        <v>1654</v>
      </c>
      <c r="B842" s="114" t="s">
        <v>1655</v>
      </c>
      <c r="C842" s="118">
        <v>5</v>
      </c>
      <c r="D842" s="139">
        <v>0.35</v>
      </c>
      <c r="E842" s="98" t="s">
        <v>1656</v>
      </c>
      <c r="F842" s="129">
        <v>1910</v>
      </c>
      <c r="G842" s="98" t="s">
        <v>1657</v>
      </c>
      <c r="H842" s="128">
        <v>530</v>
      </c>
      <c r="I842" s="98" t="s">
        <v>1658</v>
      </c>
      <c r="J842" s="129">
        <v>1050</v>
      </c>
      <c r="K842" s="98" t="s">
        <v>1659</v>
      </c>
      <c r="L842" s="128">
        <v>111</v>
      </c>
      <c r="M842" s="98" t="s">
        <v>1660</v>
      </c>
      <c r="N842" s="128">
        <v>74</v>
      </c>
    </row>
    <row r="843" spans="1:14" x14ac:dyDescent="0.25">
      <c r="A843" s="95" t="s">
        <v>1661</v>
      </c>
      <c r="B843" s="112" t="s">
        <v>1662</v>
      </c>
      <c r="C843" s="113">
        <v>6.6</v>
      </c>
      <c r="D843" s="138">
        <v>0.42</v>
      </c>
      <c r="E843" s="95" t="s">
        <v>1594</v>
      </c>
      <c r="F843" s="127">
        <v>2990</v>
      </c>
      <c r="G843" s="95" t="s">
        <v>1663</v>
      </c>
      <c r="H843" s="126">
        <v>854</v>
      </c>
      <c r="I843" s="95" t="s">
        <v>1664</v>
      </c>
      <c r="J843" s="127">
        <v>1880</v>
      </c>
      <c r="K843" s="95" t="s">
        <v>928</v>
      </c>
      <c r="L843" s="126">
        <v>212</v>
      </c>
      <c r="M843" s="95" t="s">
        <v>1665</v>
      </c>
      <c r="N843" s="126">
        <v>120</v>
      </c>
    </row>
    <row r="844" spans="1:14" x14ac:dyDescent="0.25">
      <c r="A844" s="98" t="s">
        <v>1666</v>
      </c>
      <c r="B844" s="114" t="s">
        <v>1667</v>
      </c>
      <c r="C844" s="118">
        <v>6</v>
      </c>
      <c r="D844" s="114" t="s">
        <v>1668</v>
      </c>
      <c r="E844" s="98" t="s">
        <v>1669</v>
      </c>
      <c r="F844" s="129">
        <v>3150</v>
      </c>
      <c r="G844" s="98" t="s">
        <v>1670</v>
      </c>
      <c r="H844" s="128">
        <v>889</v>
      </c>
      <c r="I844" s="98" t="s">
        <v>1177</v>
      </c>
      <c r="J844" s="129">
        <v>1900</v>
      </c>
      <c r="K844" s="98" t="s">
        <v>1589</v>
      </c>
      <c r="L844" s="128">
        <v>206</v>
      </c>
      <c r="M844" s="98" t="s">
        <v>1671</v>
      </c>
      <c r="N844" s="128">
        <v>124</v>
      </c>
    </row>
    <row r="845" spans="1:14" x14ac:dyDescent="0.25">
      <c r="A845" s="95" t="s">
        <v>1672</v>
      </c>
      <c r="B845" s="112" t="s">
        <v>1673</v>
      </c>
      <c r="C845" s="113">
        <v>3.7</v>
      </c>
      <c r="D845" s="138">
        <v>0.32</v>
      </c>
      <c r="E845" s="95" t="s">
        <v>1674</v>
      </c>
      <c r="F845" s="127">
        <v>1330</v>
      </c>
      <c r="G845" s="95" t="s">
        <v>1675</v>
      </c>
      <c r="H845" s="126">
        <v>363</v>
      </c>
      <c r="I845" s="95" t="s">
        <v>974</v>
      </c>
      <c r="J845" s="126">
        <v>624</v>
      </c>
      <c r="K845" s="95" t="s">
        <v>1676</v>
      </c>
      <c r="L845" s="126">
        <v>69</v>
      </c>
      <c r="M845" s="95" t="s">
        <v>1677</v>
      </c>
      <c r="N845" s="126">
        <v>51</v>
      </c>
    </row>
    <row r="846" spans="1:14" x14ac:dyDescent="0.25">
      <c r="A846" s="98" t="s">
        <v>1678</v>
      </c>
      <c r="B846" s="114" t="s">
        <v>1679</v>
      </c>
      <c r="C846" s="118">
        <v>3.8</v>
      </c>
      <c r="D846" s="139">
        <v>0.3</v>
      </c>
      <c r="E846" s="98" t="s">
        <v>1680</v>
      </c>
      <c r="F846" s="129">
        <v>1410</v>
      </c>
      <c r="G846" s="98" t="s">
        <v>1681</v>
      </c>
      <c r="H846" s="128">
        <v>387</v>
      </c>
      <c r="I846" s="98" t="s">
        <v>1682</v>
      </c>
      <c r="J846" s="128">
        <v>673</v>
      </c>
      <c r="K846" s="98" t="s">
        <v>1683</v>
      </c>
      <c r="L846" s="128">
        <v>74</v>
      </c>
      <c r="M846" s="98" t="s">
        <v>1684</v>
      </c>
      <c r="N846" s="128">
        <v>54</v>
      </c>
    </row>
    <row r="847" spans="1:14" ht="18" x14ac:dyDescent="0.25">
      <c r="A847" s="95" t="s">
        <v>1685</v>
      </c>
      <c r="B847" s="112" t="s">
        <v>1686</v>
      </c>
      <c r="C847" s="112" t="s">
        <v>1687</v>
      </c>
      <c r="D847" s="138">
        <v>0.17</v>
      </c>
      <c r="E847" s="95" t="s">
        <v>1688</v>
      </c>
      <c r="F847" s="126">
        <v>62</v>
      </c>
      <c r="G847" s="95" t="s">
        <v>1688</v>
      </c>
      <c r="H847" s="126">
        <v>17</v>
      </c>
      <c r="I847" s="95" t="s">
        <v>1689</v>
      </c>
      <c r="J847" s="126">
        <v>18</v>
      </c>
      <c r="K847" s="95" t="s">
        <v>1690</v>
      </c>
      <c r="L847" s="126">
        <v>3</v>
      </c>
      <c r="M847" s="95" t="s">
        <v>1691</v>
      </c>
      <c r="N847" s="126">
        <v>2</v>
      </c>
    </row>
    <row r="848" spans="1:14" ht="15.75" x14ac:dyDescent="0.25">
      <c r="A848" s="98" t="s">
        <v>1692</v>
      </c>
      <c r="B848" s="114" t="s">
        <v>1693</v>
      </c>
      <c r="C848" s="118">
        <v>5.7</v>
      </c>
      <c r="D848" s="139">
        <v>0.37</v>
      </c>
      <c r="E848" s="98" t="s">
        <v>1694</v>
      </c>
      <c r="F848" s="129">
        <v>2560</v>
      </c>
      <c r="G848" s="98" t="s">
        <v>1695</v>
      </c>
      <c r="H848" s="128">
        <v>719</v>
      </c>
      <c r="I848" s="98" t="s">
        <v>1696</v>
      </c>
      <c r="J848" s="129">
        <v>1500</v>
      </c>
      <c r="K848" s="98" t="s">
        <v>1697</v>
      </c>
      <c r="L848" s="128">
        <v>162</v>
      </c>
      <c r="M848" s="98" t="s">
        <v>1698</v>
      </c>
      <c r="N848" s="128">
        <v>101</v>
      </c>
    </row>
    <row r="849" spans="1:14" ht="15.75" x14ac:dyDescent="0.25">
      <c r="A849" s="95" t="s">
        <v>1699</v>
      </c>
      <c r="B849" s="112" t="s">
        <v>1700</v>
      </c>
      <c r="C849" s="113">
        <v>3.5</v>
      </c>
      <c r="D849" s="138">
        <v>0.38</v>
      </c>
      <c r="E849" s="95" t="s">
        <v>1701</v>
      </c>
      <c r="F849" s="127">
        <v>1640</v>
      </c>
      <c r="G849" s="95" t="s">
        <v>1702</v>
      </c>
      <c r="H849" s="126">
        <v>446</v>
      </c>
      <c r="I849" s="95" t="s">
        <v>1703</v>
      </c>
      <c r="J849" s="126">
        <v>747</v>
      </c>
      <c r="K849" s="95" t="s">
        <v>1704</v>
      </c>
      <c r="L849" s="126">
        <v>84</v>
      </c>
      <c r="M849" s="95" t="s">
        <v>1705</v>
      </c>
      <c r="N849" s="126">
        <v>62</v>
      </c>
    </row>
    <row r="850" spans="1:14" x14ac:dyDescent="0.25">
      <c r="A850" s="98" t="s">
        <v>1706</v>
      </c>
      <c r="B850" s="114" t="s">
        <v>1707</v>
      </c>
      <c r="C850" s="118">
        <v>3.8</v>
      </c>
      <c r="D850" s="139">
        <v>0.32</v>
      </c>
      <c r="E850" s="98" t="s">
        <v>1708</v>
      </c>
      <c r="F850" s="129">
        <v>1510</v>
      </c>
      <c r="G850" s="98" t="s">
        <v>1709</v>
      </c>
      <c r="H850" s="128">
        <v>413</v>
      </c>
      <c r="I850" s="98" t="s">
        <v>1710</v>
      </c>
      <c r="J850" s="128">
        <v>718</v>
      </c>
      <c r="K850" s="98" t="s">
        <v>1711</v>
      </c>
      <c r="L850" s="128">
        <v>79</v>
      </c>
      <c r="M850" s="98" t="s">
        <v>1712</v>
      </c>
      <c r="N850" s="128">
        <v>57</v>
      </c>
    </row>
    <row r="851" spans="1:14" x14ac:dyDescent="0.25">
      <c r="A851" s="95" t="s">
        <v>1713</v>
      </c>
      <c r="B851" s="112" t="s">
        <v>1714</v>
      </c>
      <c r="C851" s="95" t="s">
        <v>1715</v>
      </c>
      <c r="D851" s="138">
        <v>0.15</v>
      </c>
      <c r="E851" s="95" t="s">
        <v>1588</v>
      </c>
      <c r="F851" s="126">
        <v>50</v>
      </c>
      <c r="G851" s="95" t="s">
        <v>1588</v>
      </c>
      <c r="H851" s="126">
        <v>14</v>
      </c>
      <c r="I851" s="95" t="s">
        <v>1716</v>
      </c>
      <c r="J851" s="126">
        <v>15</v>
      </c>
      <c r="K851" s="95" t="s">
        <v>1717</v>
      </c>
      <c r="L851" s="126">
        <v>2</v>
      </c>
      <c r="M851" s="95" t="s">
        <v>1718</v>
      </c>
      <c r="N851" s="126">
        <v>2</v>
      </c>
    </row>
    <row r="852" spans="1:14" x14ac:dyDescent="0.25">
      <c r="A852" s="98" t="s">
        <v>1719</v>
      </c>
      <c r="B852" s="114" t="s">
        <v>1720</v>
      </c>
      <c r="C852" s="98" t="s">
        <v>1721</v>
      </c>
      <c r="D852" s="139">
        <v>0.05</v>
      </c>
      <c r="E852" s="98" t="s">
        <v>1722</v>
      </c>
      <c r="F852" s="128">
        <v>3</v>
      </c>
      <c r="G852" s="98" t="s">
        <v>1722</v>
      </c>
      <c r="H852" s="130" t="s">
        <v>1081</v>
      </c>
      <c r="I852" s="98" t="s">
        <v>1723</v>
      </c>
      <c r="J852" s="130" t="s">
        <v>1081</v>
      </c>
      <c r="K852" s="98" t="s">
        <v>1724</v>
      </c>
      <c r="L852" s="130" t="s">
        <v>1081</v>
      </c>
      <c r="M852" s="98" t="s">
        <v>1725</v>
      </c>
      <c r="N852" s="130" t="s">
        <v>1081</v>
      </c>
    </row>
    <row r="853" spans="1:14" x14ac:dyDescent="0.25">
      <c r="A853" s="95" t="s">
        <v>1726</v>
      </c>
      <c r="B853" s="112" t="s">
        <v>1727</v>
      </c>
      <c r="C853" s="113">
        <v>0.6</v>
      </c>
      <c r="D853" s="112" t="s">
        <v>1728</v>
      </c>
      <c r="E853" s="95" t="s">
        <v>1729</v>
      </c>
      <c r="F853" s="126">
        <v>215</v>
      </c>
      <c r="G853" s="95" t="s">
        <v>1729</v>
      </c>
      <c r="H853" s="126">
        <v>58</v>
      </c>
      <c r="I853" s="95" t="s">
        <v>1730</v>
      </c>
      <c r="J853" s="126">
        <v>66</v>
      </c>
      <c r="K853" s="95" t="s">
        <v>1731</v>
      </c>
      <c r="L853" s="126">
        <v>10</v>
      </c>
      <c r="M853" s="95" t="s">
        <v>1732</v>
      </c>
      <c r="N853" s="126">
        <v>8</v>
      </c>
    </row>
    <row r="854" spans="1:14" x14ac:dyDescent="0.25">
      <c r="A854" s="98" t="s">
        <v>1733</v>
      </c>
      <c r="B854" s="114" t="s">
        <v>1734</v>
      </c>
      <c r="C854" s="118">
        <v>5</v>
      </c>
      <c r="D854" s="139">
        <v>0.3</v>
      </c>
      <c r="E854" s="98" t="s">
        <v>1735</v>
      </c>
      <c r="F854" s="129">
        <v>2260</v>
      </c>
      <c r="G854" s="98" t="s">
        <v>1736</v>
      </c>
      <c r="H854" s="128">
        <v>627</v>
      </c>
      <c r="I854" s="98" t="s">
        <v>1737</v>
      </c>
      <c r="J854" s="129">
        <v>1240</v>
      </c>
      <c r="K854" s="98" t="s">
        <v>1738</v>
      </c>
      <c r="L854" s="128">
        <v>132</v>
      </c>
      <c r="M854" s="98" t="s">
        <v>1739</v>
      </c>
      <c r="N854" s="128">
        <v>88</v>
      </c>
    </row>
    <row r="855" spans="1:14" x14ac:dyDescent="0.25">
      <c r="A855" s="95" t="s">
        <v>1740</v>
      </c>
      <c r="B855" s="112" t="s">
        <v>1741</v>
      </c>
      <c r="C855" s="95" t="s">
        <v>1190</v>
      </c>
      <c r="D855" s="138">
        <v>0.01</v>
      </c>
      <c r="E855" s="95" t="s">
        <v>1742</v>
      </c>
      <c r="F855" s="131" t="s">
        <v>1081</v>
      </c>
      <c r="G855" s="95" t="s">
        <v>1742</v>
      </c>
      <c r="H855" s="131" t="s">
        <v>1081</v>
      </c>
      <c r="I855" s="95" t="s">
        <v>1743</v>
      </c>
      <c r="J855" s="131" t="s">
        <v>1081</v>
      </c>
      <c r="K855" s="95" t="s">
        <v>1744</v>
      </c>
      <c r="L855" s="131" t="s">
        <v>1081</v>
      </c>
      <c r="M855" s="95" t="s">
        <v>1745</v>
      </c>
      <c r="N855" s="131" t="s">
        <v>1081</v>
      </c>
    </row>
    <row r="856" spans="1:14" x14ac:dyDescent="0.25">
      <c r="A856" s="98" t="s">
        <v>1746</v>
      </c>
      <c r="B856" s="114" t="s">
        <v>1747</v>
      </c>
      <c r="C856" s="118">
        <v>0.3</v>
      </c>
      <c r="D856" s="139">
        <v>0.16</v>
      </c>
      <c r="E856" s="98" t="s">
        <v>1748</v>
      </c>
      <c r="F856" s="128">
        <v>47</v>
      </c>
      <c r="G856" s="98" t="s">
        <v>1748</v>
      </c>
      <c r="H856" s="128">
        <v>13</v>
      </c>
      <c r="I856" s="98" t="s">
        <v>1749</v>
      </c>
      <c r="J856" s="128">
        <v>14</v>
      </c>
      <c r="K856" s="98" t="s">
        <v>1750</v>
      </c>
      <c r="L856" s="128">
        <v>2</v>
      </c>
      <c r="M856" s="98" t="s">
        <v>1751</v>
      </c>
      <c r="N856" s="128">
        <v>2</v>
      </c>
    </row>
    <row r="857" spans="1:14" ht="18" x14ac:dyDescent="0.25">
      <c r="A857" s="95" t="s">
        <v>1752</v>
      </c>
      <c r="B857" s="112" t="s">
        <v>1753</v>
      </c>
      <c r="C857" s="106">
        <v>13.5</v>
      </c>
      <c r="D857" s="138">
        <v>1.02</v>
      </c>
      <c r="E857" s="95" t="s">
        <v>1754</v>
      </c>
      <c r="F857" s="127">
        <v>8010</v>
      </c>
      <c r="G857" s="95" t="s">
        <v>1755</v>
      </c>
      <c r="H857" s="127">
        <v>2820</v>
      </c>
      <c r="I857" s="95" t="s">
        <v>1479</v>
      </c>
      <c r="J857" s="127">
        <v>6600</v>
      </c>
      <c r="K857" s="95" t="s">
        <v>1756</v>
      </c>
      <c r="L857" s="127">
        <v>1530</v>
      </c>
      <c r="M857" s="95" t="s">
        <v>1757</v>
      </c>
      <c r="N857" s="126">
        <v>436</v>
      </c>
    </row>
    <row r="858" spans="1:14" x14ac:dyDescent="0.25">
      <c r="A858" s="98" t="s">
        <v>1758</v>
      </c>
      <c r="B858" s="114" t="s">
        <v>1759</v>
      </c>
      <c r="C858" s="118">
        <v>4.7</v>
      </c>
      <c r="D858" s="139">
        <v>0.36</v>
      </c>
      <c r="E858" s="98" t="s">
        <v>1760</v>
      </c>
      <c r="F858" s="129">
        <v>1530</v>
      </c>
      <c r="G858" s="98" t="s">
        <v>1761</v>
      </c>
      <c r="H858" s="128">
        <v>421</v>
      </c>
      <c r="I858" s="98" t="s">
        <v>1762</v>
      </c>
      <c r="J858" s="128">
        <v>809</v>
      </c>
      <c r="K858" s="98" t="s">
        <v>1763</v>
      </c>
      <c r="L858" s="128">
        <v>86</v>
      </c>
      <c r="M858" s="98" t="s">
        <v>1764</v>
      </c>
      <c r="N858" s="128">
        <v>59</v>
      </c>
    </row>
    <row r="859" spans="1:14" x14ac:dyDescent="0.25">
      <c r="A859" s="95" t="s">
        <v>1765</v>
      </c>
      <c r="B859" s="112" t="s">
        <v>1766</v>
      </c>
      <c r="C859" s="113">
        <v>4.7</v>
      </c>
      <c r="D859" s="138">
        <v>0.42</v>
      </c>
      <c r="E859" s="95" t="s">
        <v>1767</v>
      </c>
      <c r="F859" s="127">
        <v>1760</v>
      </c>
      <c r="G859" s="95" t="s">
        <v>1768</v>
      </c>
      <c r="H859" s="126">
        <v>486</v>
      </c>
      <c r="I859" s="95" t="s">
        <v>1769</v>
      </c>
      <c r="J859" s="126">
        <v>934</v>
      </c>
      <c r="K859" s="95" t="s">
        <v>1770</v>
      </c>
      <c r="L859" s="126">
        <v>99</v>
      </c>
      <c r="M859" s="95" t="s">
        <v>1771</v>
      </c>
      <c r="N859" s="126">
        <v>68</v>
      </c>
    </row>
    <row r="860" spans="1:14" x14ac:dyDescent="0.25">
      <c r="A860" s="98" t="s">
        <v>1772</v>
      </c>
      <c r="B860" s="114" t="s">
        <v>1773</v>
      </c>
      <c r="C860" s="118">
        <v>4.7</v>
      </c>
      <c r="D860" s="139">
        <v>0.35</v>
      </c>
      <c r="E860" s="98" t="s">
        <v>1774</v>
      </c>
      <c r="F860" s="129">
        <v>1480</v>
      </c>
      <c r="G860" s="98" t="s">
        <v>1775</v>
      </c>
      <c r="H860" s="128">
        <v>407</v>
      </c>
      <c r="I860" s="98" t="s">
        <v>1776</v>
      </c>
      <c r="J860" s="128">
        <v>783</v>
      </c>
      <c r="K860" s="98" t="s">
        <v>1777</v>
      </c>
      <c r="L860" s="128">
        <v>83</v>
      </c>
      <c r="M860" s="98" t="s">
        <v>1778</v>
      </c>
      <c r="N860" s="128">
        <v>57</v>
      </c>
    </row>
    <row r="861" spans="1:14" x14ac:dyDescent="0.25">
      <c r="A861" s="95" t="s">
        <v>1779</v>
      </c>
      <c r="B861" s="112" t="s">
        <v>1780</v>
      </c>
      <c r="C861" s="113">
        <v>0.8</v>
      </c>
      <c r="D861" s="138">
        <v>0.3</v>
      </c>
      <c r="E861" s="95" t="s">
        <v>1781</v>
      </c>
      <c r="F861" s="126">
        <v>209</v>
      </c>
      <c r="G861" s="95" t="s">
        <v>1781</v>
      </c>
      <c r="H861" s="126">
        <v>57</v>
      </c>
      <c r="I861" s="95" t="s">
        <v>1782</v>
      </c>
      <c r="J861" s="126">
        <v>66</v>
      </c>
      <c r="K861" s="95" t="s">
        <v>1783</v>
      </c>
      <c r="L861" s="126">
        <v>10</v>
      </c>
      <c r="M861" s="95" t="s">
        <v>1784</v>
      </c>
      <c r="N861" s="126">
        <v>8</v>
      </c>
    </row>
    <row r="862" spans="1:14" x14ac:dyDescent="0.25">
      <c r="A862" s="98" t="s">
        <v>1785</v>
      </c>
      <c r="B862" s="114" t="s">
        <v>1786</v>
      </c>
      <c r="C862" s="118">
        <v>0.8</v>
      </c>
      <c r="D862" s="114" t="s">
        <v>1787</v>
      </c>
      <c r="E862" s="98" t="s">
        <v>1788</v>
      </c>
      <c r="F862" s="128">
        <v>237</v>
      </c>
      <c r="G862" s="98" t="s">
        <v>1788</v>
      </c>
      <c r="H862" s="128">
        <v>65</v>
      </c>
      <c r="I862" s="98" t="s">
        <v>1777</v>
      </c>
      <c r="J862" s="128">
        <v>75</v>
      </c>
      <c r="K862" s="98" t="s">
        <v>1302</v>
      </c>
      <c r="L862" s="128">
        <v>11</v>
      </c>
      <c r="M862" s="98" t="s">
        <v>1789</v>
      </c>
      <c r="N862" s="128">
        <v>9</v>
      </c>
    </row>
    <row r="863" spans="1:14" x14ac:dyDescent="0.25">
      <c r="A863" s="95" t="s">
        <v>1790</v>
      </c>
      <c r="B863" s="112" t="s">
        <v>1791</v>
      </c>
      <c r="C863" s="113">
        <v>0.8</v>
      </c>
      <c r="D863" s="138">
        <v>0.24</v>
      </c>
      <c r="E863" s="95" t="s">
        <v>1792</v>
      </c>
      <c r="F863" s="126">
        <v>163</v>
      </c>
      <c r="G863" s="95" t="s">
        <v>1792</v>
      </c>
      <c r="H863" s="126">
        <v>44</v>
      </c>
      <c r="I863" s="95" t="s">
        <v>1793</v>
      </c>
      <c r="J863" s="126">
        <v>52</v>
      </c>
      <c r="K863" s="95" t="s">
        <v>1794</v>
      </c>
      <c r="L863" s="126">
        <v>8</v>
      </c>
      <c r="M863" s="95" t="s">
        <v>1795</v>
      </c>
      <c r="N863" s="126">
        <v>6</v>
      </c>
    </row>
    <row r="864" spans="1:14" x14ac:dyDescent="0.25">
      <c r="A864" s="98" t="s">
        <v>1796</v>
      </c>
      <c r="B864" s="114" t="s">
        <v>1797</v>
      </c>
      <c r="C864" s="109">
        <v>25</v>
      </c>
      <c r="D864" s="139">
        <v>0.65</v>
      </c>
      <c r="E864" s="98" t="s">
        <v>1798</v>
      </c>
      <c r="F864" s="148">
        <v>11000</v>
      </c>
      <c r="G864" s="98" t="s">
        <v>1799</v>
      </c>
      <c r="H864" s="129">
        <v>5350</v>
      </c>
      <c r="I864" s="98" t="s">
        <v>1800</v>
      </c>
      <c r="J864" s="148">
        <v>10300</v>
      </c>
      <c r="K864" s="98" t="s">
        <v>1171</v>
      </c>
      <c r="L864" s="129">
        <v>4770</v>
      </c>
      <c r="M864" s="98" t="s">
        <v>1801</v>
      </c>
      <c r="N864" s="128">
        <v>1420</v>
      </c>
    </row>
    <row r="865" spans="1:14" ht="18" x14ac:dyDescent="0.25">
      <c r="A865" s="95" t="s">
        <v>1802</v>
      </c>
      <c r="B865" s="112" t="s">
        <v>1803</v>
      </c>
      <c r="C865" s="106">
        <v>12.9</v>
      </c>
      <c r="D865" s="138">
        <v>0.86</v>
      </c>
      <c r="E865" s="95" t="s">
        <v>1804</v>
      </c>
      <c r="F865" s="127">
        <v>8430</v>
      </c>
      <c r="G865" s="95" t="s">
        <v>1805</v>
      </c>
      <c r="H865" s="127">
        <v>2910</v>
      </c>
      <c r="I865" s="95" t="s">
        <v>1447</v>
      </c>
      <c r="J865" s="127">
        <v>6860</v>
      </c>
      <c r="K865" s="95" t="s">
        <v>1806</v>
      </c>
      <c r="L865" s="127">
        <v>1500</v>
      </c>
      <c r="M865" s="95" t="s">
        <v>1807</v>
      </c>
      <c r="N865" s="126">
        <v>442</v>
      </c>
    </row>
    <row r="866" spans="1:14" x14ac:dyDescent="0.25">
      <c r="A866" s="98" t="s">
        <v>1808</v>
      </c>
      <c r="B866" s="114" t="s">
        <v>1809</v>
      </c>
      <c r="C866" s="118">
        <v>1.9</v>
      </c>
      <c r="D866" s="139">
        <v>0.26</v>
      </c>
      <c r="E866" s="98" t="s">
        <v>1810</v>
      </c>
      <c r="F866" s="128">
        <v>668</v>
      </c>
      <c r="G866" s="98" t="s">
        <v>1810</v>
      </c>
      <c r="H866" s="128">
        <v>182</v>
      </c>
      <c r="I866" s="98" t="s">
        <v>1374</v>
      </c>
      <c r="J866" s="128">
        <v>243</v>
      </c>
      <c r="K866" s="98" t="s">
        <v>1811</v>
      </c>
      <c r="L866" s="128">
        <v>32</v>
      </c>
      <c r="M866" s="98" t="s">
        <v>994</v>
      </c>
      <c r="N866" s="128">
        <v>25</v>
      </c>
    </row>
    <row r="867" spans="1:14" ht="18" x14ac:dyDescent="0.25">
      <c r="A867" s="95" t="s">
        <v>1812</v>
      </c>
      <c r="B867" s="112" t="s">
        <v>1813</v>
      </c>
      <c r="C867" s="106">
        <v>12.9</v>
      </c>
      <c r="D867" s="112" t="s">
        <v>1814</v>
      </c>
      <c r="E867" s="95" t="s">
        <v>1815</v>
      </c>
      <c r="F867" s="127">
        <v>7900</v>
      </c>
      <c r="G867" s="95" t="s">
        <v>1816</v>
      </c>
      <c r="H867" s="127">
        <v>2730</v>
      </c>
      <c r="I867" s="95" t="s">
        <v>1405</v>
      </c>
      <c r="J867" s="127">
        <v>6430</v>
      </c>
      <c r="K867" s="95" t="s">
        <v>1817</v>
      </c>
      <c r="L867" s="127">
        <v>1410</v>
      </c>
      <c r="M867" s="95" t="s">
        <v>1818</v>
      </c>
      <c r="N867" s="126">
        <v>415</v>
      </c>
    </row>
    <row r="868" spans="1:14" ht="18" x14ac:dyDescent="0.25">
      <c r="A868" s="98" t="s">
        <v>1819</v>
      </c>
      <c r="B868" s="114" t="s">
        <v>1820</v>
      </c>
      <c r="C868" s="109">
        <v>12.9</v>
      </c>
      <c r="D868" s="114" t="s">
        <v>1821</v>
      </c>
      <c r="E868" s="98" t="s">
        <v>1822</v>
      </c>
      <c r="F868" s="129">
        <v>8270</v>
      </c>
      <c r="G868" s="98" t="s">
        <v>1823</v>
      </c>
      <c r="H868" s="129">
        <v>2850</v>
      </c>
      <c r="I868" s="98" t="s">
        <v>908</v>
      </c>
      <c r="J868" s="129">
        <v>6730</v>
      </c>
      <c r="K868" s="98" t="s">
        <v>1824</v>
      </c>
      <c r="L868" s="129">
        <v>1480</v>
      </c>
      <c r="M868" s="98" t="s">
        <v>1825</v>
      </c>
      <c r="N868" s="128">
        <v>434</v>
      </c>
    </row>
    <row r="869" spans="1:14" ht="18" x14ac:dyDescent="0.25">
      <c r="A869" s="95" t="s">
        <v>1826</v>
      </c>
      <c r="B869" s="112" t="s">
        <v>1827</v>
      </c>
      <c r="C869" s="106">
        <v>25</v>
      </c>
      <c r="D869" s="112" t="s">
        <v>1828</v>
      </c>
      <c r="E869" s="95" t="s">
        <v>1829</v>
      </c>
      <c r="F869" s="147">
        <v>10900</v>
      </c>
      <c r="G869" s="95" t="s">
        <v>1830</v>
      </c>
      <c r="H869" s="127">
        <v>5300</v>
      </c>
      <c r="I869" s="95" t="s">
        <v>1831</v>
      </c>
      <c r="J869" s="147">
        <v>10200</v>
      </c>
      <c r="K869" s="95" t="s">
        <v>1832</v>
      </c>
      <c r="L869" s="127">
        <v>4730</v>
      </c>
      <c r="M869" s="95" t="s">
        <v>1833</v>
      </c>
      <c r="N869" s="126">
        <v>1400</v>
      </c>
    </row>
    <row r="870" spans="1:14" ht="18" x14ac:dyDescent="0.25">
      <c r="A870" s="120" t="s">
        <v>1834</v>
      </c>
      <c r="B870" s="119" t="s">
        <v>1835</v>
      </c>
      <c r="C870" s="157">
        <v>13.5</v>
      </c>
      <c r="D870" s="119" t="s">
        <v>1836</v>
      </c>
      <c r="E870" s="120" t="s">
        <v>1837</v>
      </c>
      <c r="F870" s="153">
        <v>11100</v>
      </c>
      <c r="G870" s="120" t="s">
        <v>1838</v>
      </c>
      <c r="H870" s="152">
        <v>3890</v>
      </c>
      <c r="I870" s="120" t="s">
        <v>1839</v>
      </c>
      <c r="J870" s="152">
        <v>9110</v>
      </c>
      <c r="K870" s="120" t="s">
        <v>1639</v>
      </c>
      <c r="L870" s="152">
        <v>2120</v>
      </c>
      <c r="M870" s="120" t="s">
        <v>1840</v>
      </c>
      <c r="N870" s="158">
        <v>602</v>
      </c>
    </row>
    <row r="871" spans="1:14" ht="18" x14ac:dyDescent="0.25">
      <c r="A871" s="91" t="s">
        <v>1841</v>
      </c>
      <c r="B871" s="134" t="s">
        <v>1842</v>
      </c>
      <c r="C871" s="124">
        <v>25</v>
      </c>
      <c r="D871" s="134" t="s">
        <v>1843</v>
      </c>
      <c r="E871" s="91" t="s">
        <v>1844</v>
      </c>
      <c r="F871" s="125">
        <v>15100</v>
      </c>
      <c r="G871" s="91" t="s">
        <v>1845</v>
      </c>
      <c r="H871" s="155">
        <v>7330</v>
      </c>
      <c r="I871" s="91" t="s">
        <v>1846</v>
      </c>
      <c r="J871" s="125">
        <v>14100</v>
      </c>
      <c r="K871" s="91" t="s">
        <v>1847</v>
      </c>
      <c r="L871" s="155">
        <v>6530</v>
      </c>
      <c r="M871" s="91" t="s">
        <v>1848</v>
      </c>
      <c r="N871" s="136">
        <v>1940</v>
      </c>
    </row>
    <row r="872" spans="1:14" ht="18" x14ac:dyDescent="0.25">
      <c r="A872" s="95" t="s">
        <v>1849</v>
      </c>
      <c r="B872" s="112" t="s">
        <v>1850</v>
      </c>
      <c r="C872" s="113">
        <v>0.8</v>
      </c>
      <c r="D872" s="112" t="s">
        <v>1851</v>
      </c>
      <c r="E872" s="95" t="s">
        <v>916</v>
      </c>
      <c r="F872" s="126">
        <v>223</v>
      </c>
      <c r="G872" s="95" t="s">
        <v>916</v>
      </c>
      <c r="H872" s="126">
        <v>61</v>
      </c>
      <c r="I872" s="95" t="s">
        <v>1852</v>
      </c>
      <c r="J872" s="126">
        <v>70</v>
      </c>
      <c r="K872" s="95" t="s">
        <v>1853</v>
      </c>
      <c r="L872" s="126">
        <v>10</v>
      </c>
      <c r="M872" s="95" t="s">
        <v>1854</v>
      </c>
      <c r="N872" s="126">
        <v>8</v>
      </c>
    </row>
    <row r="873" spans="1:14" x14ac:dyDescent="0.25">
      <c r="A873" s="98" t="s">
        <v>1855</v>
      </c>
      <c r="B873" s="114" t="s">
        <v>1856</v>
      </c>
      <c r="C873" s="98" t="s">
        <v>1857</v>
      </c>
      <c r="D873" s="114" t="s">
        <v>1858</v>
      </c>
      <c r="E873" s="98" t="s">
        <v>1859</v>
      </c>
      <c r="F873" s="130" t="s">
        <v>1081</v>
      </c>
      <c r="G873" s="98" t="s">
        <v>1859</v>
      </c>
      <c r="H873" s="130" t="s">
        <v>1081</v>
      </c>
      <c r="I873" s="98" t="s">
        <v>1860</v>
      </c>
      <c r="J873" s="130" t="s">
        <v>1081</v>
      </c>
      <c r="K873" s="98" t="s">
        <v>1861</v>
      </c>
      <c r="L873" s="130" t="s">
        <v>1081</v>
      </c>
      <c r="M873" s="98" t="s">
        <v>1862</v>
      </c>
      <c r="N873" s="130" t="s">
        <v>1081</v>
      </c>
    </row>
    <row r="874" spans="1:14" x14ac:dyDescent="0.25">
      <c r="A874" s="95" t="s">
        <v>1863</v>
      </c>
      <c r="B874" s="112" t="s">
        <v>1864</v>
      </c>
      <c r="C874" s="113">
        <v>6.2</v>
      </c>
      <c r="D874" s="112" t="s">
        <v>1865</v>
      </c>
      <c r="E874" s="95" t="s">
        <v>1866</v>
      </c>
      <c r="F874" s="127">
        <v>3080</v>
      </c>
      <c r="G874" s="95" t="s">
        <v>1867</v>
      </c>
      <c r="H874" s="126">
        <v>871</v>
      </c>
      <c r="I874" s="95" t="s">
        <v>1664</v>
      </c>
      <c r="J874" s="127">
        <v>1880</v>
      </c>
      <c r="K874" s="95" t="s">
        <v>882</v>
      </c>
      <c r="L874" s="126">
        <v>207</v>
      </c>
      <c r="M874" s="95" t="s">
        <v>1868</v>
      </c>
      <c r="N874" s="126">
        <v>122</v>
      </c>
    </row>
    <row r="875" spans="1:14" ht="18" x14ac:dyDescent="0.25">
      <c r="A875" s="98" t="s">
        <v>1869</v>
      </c>
      <c r="B875" s="114" t="s">
        <v>1870</v>
      </c>
      <c r="C875" s="118">
        <v>1</v>
      </c>
      <c r="D875" s="114" t="s">
        <v>1871</v>
      </c>
      <c r="E875" s="98" t="s">
        <v>1872</v>
      </c>
      <c r="F875" s="128">
        <v>204</v>
      </c>
      <c r="G875" s="98" t="s">
        <v>1872</v>
      </c>
      <c r="H875" s="128">
        <v>56</v>
      </c>
      <c r="I875" s="98" t="s">
        <v>1730</v>
      </c>
      <c r="J875" s="128">
        <v>66</v>
      </c>
      <c r="K875" s="98" t="s">
        <v>1873</v>
      </c>
      <c r="L875" s="128">
        <v>10</v>
      </c>
      <c r="M875" s="98" t="s">
        <v>1874</v>
      </c>
      <c r="N875" s="128">
        <v>8</v>
      </c>
    </row>
    <row r="876" spans="1:14" x14ac:dyDescent="0.25">
      <c r="A876" s="95" t="s">
        <v>1875</v>
      </c>
      <c r="B876" s="112" t="s">
        <v>1876</v>
      </c>
      <c r="C876" s="95" t="s">
        <v>1877</v>
      </c>
      <c r="D876" s="112" t="s">
        <v>1878</v>
      </c>
      <c r="E876" s="95" t="s">
        <v>1595</v>
      </c>
      <c r="F876" s="126">
        <v>46</v>
      </c>
      <c r="G876" s="95" t="s">
        <v>1595</v>
      </c>
      <c r="H876" s="126">
        <v>13</v>
      </c>
      <c r="I876" s="95" t="s">
        <v>1879</v>
      </c>
      <c r="J876" s="126">
        <v>14</v>
      </c>
      <c r="K876" s="95" t="s">
        <v>1515</v>
      </c>
      <c r="L876" s="126">
        <v>2</v>
      </c>
      <c r="M876" s="95" t="s">
        <v>1880</v>
      </c>
      <c r="N876" s="126">
        <v>2</v>
      </c>
    </row>
    <row r="877" spans="1:14" x14ac:dyDescent="0.25">
      <c r="A877" s="98" t="s">
        <v>1881</v>
      </c>
      <c r="B877" s="114" t="s">
        <v>1882</v>
      </c>
      <c r="C877" s="118">
        <v>1.1000000000000001</v>
      </c>
      <c r="D877" s="114" t="s">
        <v>1883</v>
      </c>
      <c r="E877" s="98" t="s">
        <v>1163</v>
      </c>
      <c r="F877" s="128">
        <v>528</v>
      </c>
      <c r="G877" s="98" t="s">
        <v>1163</v>
      </c>
      <c r="H877" s="128">
        <v>144</v>
      </c>
      <c r="I877" s="98" t="s">
        <v>1884</v>
      </c>
      <c r="J877" s="128">
        <v>173</v>
      </c>
      <c r="K877" s="98" t="s">
        <v>1885</v>
      </c>
      <c r="L877" s="128">
        <v>25</v>
      </c>
      <c r="M877" s="98" t="s">
        <v>1886</v>
      </c>
      <c r="N877" s="128">
        <v>20</v>
      </c>
    </row>
    <row r="878" spans="1:14" x14ac:dyDescent="0.25">
      <c r="A878" s="95" t="s">
        <v>1887</v>
      </c>
      <c r="B878" s="112" t="s">
        <v>1888</v>
      </c>
      <c r="C878" s="113">
        <v>0.9</v>
      </c>
      <c r="D878" s="112" t="s">
        <v>1889</v>
      </c>
      <c r="E878" s="95" t="s">
        <v>1890</v>
      </c>
      <c r="F878" s="126">
        <v>479</v>
      </c>
      <c r="G878" s="95" t="s">
        <v>1890</v>
      </c>
      <c r="H878" s="126">
        <v>130</v>
      </c>
      <c r="I878" s="95" t="s">
        <v>1891</v>
      </c>
      <c r="J878" s="126">
        <v>153</v>
      </c>
      <c r="K878" s="95" t="s">
        <v>1249</v>
      </c>
      <c r="L878" s="126">
        <v>22</v>
      </c>
      <c r="M878" s="95" t="s">
        <v>1892</v>
      </c>
      <c r="N878" s="126">
        <v>18</v>
      </c>
    </row>
    <row r="879" spans="1:14" x14ac:dyDescent="0.25">
      <c r="A879" s="98" t="s">
        <v>1893</v>
      </c>
      <c r="B879" s="114" t="s">
        <v>1894</v>
      </c>
      <c r="C879" s="118">
        <v>3.3</v>
      </c>
      <c r="D879" s="114" t="s">
        <v>1895</v>
      </c>
      <c r="E879" s="98" t="s">
        <v>1735</v>
      </c>
      <c r="F879" s="129">
        <v>2260</v>
      </c>
      <c r="G879" s="98" t="s">
        <v>1896</v>
      </c>
      <c r="H879" s="128">
        <v>617</v>
      </c>
      <c r="I879" s="98" t="s">
        <v>1897</v>
      </c>
      <c r="J879" s="129">
        <v>1010</v>
      </c>
      <c r="K879" s="98" t="s">
        <v>1898</v>
      </c>
      <c r="L879" s="128">
        <v>115</v>
      </c>
      <c r="M879" s="98" t="s">
        <v>1899</v>
      </c>
      <c r="N879" s="128">
        <v>86</v>
      </c>
    </row>
    <row r="880" spans="1:14" x14ac:dyDescent="0.25">
      <c r="A880" s="95" t="s">
        <v>1900</v>
      </c>
      <c r="B880" s="112" t="s">
        <v>1901</v>
      </c>
      <c r="C880" s="113">
        <v>4.4000000000000004</v>
      </c>
      <c r="D880" s="112" t="s">
        <v>1902</v>
      </c>
      <c r="E880" s="95" t="s">
        <v>1903</v>
      </c>
      <c r="F880" s="127">
        <v>2730</v>
      </c>
      <c r="G880" s="95" t="s">
        <v>1904</v>
      </c>
      <c r="H880" s="126">
        <v>751</v>
      </c>
      <c r="I880" s="95" t="s">
        <v>1905</v>
      </c>
      <c r="J880" s="127">
        <v>1400</v>
      </c>
      <c r="K880" s="95" t="s">
        <v>1906</v>
      </c>
      <c r="L880" s="126">
        <v>150</v>
      </c>
      <c r="M880" s="95" t="s">
        <v>1556</v>
      </c>
      <c r="N880" s="126">
        <v>105</v>
      </c>
    </row>
    <row r="881" spans="1:14" x14ac:dyDescent="0.25">
      <c r="A881" s="98" t="s">
        <v>1907</v>
      </c>
      <c r="B881" s="114" t="s">
        <v>1908</v>
      </c>
      <c r="C881" s="118">
        <v>2</v>
      </c>
      <c r="D881" s="139">
        <v>0.28999999999999998</v>
      </c>
      <c r="E881" s="98" t="s">
        <v>1909</v>
      </c>
      <c r="F881" s="128">
        <v>815</v>
      </c>
      <c r="G881" s="98" t="s">
        <v>1909</v>
      </c>
      <c r="H881" s="128">
        <v>222</v>
      </c>
      <c r="I881" s="98" t="s">
        <v>1651</v>
      </c>
      <c r="J881" s="128">
        <v>301</v>
      </c>
      <c r="K881" s="98" t="s">
        <v>1910</v>
      </c>
      <c r="L881" s="128">
        <v>39</v>
      </c>
      <c r="M881" s="98" t="s">
        <v>1911</v>
      </c>
      <c r="N881" s="128">
        <v>31</v>
      </c>
    </row>
    <row r="882" spans="1:14" ht="18" x14ac:dyDescent="0.25">
      <c r="A882" s="95" t="s">
        <v>1912</v>
      </c>
      <c r="B882" s="112" t="s">
        <v>1913</v>
      </c>
      <c r="C882" s="113">
        <v>2</v>
      </c>
      <c r="D882" s="138">
        <v>0.56000000000000005</v>
      </c>
      <c r="E882" s="95" t="s">
        <v>1136</v>
      </c>
      <c r="F882" s="126">
        <v>868</v>
      </c>
      <c r="G882" s="95" t="s">
        <v>1136</v>
      </c>
      <c r="H882" s="126">
        <v>236</v>
      </c>
      <c r="I882" s="95" t="s">
        <v>1914</v>
      </c>
      <c r="J882" s="126">
        <v>320</v>
      </c>
      <c r="K882" s="95" t="s">
        <v>1915</v>
      </c>
      <c r="L882" s="126">
        <v>42</v>
      </c>
      <c r="M882" s="95" t="s">
        <v>1139</v>
      </c>
      <c r="N882" s="126">
        <v>33</v>
      </c>
    </row>
    <row r="883" spans="1:14" ht="18" x14ac:dyDescent="0.25">
      <c r="A883" s="98" t="s">
        <v>1916</v>
      </c>
      <c r="B883" s="114" t="s">
        <v>1917</v>
      </c>
      <c r="C883" s="118">
        <v>2</v>
      </c>
      <c r="D883" s="139">
        <v>0.76</v>
      </c>
      <c r="E883" s="98" t="s">
        <v>1909</v>
      </c>
      <c r="F883" s="128">
        <v>812</v>
      </c>
      <c r="G883" s="98" t="s">
        <v>1909</v>
      </c>
      <c r="H883" s="128">
        <v>221</v>
      </c>
      <c r="I883" s="98" t="s">
        <v>1918</v>
      </c>
      <c r="J883" s="128">
        <v>299</v>
      </c>
      <c r="K883" s="98" t="s">
        <v>1919</v>
      </c>
      <c r="L883" s="128">
        <v>39</v>
      </c>
      <c r="M883" s="98" t="s">
        <v>1920</v>
      </c>
      <c r="N883" s="128">
        <v>31</v>
      </c>
    </row>
    <row r="884" spans="1:14" x14ac:dyDescent="0.25">
      <c r="A884" s="95" t="s">
        <v>1921</v>
      </c>
      <c r="B884" s="112" t="s">
        <v>1922</v>
      </c>
      <c r="C884" s="106">
        <v>40</v>
      </c>
      <c r="D884" s="138">
        <v>0.48</v>
      </c>
      <c r="E884" s="95" t="s">
        <v>1923</v>
      </c>
      <c r="F884" s="127">
        <v>7170</v>
      </c>
      <c r="G884" s="95" t="s">
        <v>1924</v>
      </c>
      <c r="H884" s="127">
        <v>4550</v>
      </c>
      <c r="I884" s="95" t="s">
        <v>1925</v>
      </c>
      <c r="J884" s="127">
        <v>7090</v>
      </c>
      <c r="K884" s="95" t="s">
        <v>1926</v>
      </c>
      <c r="L884" s="127">
        <v>4690</v>
      </c>
      <c r="M884" s="95" t="s">
        <v>1294</v>
      </c>
      <c r="N884" s="126">
        <v>2040</v>
      </c>
    </row>
    <row r="885" spans="1:14" ht="18" x14ac:dyDescent="0.25">
      <c r="A885" s="98" t="s">
        <v>1927</v>
      </c>
      <c r="B885" s="114" t="s">
        <v>1928</v>
      </c>
      <c r="C885" s="98" t="s">
        <v>1929</v>
      </c>
      <c r="D885" s="139">
        <v>0.06</v>
      </c>
      <c r="E885" s="98" t="s">
        <v>1930</v>
      </c>
      <c r="F885" s="128">
        <v>2</v>
      </c>
      <c r="G885" s="98" t="s">
        <v>1930</v>
      </c>
      <c r="H885" s="130" t="s">
        <v>1081</v>
      </c>
      <c r="I885" s="98" t="s">
        <v>1931</v>
      </c>
      <c r="J885" s="130" t="s">
        <v>1081</v>
      </c>
      <c r="K885" s="98" t="s">
        <v>1932</v>
      </c>
      <c r="L885" s="130" t="s">
        <v>1081</v>
      </c>
      <c r="M885" s="98" t="s">
        <v>1933</v>
      </c>
      <c r="N885" s="130" t="s">
        <v>1081</v>
      </c>
    </row>
    <row r="886" spans="1:14" ht="18" x14ac:dyDescent="0.25">
      <c r="A886" s="95" t="s">
        <v>1934</v>
      </c>
      <c r="B886" s="112" t="s">
        <v>1935</v>
      </c>
      <c r="C886" s="95" t="s">
        <v>1929</v>
      </c>
      <c r="D886" s="138">
        <v>7.0000000000000007E-2</v>
      </c>
      <c r="E886" s="95" t="s">
        <v>1936</v>
      </c>
      <c r="F886" s="126">
        <v>1</v>
      </c>
      <c r="G886" s="95" t="s">
        <v>1936</v>
      </c>
      <c r="H886" s="131" t="s">
        <v>1081</v>
      </c>
      <c r="I886" s="95" t="s">
        <v>1937</v>
      </c>
      <c r="J886" s="131" t="s">
        <v>1081</v>
      </c>
      <c r="K886" s="95" t="s">
        <v>1938</v>
      </c>
      <c r="L886" s="131" t="s">
        <v>1081</v>
      </c>
      <c r="M886" s="95" t="s">
        <v>1939</v>
      </c>
      <c r="N886" s="131" t="s">
        <v>1081</v>
      </c>
    </row>
    <row r="887" spans="1:14" ht="18" x14ac:dyDescent="0.25">
      <c r="A887" s="114" t="s">
        <v>1940</v>
      </c>
      <c r="B887" s="114" t="s">
        <v>1941</v>
      </c>
      <c r="C887" s="98" t="s">
        <v>1929</v>
      </c>
      <c r="D887" s="139">
        <v>0.05</v>
      </c>
      <c r="E887" s="98" t="s">
        <v>1942</v>
      </c>
      <c r="F887" s="130" t="s">
        <v>1081</v>
      </c>
      <c r="G887" s="98" t="s">
        <v>1942</v>
      </c>
      <c r="H887" s="130" t="s">
        <v>1081</v>
      </c>
      <c r="I887" s="98" t="s">
        <v>1614</v>
      </c>
      <c r="J887" s="130" t="s">
        <v>1081</v>
      </c>
      <c r="K887" s="98" t="s">
        <v>1943</v>
      </c>
      <c r="L887" s="130" t="s">
        <v>1081</v>
      </c>
      <c r="M887" s="98" t="s">
        <v>1944</v>
      </c>
      <c r="N887" s="130" t="s">
        <v>1081</v>
      </c>
    </row>
    <row r="888" spans="1:14" x14ac:dyDescent="0.25">
      <c r="A888" s="95" t="s">
        <v>1945</v>
      </c>
      <c r="B888" s="112" t="s">
        <v>1946</v>
      </c>
      <c r="C888" s="113">
        <v>1.4</v>
      </c>
      <c r="D888" s="138">
        <v>0.21</v>
      </c>
      <c r="E888" s="95" t="s">
        <v>1947</v>
      </c>
      <c r="F888" s="126">
        <v>449</v>
      </c>
      <c r="G888" s="95" t="s">
        <v>1947</v>
      </c>
      <c r="H888" s="126">
        <v>122</v>
      </c>
      <c r="I888" s="95" t="s">
        <v>1891</v>
      </c>
      <c r="J888" s="126">
        <v>153</v>
      </c>
      <c r="K888" s="95" t="s">
        <v>1028</v>
      </c>
      <c r="L888" s="126">
        <v>21</v>
      </c>
      <c r="M888" s="95" t="s">
        <v>1948</v>
      </c>
      <c r="N888" s="126">
        <v>17</v>
      </c>
    </row>
    <row r="889" spans="1:14" ht="18" x14ac:dyDescent="0.25">
      <c r="A889" s="98" t="s">
        <v>1949</v>
      </c>
      <c r="B889" s="114" t="s">
        <v>1950</v>
      </c>
      <c r="C889" s="109">
        <v>800</v>
      </c>
      <c r="D889" s="139">
        <v>0.65</v>
      </c>
      <c r="E889" s="98" t="s">
        <v>1951</v>
      </c>
      <c r="F889" s="129">
        <v>7500</v>
      </c>
      <c r="G889" s="98" t="s">
        <v>1952</v>
      </c>
      <c r="H889" s="129">
        <v>9710</v>
      </c>
      <c r="I889" s="98" t="s">
        <v>1953</v>
      </c>
      <c r="J889" s="129">
        <v>8070</v>
      </c>
      <c r="K889" s="98" t="s">
        <v>1954</v>
      </c>
      <c r="L889" s="129">
        <v>9910</v>
      </c>
      <c r="M889" s="98" t="s">
        <v>1542</v>
      </c>
      <c r="N889" s="148">
        <v>11300</v>
      </c>
    </row>
    <row r="890" spans="1:14" x14ac:dyDescent="0.25">
      <c r="A890" s="95" t="s">
        <v>1955</v>
      </c>
      <c r="B890" s="112" t="s">
        <v>1956</v>
      </c>
      <c r="C890" s="95" t="s">
        <v>1957</v>
      </c>
      <c r="D890" s="138">
        <v>0.02</v>
      </c>
      <c r="E890" s="95" t="s">
        <v>1958</v>
      </c>
      <c r="F890" s="131" t="s">
        <v>1081</v>
      </c>
      <c r="G890" s="95" t="s">
        <v>1958</v>
      </c>
      <c r="H890" s="131" t="s">
        <v>1081</v>
      </c>
      <c r="I890" s="95" t="s">
        <v>1959</v>
      </c>
      <c r="J890" s="131" t="s">
        <v>1081</v>
      </c>
      <c r="K890" s="95" t="s">
        <v>1960</v>
      </c>
      <c r="L890" s="131" t="s">
        <v>1081</v>
      </c>
      <c r="M890" s="95" t="s">
        <v>1961</v>
      </c>
      <c r="N890" s="131" t="s">
        <v>1081</v>
      </c>
    </row>
    <row r="891" spans="1:14" x14ac:dyDescent="0.25">
      <c r="A891" s="98" t="s">
        <v>1962</v>
      </c>
      <c r="B891" s="114" t="s">
        <v>1963</v>
      </c>
      <c r="C891" s="118">
        <v>3.5</v>
      </c>
      <c r="D891" s="114" t="s">
        <v>1964</v>
      </c>
      <c r="E891" s="98" t="s">
        <v>1965</v>
      </c>
      <c r="F891" s="129">
        <v>2150</v>
      </c>
      <c r="G891" s="98" t="s">
        <v>1966</v>
      </c>
      <c r="H891" s="128">
        <v>588</v>
      </c>
      <c r="I891" s="98" t="s">
        <v>1967</v>
      </c>
      <c r="J891" s="128">
        <v>984</v>
      </c>
      <c r="K891" s="98" t="s">
        <v>1968</v>
      </c>
      <c r="L891" s="128">
        <v>111</v>
      </c>
      <c r="M891" s="98" t="s">
        <v>1969</v>
      </c>
      <c r="N891" s="128">
        <v>82</v>
      </c>
    </row>
    <row r="892" spans="1:14" x14ac:dyDescent="0.25">
      <c r="A892" s="95" t="s">
        <v>1970</v>
      </c>
      <c r="B892" s="112" t="s">
        <v>1971</v>
      </c>
      <c r="C892" s="113">
        <v>3.5</v>
      </c>
      <c r="D892" s="112" t="s">
        <v>1972</v>
      </c>
      <c r="E892" s="95" t="s">
        <v>1547</v>
      </c>
      <c r="F892" s="127">
        <v>2130</v>
      </c>
      <c r="G892" s="95" t="s">
        <v>1973</v>
      </c>
      <c r="H892" s="126">
        <v>580</v>
      </c>
      <c r="I892" s="95" t="s">
        <v>1974</v>
      </c>
      <c r="J892" s="126">
        <v>971</v>
      </c>
      <c r="K892" s="95" t="s">
        <v>1975</v>
      </c>
      <c r="L892" s="126">
        <v>110</v>
      </c>
      <c r="M892" s="95" t="s">
        <v>1976</v>
      </c>
      <c r="N892" s="126">
        <v>81</v>
      </c>
    </row>
    <row r="893" spans="1:14" x14ac:dyDescent="0.25">
      <c r="A893" s="98" t="s">
        <v>1977</v>
      </c>
      <c r="B893" s="114" t="s">
        <v>1978</v>
      </c>
      <c r="C893" s="118">
        <v>2.6</v>
      </c>
      <c r="D893" s="114" t="s">
        <v>1979</v>
      </c>
      <c r="E893" s="98" t="s">
        <v>1330</v>
      </c>
      <c r="F893" s="129">
        <v>1380</v>
      </c>
      <c r="G893" s="98" t="s">
        <v>1330</v>
      </c>
      <c r="H893" s="128">
        <v>376</v>
      </c>
      <c r="I893" s="98" t="s">
        <v>1980</v>
      </c>
      <c r="J893" s="128">
        <v>555</v>
      </c>
      <c r="K893" s="98" t="s">
        <v>1981</v>
      </c>
      <c r="L893" s="128">
        <v>68</v>
      </c>
      <c r="M893" s="98" t="s">
        <v>1982</v>
      </c>
      <c r="N893" s="128">
        <v>52</v>
      </c>
    </row>
    <row r="894" spans="1:14" ht="18" x14ac:dyDescent="0.25">
      <c r="A894" s="95" t="s">
        <v>1983</v>
      </c>
      <c r="B894" s="112" t="s">
        <v>1984</v>
      </c>
      <c r="C894" s="113">
        <v>3</v>
      </c>
      <c r="D894" s="112" t="s">
        <v>1985</v>
      </c>
      <c r="E894" s="95" t="s">
        <v>1986</v>
      </c>
      <c r="F894" s="127">
        <v>1440</v>
      </c>
      <c r="G894" s="95" t="s">
        <v>1986</v>
      </c>
      <c r="H894" s="126">
        <v>392</v>
      </c>
      <c r="I894" s="95" t="s">
        <v>1987</v>
      </c>
      <c r="J894" s="126">
        <v>613</v>
      </c>
      <c r="K894" s="95" t="s">
        <v>1988</v>
      </c>
      <c r="L894" s="126">
        <v>72</v>
      </c>
      <c r="M894" s="95" t="s">
        <v>1989</v>
      </c>
      <c r="N894" s="126">
        <v>54</v>
      </c>
    </row>
    <row r="895" spans="1:14" x14ac:dyDescent="0.25">
      <c r="A895" s="98" t="s">
        <v>1990</v>
      </c>
      <c r="B895" s="114" t="s">
        <v>1991</v>
      </c>
      <c r="C895" s="118">
        <v>0.4</v>
      </c>
      <c r="D895" s="114" t="s">
        <v>1992</v>
      </c>
      <c r="E895" s="98" t="s">
        <v>1993</v>
      </c>
      <c r="F895" s="128">
        <v>123</v>
      </c>
      <c r="G895" s="98" t="s">
        <v>1993</v>
      </c>
      <c r="H895" s="128">
        <v>33</v>
      </c>
      <c r="I895" s="98" t="s">
        <v>1994</v>
      </c>
      <c r="J895" s="128">
        <v>37</v>
      </c>
      <c r="K895" s="98" t="s">
        <v>1995</v>
      </c>
      <c r="L895" s="128">
        <v>6</v>
      </c>
      <c r="M895" s="98" t="s">
        <v>1996</v>
      </c>
      <c r="N895" s="128">
        <v>5</v>
      </c>
    </row>
    <row r="896" spans="1:14" x14ac:dyDescent="0.25">
      <c r="A896" s="95" t="s">
        <v>1997</v>
      </c>
      <c r="B896" s="112" t="s">
        <v>1998</v>
      </c>
      <c r="C896" s="113">
        <v>0.3</v>
      </c>
      <c r="D896" s="112" t="s">
        <v>1999</v>
      </c>
      <c r="E896" s="95" t="s">
        <v>2000</v>
      </c>
      <c r="F896" s="126">
        <v>64</v>
      </c>
      <c r="G896" s="95" t="s">
        <v>2000</v>
      </c>
      <c r="H896" s="126">
        <v>17</v>
      </c>
      <c r="I896" s="95" t="s">
        <v>1028</v>
      </c>
      <c r="J896" s="126">
        <v>19</v>
      </c>
      <c r="K896" s="95" t="s">
        <v>2001</v>
      </c>
      <c r="L896" s="126">
        <v>3</v>
      </c>
      <c r="M896" s="95" t="s">
        <v>2002</v>
      </c>
      <c r="N896" s="126">
        <v>2</v>
      </c>
    </row>
    <row r="897" spans="1:14" x14ac:dyDescent="0.25">
      <c r="A897" s="98" t="s">
        <v>2003</v>
      </c>
      <c r="B897" s="114" t="s">
        <v>2004</v>
      </c>
      <c r="C897" s="118">
        <v>3.2</v>
      </c>
      <c r="D897" s="114" t="s">
        <v>1787</v>
      </c>
      <c r="E897" s="98" t="s">
        <v>2005</v>
      </c>
      <c r="F897" s="129">
        <v>1720</v>
      </c>
      <c r="G897" s="98" t="s">
        <v>2006</v>
      </c>
      <c r="H897" s="128">
        <v>470</v>
      </c>
      <c r="I897" s="98" t="s">
        <v>1331</v>
      </c>
      <c r="J897" s="128">
        <v>755</v>
      </c>
      <c r="K897" s="98" t="s">
        <v>2007</v>
      </c>
      <c r="L897" s="128">
        <v>87</v>
      </c>
      <c r="M897" s="98" t="s">
        <v>1624</v>
      </c>
      <c r="N897" s="128">
        <v>65</v>
      </c>
    </row>
    <row r="898" spans="1:14" x14ac:dyDescent="0.25">
      <c r="A898" s="95" t="s">
        <v>2008</v>
      </c>
      <c r="B898" s="112" t="s">
        <v>2009</v>
      </c>
      <c r="C898" s="113">
        <v>3.2</v>
      </c>
      <c r="D898" s="112" t="s">
        <v>2010</v>
      </c>
      <c r="E898" s="95" t="s">
        <v>2011</v>
      </c>
      <c r="F898" s="127">
        <v>1220</v>
      </c>
      <c r="G898" s="95" t="s">
        <v>2011</v>
      </c>
      <c r="H898" s="126">
        <v>333</v>
      </c>
      <c r="I898" s="95" t="s">
        <v>2012</v>
      </c>
      <c r="J898" s="126">
        <v>535</v>
      </c>
      <c r="K898" s="95" t="s">
        <v>2013</v>
      </c>
      <c r="L898" s="126">
        <v>62</v>
      </c>
      <c r="M898" s="95" t="s">
        <v>2014</v>
      </c>
      <c r="N898" s="126">
        <v>46</v>
      </c>
    </row>
    <row r="899" spans="1:14" ht="18" x14ac:dyDescent="0.25">
      <c r="A899" s="98" t="s">
        <v>2015</v>
      </c>
      <c r="B899" s="114" t="s">
        <v>2016</v>
      </c>
      <c r="C899" s="98" t="s">
        <v>2017</v>
      </c>
      <c r="D899" s="114" t="s">
        <v>2018</v>
      </c>
      <c r="E899" s="98" t="s">
        <v>2019</v>
      </c>
      <c r="F899" s="128">
        <v>6</v>
      </c>
      <c r="G899" s="98" t="s">
        <v>2019</v>
      </c>
      <c r="H899" s="128">
        <v>2</v>
      </c>
      <c r="I899" s="98" t="s">
        <v>2020</v>
      </c>
      <c r="J899" s="128">
        <v>2</v>
      </c>
      <c r="K899" s="98" t="s">
        <v>2021</v>
      </c>
      <c r="L899" s="130" t="s">
        <v>1081</v>
      </c>
      <c r="M899" s="98" t="s">
        <v>2022</v>
      </c>
      <c r="N899" s="130" t="s">
        <v>1081</v>
      </c>
    </row>
    <row r="900" spans="1:14" ht="15.75" x14ac:dyDescent="0.25">
      <c r="A900" s="95" t="s">
        <v>2023</v>
      </c>
      <c r="B900" s="112" t="s">
        <v>2024</v>
      </c>
      <c r="C900" s="95" t="s">
        <v>2017</v>
      </c>
      <c r="D900" s="112" t="s">
        <v>2025</v>
      </c>
      <c r="E900" s="95" t="s">
        <v>2026</v>
      </c>
      <c r="F900" s="126">
        <v>6</v>
      </c>
      <c r="G900" s="95" t="s">
        <v>2026</v>
      </c>
      <c r="H900" s="126">
        <v>2</v>
      </c>
      <c r="I900" s="95" t="s">
        <v>2027</v>
      </c>
      <c r="J900" s="126">
        <v>2</v>
      </c>
      <c r="K900" s="95" t="s">
        <v>1321</v>
      </c>
      <c r="L900" s="131" t="s">
        <v>1081</v>
      </c>
      <c r="M900" s="95" t="s">
        <v>2028</v>
      </c>
      <c r="N900" s="131" t="s">
        <v>1081</v>
      </c>
    </row>
    <row r="901" spans="1:14" x14ac:dyDescent="0.25">
      <c r="A901" s="98" t="s">
        <v>2029</v>
      </c>
      <c r="B901" s="114" t="s">
        <v>2030</v>
      </c>
      <c r="C901" s="98" t="s">
        <v>2017</v>
      </c>
      <c r="D901" s="114" t="s">
        <v>2031</v>
      </c>
      <c r="E901" s="98" t="s">
        <v>880</v>
      </c>
      <c r="F901" s="128">
        <v>8</v>
      </c>
      <c r="G901" s="98" t="s">
        <v>880</v>
      </c>
      <c r="H901" s="128">
        <v>2</v>
      </c>
      <c r="I901" s="98" t="s">
        <v>2032</v>
      </c>
      <c r="J901" s="128">
        <v>2</v>
      </c>
      <c r="K901" s="98" t="s">
        <v>2033</v>
      </c>
      <c r="L901" s="130" t="s">
        <v>1081</v>
      </c>
      <c r="M901" s="98" t="s">
        <v>2034</v>
      </c>
      <c r="N901" s="130" t="s">
        <v>1081</v>
      </c>
    </row>
    <row r="902" spans="1:14" x14ac:dyDescent="0.25">
      <c r="A902" s="101" t="s">
        <v>2035</v>
      </c>
      <c r="B902" s="115" t="s">
        <v>2036</v>
      </c>
      <c r="C902" s="101" t="s">
        <v>2017</v>
      </c>
      <c r="D902" s="115" t="s">
        <v>2037</v>
      </c>
      <c r="E902" s="101" t="s">
        <v>2038</v>
      </c>
      <c r="F902" s="132">
        <v>8</v>
      </c>
      <c r="G902" s="101" t="s">
        <v>2038</v>
      </c>
      <c r="H902" s="132">
        <v>2</v>
      </c>
      <c r="I902" s="101" t="s">
        <v>2039</v>
      </c>
      <c r="J902" s="132">
        <v>2</v>
      </c>
      <c r="K902" s="101" t="s">
        <v>2040</v>
      </c>
      <c r="L902" s="133" t="s">
        <v>1081</v>
      </c>
      <c r="M902" s="101" t="s">
        <v>2041</v>
      </c>
      <c r="N902" s="133" t="s">
        <v>1081</v>
      </c>
    </row>
    <row r="903" spans="1:14" x14ac:dyDescent="0.25">
      <c r="A903" s="91" t="s">
        <v>2042</v>
      </c>
      <c r="B903" s="134" t="s">
        <v>2043</v>
      </c>
      <c r="C903" s="104">
        <v>1.8</v>
      </c>
      <c r="D903" s="134" t="s">
        <v>2037</v>
      </c>
      <c r="E903" s="91" t="s">
        <v>2044</v>
      </c>
      <c r="F903" s="136">
        <v>350</v>
      </c>
      <c r="G903" s="91" t="s">
        <v>2044</v>
      </c>
      <c r="H903" s="136">
        <v>95</v>
      </c>
      <c r="I903" s="91" t="s">
        <v>2045</v>
      </c>
      <c r="J903" s="136">
        <v>126</v>
      </c>
      <c r="K903" s="91" t="s">
        <v>2046</v>
      </c>
      <c r="L903" s="136">
        <v>17</v>
      </c>
      <c r="M903" s="91" t="s">
        <v>2047</v>
      </c>
      <c r="N903" s="136">
        <v>13</v>
      </c>
    </row>
    <row r="904" spans="1:14" x14ac:dyDescent="0.25">
      <c r="A904" s="95" t="s">
        <v>2048</v>
      </c>
      <c r="B904" s="112" t="s">
        <v>2049</v>
      </c>
      <c r="C904" s="113">
        <v>0.3</v>
      </c>
      <c r="D904" s="112" t="s">
        <v>2050</v>
      </c>
      <c r="E904" s="95" t="s">
        <v>2051</v>
      </c>
      <c r="F904" s="126">
        <v>99</v>
      </c>
      <c r="G904" s="95" t="s">
        <v>2051</v>
      </c>
      <c r="H904" s="126">
        <v>27</v>
      </c>
      <c r="I904" s="95" t="s">
        <v>2052</v>
      </c>
      <c r="J904" s="126">
        <v>30</v>
      </c>
      <c r="K904" s="95" t="s">
        <v>2053</v>
      </c>
      <c r="L904" s="126">
        <v>5</v>
      </c>
      <c r="M904" s="95" t="s">
        <v>2054</v>
      </c>
      <c r="N904" s="126">
        <v>4</v>
      </c>
    </row>
    <row r="905" spans="1:14" x14ac:dyDescent="0.25">
      <c r="A905" s="98" t="s">
        <v>2055</v>
      </c>
      <c r="B905" s="114" t="s">
        <v>2056</v>
      </c>
      <c r="C905" s="118">
        <v>0.3</v>
      </c>
      <c r="D905" s="114" t="s">
        <v>2057</v>
      </c>
      <c r="E905" s="98" t="s">
        <v>2058</v>
      </c>
      <c r="F905" s="128">
        <v>113</v>
      </c>
      <c r="G905" s="98" t="s">
        <v>2058</v>
      </c>
      <c r="H905" s="128">
        <v>31</v>
      </c>
      <c r="I905" s="98" t="s">
        <v>2059</v>
      </c>
      <c r="J905" s="128">
        <v>34</v>
      </c>
      <c r="K905" s="98" t="s">
        <v>2060</v>
      </c>
      <c r="L905" s="128">
        <v>5</v>
      </c>
      <c r="M905" s="98" t="s">
        <v>2061</v>
      </c>
      <c r="N905" s="128">
        <v>4</v>
      </c>
    </row>
    <row r="906" spans="1:14" x14ac:dyDescent="0.25">
      <c r="A906" s="95" t="s">
        <v>2062</v>
      </c>
      <c r="B906" s="112" t="s">
        <v>2063</v>
      </c>
      <c r="C906" s="95" t="s">
        <v>2017</v>
      </c>
      <c r="D906" s="112" t="s">
        <v>2064</v>
      </c>
      <c r="E906" s="95" t="s">
        <v>2065</v>
      </c>
      <c r="F906" s="126">
        <v>5</v>
      </c>
      <c r="G906" s="95" t="s">
        <v>2065</v>
      </c>
      <c r="H906" s="126">
        <v>1</v>
      </c>
      <c r="I906" s="95" t="s">
        <v>2066</v>
      </c>
      <c r="J906" s="126">
        <v>1</v>
      </c>
      <c r="K906" s="95" t="s">
        <v>2067</v>
      </c>
      <c r="L906" s="131" t="s">
        <v>1081</v>
      </c>
      <c r="M906" s="95" t="s">
        <v>2068</v>
      </c>
      <c r="N906" s="131" t="s">
        <v>1081</v>
      </c>
    </row>
    <row r="907" spans="1:14" x14ac:dyDescent="0.25">
      <c r="A907" s="98" t="s">
        <v>2069</v>
      </c>
      <c r="B907" s="114" t="s">
        <v>2070</v>
      </c>
      <c r="C907" s="98" t="s">
        <v>2071</v>
      </c>
      <c r="D907" s="114" t="s">
        <v>2072</v>
      </c>
      <c r="E907" s="98" t="s">
        <v>2073</v>
      </c>
      <c r="F907" s="128">
        <v>25</v>
      </c>
      <c r="G907" s="98" t="s">
        <v>2073</v>
      </c>
      <c r="H907" s="128">
        <v>7</v>
      </c>
      <c r="I907" s="98" t="s">
        <v>2074</v>
      </c>
      <c r="J907" s="128">
        <v>7</v>
      </c>
      <c r="K907" s="98" t="s">
        <v>2075</v>
      </c>
      <c r="L907" s="128">
        <v>1</v>
      </c>
      <c r="M907" s="98" t="s">
        <v>2076</v>
      </c>
      <c r="N907" s="130" t="s">
        <v>1081</v>
      </c>
    </row>
    <row r="908" spans="1:14" x14ac:dyDescent="0.25">
      <c r="A908" s="95" t="s">
        <v>2077</v>
      </c>
      <c r="B908" s="112" t="s">
        <v>2078</v>
      </c>
      <c r="C908" s="113">
        <v>0.6</v>
      </c>
      <c r="D908" s="112" t="s">
        <v>2079</v>
      </c>
      <c r="E908" s="95" t="s">
        <v>2080</v>
      </c>
      <c r="F908" s="126">
        <v>192</v>
      </c>
      <c r="G908" s="95" t="s">
        <v>2080</v>
      </c>
      <c r="H908" s="126">
        <v>52</v>
      </c>
      <c r="I908" s="95" t="s">
        <v>2081</v>
      </c>
      <c r="J908" s="126">
        <v>60</v>
      </c>
      <c r="K908" s="95" t="s">
        <v>2082</v>
      </c>
      <c r="L908" s="126">
        <v>9</v>
      </c>
      <c r="M908" s="95" t="s">
        <v>2083</v>
      </c>
      <c r="N908" s="126">
        <v>7</v>
      </c>
    </row>
    <row r="909" spans="1:14" x14ac:dyDescent="0.25">
      <c r="A909" s="98" t="s">
        <v>2084</v>
      </c>
      <c r="B909" s="114" t="s">
        <v>2085</v>
      </c>
      <c r="C909" s="98" t="s">
        <v>2086</v>
      </c>
      <c r="D909" s="114" t="s">
        <v>2064</v>
      </c>
      <c r="E909" s="98" t="s">
        <v>2087</v>
      </c>
      <c r="F909" s="128">
        <v>12</v>
      </c>
      <c r="G909" s="98" t="s">
        <v>2087</v>
      </c>
      <c r="H909" s="128">
        <v>3</v>
      </c>
      <c r="I909" s="98" t="s">
        <v>2088</v>
      </c>
      <c r="J909" s="128">
        <v>4</v>
      </c>
      <c r="K909" s="98" t="s">
        <v>2089</v>
      </c>
      <c r="L909" s="130" t="s">
        <v>1081</v>
      </c>
      <c r="M909" s="98" t="s">
        <v>1320</v>
      </c>
      <c r="N909" s="130" t="s">
        <v>1081</v>
      </c>
    </row>
    <row r="910" spans="1:14" x14ac:dyDescent="0.25">
      <c r="A910" s="95" t="s">
        <v>2090</v>
      </c>
      <c r="B910" s="112" t="s">
        <v>2091</v>
      </c>
      <c r="C910" s="113">
        <v>0.3</v>
      </c>
      <c r="D910" s="112" t="s">
        <v>2092</v>
      </c>
      <c r="E910" s="95" t="s">
        <v>2093</v>
      </c>
      <c r="F910" s="126">
        <v>99</v>
      </c>
      <c r="G910" s="95" t="s">
        <v>2093</v>
      </c>
      <c r="H910" s="126">
        <v>27</v>
      </c>
      <c r="I910" s="95" t="s">
        <v>2094</v>
      </c>
      <c r="J910" s="126">
        <v>30</v>
      </c>
      <c r="K910" s="95" t="s">
        <v>2095</v>
      </c>
      <c r="L910" s="126">
        <v>5</v>
      </c>
      <c r="M910" s="95" t="s">
        <v>2096</v>
      </c>
      <c r="N910" s="126">
        <v>4</v>
      </c>
    </row>
    <row r="911" spans="1:14" x14ac:dyDescent="0.25">
      <c r="A911" s="98" t="s">
        <v>2097</v>
      </c>
      <c r="B911" s="114" t="s">
        <v>2098</v>
      </c>
      <c r="C911" s="118">
        <v>0.6</v>
      </c>
      <c r="D911" s="139">
        <v>0.2</v>
      </c>
      <c r="E911" s="98" t="s">
        <v>2099</v>
      </c>
      <c r="F911" s="128">
        <v>124</v>
      </c>
      <c r="G911" s="98" t="s">
        <v>2099</v>
      </c>
      <c r="H911" s="128">
        <v>34</v>
      </c>
      <c r="I911" s="98" t="s">
        <v>1221</v>
      </c>
      <c r="J911" s="128">
        <v>38</v>
      </c>
      <c r="K911" s="98" t="s">
        <v>2100</v>
      </c>
      <c r="L911" s="128">
        <v>6</v>
      </c>
      <c r="M911" s="98" t="s">
        <v>2101</v>
      </c>
      <c r="N911" s="128">
        <v>5</v>
      </c>
    </row>
    <row r="912" spans="1:14" x14ac:dyDescent="0.25">
      <c r="A912" s="95" t="s">
        <v>2102</v>
      </c>
      <c r="B912" s="112" t="s">
        <v>2103</v>
      </c>
      <c r="C912" s="113">
        <v>9.8000000000000007</v>
      </c>
      <c r="D912" s="138">
        <v>0.35</v>
      </c>
      <c r="E912" s="95" t="s">
        <v>2104</v>
      </c>
      <c r="F912" s="127">
        <v>3970</v>
      </c>
      <c r="G912" s="95" t="s">
        <v>2105</v>
      </c>
      <c r="H912" s="127">
        <v>1240</v>
      </c>
      <c r="I912" s="95" t="s">
        <v>2106</v>
      </c>
      <c r="J912" s="127">
        <v>2960</v>
      </c>
      <c r="K912" s="95" t="s">
        <v>2107</v>
      </c>
      <c r="L912" s="126">
        <v>467</v>
      </c>
      <c r="M912" s="95" t="s">
        <v>2108</v>
      </c>
      <c r="N912" s="126">
        <v>178</v>
      </c>
    </row>
    <row r="913" spans="1:14" ht="18" x14ac:dyDescent="0.25">
      <c r="A913" s="98" t="s">
        <v>2109</v>
      </c>
      <c r="B913" s="114" t="s">
        <v>2110</v>
      </c>
      <c r="C913" s="118">
        <v>0.4</v>
      </c>
      <c r="D913" s="139">
        <v>0.19</v>
      </c>
      <c r="E913" s="98" t="s">
        <v>2111</v>
      </c>
      <c r="F913" s="128">
        <v>86</v>
      </c>
      <c r="G913" s="98" t="s">
        <v>2111</v>
      </c>
      <c r="H913" s="128">
        <v>23</v>
      </c>
      <c r="I913" s="98" t="s">
        <v>2112</v>
      </c>
      <c r="J913" s="128">
        <v>26</v>
      </c>
      <c r="K913" s="98" t="s">
        <v>2113</v>
      </c>
      <c r="L913" s="128">
        <v>4</v>
      </c>
      <c r="M913" s="98" t="s">
        <v>2114</v>
      </c>
      <c r="N913" s="128">
        <v>3</v>
      </c>
    </row>
    <row r="914" spans="1:14" ht="18" x14ac:dyDescent="0.25">
      <c r="A914" s="112" t="s">
        <v>2115</v>
      </c>
      <c r="B914" s="112" t="s">
        <v>2116</v>
      </c>
      <c r="C914" s="106">
        <v>67</v>
      </c>
      <c r="D914" s="138">
        <v>0.57999999999999996</v>
      </c>
      <c r="E914" s="95" t="s">
        <v>2117</v>
      </c>
      <c r="F914" s="127">
        <v>7940</v>
      </c>
      <c r="G914" s="95" t="s">
        <v>2118</v>
      </c>
      <c r="H914" s="127">
        <v>6490</v>
      </c>
      <c r="I914" s="95" t="s">
        <v>2119</v>
      </c>
      <c r="J914" s="127">
        <v>8140</v>
      </c>
      <c r="K914" s="95" t="s">
        <v>2120</v>
      </c>
      <c r="L914" s="127">
        <v>6960</v>
      </c>
      <c r="M914" s="95" t="s">
        <v>2121</v>
      </c>
      <c r="N914" s="126">
        <v>4380</v>
      </c>
    </row>
    <row r="915" spans="1:14" x14ac:dyDescent="0.25">
      <c r="A915" s="98" t="s">
        <v>2122</v>
      </c>
      <c r="B915" s="114" t="s">
        <v>2123</v>
      </c>
      <c r="C915" s="98" t="s">
        <v>2124</v>
      </c>
      <c r="D915" s="139">
        <v>0.11</v>
      </c>
      <c r="E915" s="98" t="s">
        <v>2125</v>
      </c>
      <c r="F915" s="128">
        <v>48</v>
      </c>
      <c r="G915" s="98" t="s">
        <v>2125</v>
      </c>
      <c r="H915" s="128">
        <v>13</v>
      </c>
      <c r="I915" s="98" t="s">
        <v>2126</v>
      </c>
      <c r="J915" s="128">
        <v>14</v>
      </c>
      <c r="K915" s="98" t="s">
        <v>2127</v>
      </c>
      <c r="L915" s="128">
        <v>2</v>
      </c>
      <c r="M915" s="98" t="s">
        <v>2128</v>
      </c>
      <c r="N915" s="128">
        <v>2</v>
      </c>
    </row>
    <row r="916" spans="1:14" x14ac:dyDescent="0.25">
      <c r="A916" s="95" t="s">
        <v>2129</v>
      </c>
      <c r="B916" s="112" t="s">
        <v>2130</v>
      </c>
      <c r="C916" s="95" t="s">
        <v>2131</v>
      </c>
      <c r="D916" s="138">
        <v>0.19</v>
      </c>
      <c r="E916" s="95" t="s">
        <v>2132</v>
      </c>
      <c r="F916" s="126">
        <v>63</v>
      </c>
      <c r="G916" s="95" t="s">
        <v>2132</v>
      </c>
      <c r="H916" s="126">
        <v>17</v>
      </c>
      <c r="I916" s="95" t="s">
        <v>2133</v>
      </c>
      <c r="J916" s="126">
        <v>19</v>
      </c>
      <c r="K916" s="95" t="s">
        <v>2114</v>
      </c>
      <c r="L916" s="126">
        <v>3</v>
      </c>
      <c r="M916" s="95" t="s">
        <v>2134</v>
      </c>
      <c r="N916" s="126">
        <v>2</v>
      </c>
    </row>
    <row r="917" spans="1:14" x14ac:dyDescent="0.25">
      <c r="A917" s="98" t="s">
        <v>2135</v>
      </c>
      <c r="B917" s="114" t="s">
        <v>2136</v>
      </c>
      <c r="C917" s="118">
        <v>0.3</v>
      </c>
      <c r="D917" s="139">
        <v>0.16</v>
      </c>
      <c r="E917" s="98" t="s">
        <v>2137</v>
      </c>
      <c r="F917" s="128">
        <v>60</v>
      </c>
      <c r="G917" s="98" t="s">
        <v>2137</v>
      </c>
      <c r="H917" s="128">
        <v>16</v>
      </c>
      <c r="I917" s="98" t="s">
        <v>2138</v>
      </c>
      <c r="J917" s="128">
        <v>18</v>
      </c>
      <c r="K917" s="98" t="s">
        <v>2139</v>
      </c>
      <c r="L917" s="128">
        <v>3</v>
      </c>
      <c r="M917" s="98" t="s">
        <v>1243</v>
      </c>
      <c r="N917" s="128">
        <v>2</v>
      </c>
    </row>
    <row r="918" spans="1:14" x14ac:dyDescent="0.25">
      <c r="A918" s="95" t="s">
        <v>2140</v>
      </c>
      <c r="B918" s="112" t="s">
        <v>2141</v>
      </c>
      <c r="C918" s="95" t="s">
        <v>2142</v>
      </c>
      <c r="D918" s="138">
        <v>0.03</v>
      </c>
      <c r="E918" s="95" t="s">
        <v>2143</v>
      </c>
      <c r="F918" s="126">
        <v>2</v>
      </c>
      <c r="G918" s="95" t="s">
        <v>2143</v>
      </c>
      <c r="H918" s="131" t="s">
        <v>1081</v>
      </c>
      <c r="I918" s="95" t="s">
        <v>2144</v>
      </c>
      <c r="J918" s="131" t="s">
        <v>1081</v>
      </c>
      <c r="K918" s="95" t="s">
        <v>2145</v>
      </c>
      <c r="L918" s="131" t="s">
        <v>1081</v>
      </c>
      <c r="M918" s="95" t="s">
        <v>2146</v>
      </c>
      <c r="N918" s="131" t="s">
        <v>1081</v>
      </c>
    </row>
    <row r="919" spans="1:14" ht="18" x14ac:dyDescent="0.25">
      <c r="A919" s="98" t="s">
        <v>2147</v>
      </c>
      <c r="B919" s="114" t="s">
        <v>2148</v>
      </c>
      <c r="C919" s="98" t="s">
        <v>1248</v>
      </c>
      <c r="D919" s="139">
        <v>0.03</v>
      </c>
      <c r="E919" s="98" t="s">
        <v>2149</v>
      </c>
      <c r="F919" s="130" t="s">
        <v>1081</v>
      </c>
      <c r="G919" s="98" t="s">
        <v>2149</v>
      </c>
      <c r="H919" s="130" t="s">
        <v>1081</v>
      </c>
      <c r="I919" s="98" t="s">
        <v>2150</v>
      </c>
      <c r="J919" s="130" t="s">
        <v>1081</v>
      </c>
      <c r="K919" s="98" t="s">
        <v>2151</v>
      </c>
      <c r="L919" s="130" t="s">
        <v>1081</v>
      </c>
      <c r="M919" s="98" t="s">
        <v>2152</v>
      </c>
      <c r="N919" s="130" t="s">
        <v>1081</v>
      </c>
    </row>
    <row r="920" spans="1:14" x14ac:dyDescent="0.25">
      <c r="A920" s="95" t="s">
        <v>2153</v>
      </c>
      <c r="B920" s="112" t="s">
        <v>2154</v>
      </c>
      <c r="C920" s="95" t="s">
        <v>2155</v>
      </c>
      <c r="D920" s="156">
        <v>4.0000000000000001E-3</v>
      </c>
      <c r="E920" s="95" t="s">
        <v>2156</v>
      </c>
      <c r="F920" s="131" t="s">
        <v>1081</v>
      </c>
      <c r="G920" s="95" t="s">
        <v>2156</v>
      </c>
      <c r="H920" s="131" t="s">
        <v>1081</v>
      </c>
      <c r="I920" s="95" t="s">
        <v>2157</v>
      </c>
      <c r="J920" s="131" t="s">
        <v>1081</v>
      </c>
      <c r="K920" s="95" t="s">
        <v>2158</v>
      </c>
      <c r="L920" s="131" t="s">
        <v>1081</v>
      </c>
      <c r="M920" s="95" t="s">
        <v>2159</v>
      </c>
      <c r="N920" s="131" t="s">
        <v>1081</v>
      </c>
    </row>
    <row r="921" spans="1:14" x14ac:dyDescent="0.25">
      <c r="A921" s="98" t="s">
        <v>2160</v>
      </c>
      <c r="B921" s="114" t="s">
        <v>2161</v>
      </c>
      <c r="C921" s="98" t="s">
        <v>2162</v>
      </c>
      <c r="D921" s="139">
        <v>0.02</v>
      </c>
      <c r="E921" s="98" t="s">
        <v>2163</v>
      </c>
      <c r="F921" s="128">
        <v>3</v>
      </c>
      <c r="G921" s="98" t="s">
        <v>2163</v>
      </c>
      <c r="H921" s="130" t="s">
        <v>1081</v>
      </c>
      <c r="I921" s="98" t="s">
        <v>2164</v>
      </c>
      <c r="J921" s="130" t="s">
        <v>1081</v>
      </c>
      <c r="K921" s="98" t="s">
        <v>2165</v>
      </c>
      <c r="L921" s="130" t="s">
        <v>1081</v>
      </c>
      <c r="M921" s="98" t="s">
        <v>2166</v>
      </c>
      <c r="N921" s="130" t="s">
        <v>1081</v>
      </c>
    </row>
    <row r="922" spans="1:14" x14ac:dyDescent="0.25">
      <c r="A922" s="95" t="s">
        <v>2167</v>
      </c>
      <c r="B922" s="112" t="s">
        <v>2168</v>
      </c>
      <c r="C922" s="95" t="s">
        <v>2169</v>
      </c>
      <c r="D922" s="138">
        <v>0.04</v>
      </c>
      <c r="E922" s="95" t="s">
        <v>2170</v>
      </c>
      <c r="F922" s="126">
        <v>11</v>
      </c>
      <c r="G922" s="95" t="s">
        <v>2170</v>
      </c>
      <c r="H922" s="126">
        <v>3</v>
      </c>
      <c r="I922" s="95" t="s">
        <v>2171</v>
      </c>
      <c r="J922" s="126">
        <v>3</v>
      </c>
      <c r="K922" s="95" t="s">
        <v>1931</v>
      </c>
      <c r="L922" s="131" t="s">
        <v>1081</v>
      </c>
      <c r="M922" s="95" t="s">
        <v>2172</v>
      </c>
      <c r="N922" s="131" t="s">
        <v>1081</v>
      </c>
    </row>
    <row r="923" spans="1:14" x14ac:dyDescent="0.25">
      <c r="A923" s="98" t="s">
        <v>2173</v>
      </c>
      <c r="B923" s="114" t="s">
        <v>2174</v>
      </c>
      <c r="C923" s="118">
        <v>0.3</v>
      </c>
      <c r="D923" s="139">
        <v>0.1</v>
      </c>
      <c r="E923" s="98" t="s">
        <v>2175</v>
      </c>
      <c r="F923" s="128">
        <v>73</v>
      </c>
      <c r="G923" s="98" t="s">
        <v>2175</v>
      </c>
      <c r="H923" s="128">
        <v>20</v>
      </c>
      <c r="I923" s="98" t="s">
        <v>2176</v>
      </c>
      <c r="J923" s="128">
        <v>22</v>
      </c>
      <c r="K923" s="98" t="s">
        <v>2177</v>
      </c>
      <c r="L923" s="128">
        <v>3</v>
      </c>
      <c r="M923" s="98" t="s">
        <v>2178</v>
      </c>
      <c r="N923" s="128">
        <v>3</v>
      </c>
    </row>
    <row r="924" spans="1:14" ht="18" x14ac:dyDescent="0.25">
      <c r="A924" s="95" t="s">
        <v>2179</v>
      </c>
      <c r="B924" s="112" t="s">
        <v>2180</v>
      </c>
      <c r="C924" s="106">
        <v>26</v>
      </c>
      <c r="D924" s="112" t="s">
        <v>2181</v>
      </c>
      <c r="E924" s="95" t="s">
        <v>2182</v>
      </c>
      <c r="F924" s="127">
        <v>9910</v>
      </c>
      <c r="G924" s="95" t="s">
        <v>2183</v>
      </c>
      <c r="H924" s="127">
        <v>4920</v>
      </c>
      <c r="I924" s="95" t="s">
        <v>2184</v>
      </c>
      <c r="J924" s="127">
        <v>9320</v>
      </c>
      <c r="K924" s="95" t="s">
        <v>2185</v>
      </c>
      <c r="L924" s="127">
        <v>4460</v>
      </c>
      <c r="M924" s="95" t="s">
        <v>2186</v>
      </c>
      <c r="N924" s="126">
        <v>1360</v>
      </c>
    </row>
    <row r="925" spans="1:14" ht="18" x14ac:dyDescent="0.25">
      <c r="A925" s="114" t="s">
        <v>2187</v>
      </c>
      <c r="B925" s="114" t="s">
        <v>2188</v>
      </c>
      <c r="C925" s="109">
        <v>26</v>
      </c>
      <c r="D925" s="114" t="s">
        <v>2189</v>
      </c>
      <c r="E925" s="98" t="s">
        <v>2190</v>
      </c>
      <c r="F925" s="129">
        <v>9050</v>
      </c>
      <c r="G925" s="98" t="s">
        <v>2191</v>
      </c>
      <c r="H925" s="129">
        <v>4490</v>
      </c>
      <c r="I925" s="98" t="s">
        <v>1422</v>
      </c>
      <c r="J925" s="129">
        <v>8520</v>
      </c>
      <c r="K925" s="98" t="s">
        <v>2192</v>
      </c>
      <c r="L925" s="129">
        <v>4080</v>
      </c>
      <c r="M925" s="98" t="s">
        <v>2193</v>
      </c>
      <c r="N925" s="128">
        <v>1250</v>
      </c>
    </row>
    <row r="926" spans="1:14" ht="18" x14ac:dyDescent="0.25">
      <c r="A926" s="115" t="s">
        <v>2194</v>
      </c>
      <c r="B926" s="115" t="s">
        <v>2195</v>
      </c>
      <c r="C926" s="144">
        <v>26</v>
      </c>
      <c r="D926" s="115" t="s">
        <v>2196</v>
      </c>
      <c r="E926" s="101" t="s">
        <v>2197</v>
      </c>
      <c r="F926" s="145">
        <v>7320</v>
      </c>
      <c r="G926" s="101" t="s">
        <v>2198</v>
      </c>
      <c r="H926" s="145">
        <v>3630</v>
      </c>
      <c r="I926" s="101" t="s">
        <v>887</v>
      </c>
      <c r="J926" s="145">
        <v>6880</v>
      </c>
      <c r="K926" s="101" t="s">
        <v>2106</v>
      </c>
      <c r="L926" s="145">
        <v>3300</v>
      </c>
      <c r="M926" s="101" t="s">
        <v>2199</v>
      </c>
      <c r="N926" s="132">
        <v>1010</v>
      </c>
    </row>
    <row r="927" spans="1:14" x14ac:dyDescent="0.25">
      <c r="A927"/>
      <c r="B927"/>
      <c r="C927"/>
      <c r="D927"/>
      <c r="E927"/>
    </row>
    <row r="928" spans="1:14" x14ac:dyDescent="0.25">
      <c r="A928" s="159"/>
      <c r="B928" s="160" t="s">
        <v>2200</v>
      </c>
      <c r="C928" s="160" t="s">
        <v>2201</v>
      </c>
      <c r="D928" s="42" t="s">
        <v>2202</v>
      </c>
      <c r="E928"/>
    </row>
    <row r="929" spans="1:5" x14ac:dyDescent="0.25">
      <c r="A929" t="s">
        <v>2203</v>
      </c>
      <c r="B929" s="161">
        <v>1</v>
      </c>
      <c r="C929" s="161">
        <v>1</v>
      </c>
      <c r="D929" t="s">
        <v>2204</v>
      </c>
      <c r="E929"/>
    </row>
    <row r="930" spans="1:5" x14ac:dyDescent="0.25">
      <c r="A930" t="s">
        <v>2205</v>
      </c>
      <c r="B930" s="161">
        <v>16.2</v>
      </c>
      <c r="C930" s="161">
        <v>5</v>
      </c>
      <c r="D930" t="s">
        <v>2206</v>
      </c>
      <c r="E930"/>
    </row>
    <row r="931" spans="1:5" x14ac:dyDescent="0.25">
      <c r="A931" t="s">
        <v>468</v>
      </c>
      <c r="B931" s="161">
        <v>5.6</v>
      </c>
      <c r="C931" s="161">
        <v>1.8</v>
      </c>
      <c r="D931" t="s">
        <v>2207</v>
      </c>
      <c r="E931"/>
    </row>
    <row r="932" spans="1:5" x14ac:dyDescent="0.25">
      <c r="A932" t="s">
        <v>2208</v>
      </c>
      <c r="B932" s="161">
        <v>-2.4</v>
      </c>
      <c r="C932" s="161">
        <v>-8.1999999999999993</v>
      </c>
      <c r="D932" t="s">
        <v>2209</v>
      </c>
      <c r="E932"/>
    </row>
    <row r="933" spans="1:5" x14ac:dyDescent="0.25">
      <c r="A933" t="s">
        <v>2210</v>
      </c>
      <c r="B933" s="161">
        <v>0</v>
      </c>
      <c r="C933" s="161">
        <v>0</v>
      </c>
      <c r="D933" t="s">
        <v>2211</v>
      </c>
      <c r="E933"/>
    </row>
    <row r="934" spans="1:5" x14ac:dyDescent="0.25">
      <c r="A934" t="s">
        <v>2212</v>
      </c>
      <c r="B934" s="161">
        <v>0</v>
      </c>
      <c r="C934" s="161">
        <v>0</v>
      </c>
      <c r="D934" t="s">
        <v>2211</v>
      </c>
      <c r="E934"/>
    </row>
    <row r="935" spans="1:5" x14ac:dyDescent="0.25">
      <c r="A935" t="s">
        <v>2213</v>
      </c>
      <c r="B935" s="161">
        <v>0</v>
      </c>
      <c r="C935" s="161">
        <v>0</v>
      </c>
      <c r="D935" t="s">
        <v>2214</v>
      </c>
      <c r="E935"/>
    </row>
    <row r="936" spans="1:5" x14ac:dyDescent="0.25">
      <c r="A936" t="s">
        <v>2215</v>
      </c>
      <c r="B936" s="161">
        <v>1200</v>
      </c>
      <c r="C936" s="161">
        <v>345</v>
      </c>
      <c r="D936" t="s">
        <v>2216</v>
      </c>
      <c r="E936"/>
    </row>
    <row r="937" spans="1:5" x14ac:dyDescent="0.25">
      <c r="A937" t="s">
        <v>2217</v>
      </c>
      <c r="B937" s="161">
        <v>-160</v>
      </c>
      <c r="C937" s="161">
        <v>-46</v>
      </c>
      <c r="D937" t="s">
        <v>2218</v>
      </c>
      <c r="E937"/>
    </row>
    <row r="938" spans="1:5" x14ac:dyDescent="0.25">
      <c r="A938" t="s">
        <v>2219</v>
      </c>
      <c r="B938" s="161">
        <v>84</v>
      </c>
      <c r="C938" s="161">
        <v>28</v>
      </c>
      <c r="D938" t="s">
        <v>2220</v>
      </c>
      <c r="E938"/>
    </row>
    <row r="939" spans="1:5" x14ac:dyDescent="0.25">
      <c r="A939" t="s">
        <v>2221</v>
      </c>
      <c r="B939" s="161">
        <v>264</v>
      </c>
      <c r="C939" s="161">
        <v>265</v>
      </c>
      <c r="D939" t="s">
        <v>2222</v>
      </c>
      <c r="E939"/>
    </row>
    <row r="940" spans="1:5" x14ac:dyDescent="0.25">
      <c r="A940" t="s">
        <v>2223</v>
      </c>
      <c r="B940" s="161">
        <v>1</v>
      </c>
      <c r="C940" s="161">
        <v>1</v>
      </c>
      <c r="D940" t="s">
        <v>2224</v>
      </c>
      <c r="E940"/>
    </row>
    <row r="941" spans="1:5" x14ac:dyDescent="0.25">
      <c r="A941"/>
      <c r="B941"/>
      <c r="C941"/>
      <c r="D941" t="s">
        <v>2225</v>
      </c>
      <c r="E941"/>
    </row>
    <row r="942" spans="1:5" x14ac:dyDescent="0.25">
      <c r="A942"/>
      <c r="B942"/>
      <c r="C942"/>
      <c r="D942" t="s">
        <v>2226</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4" t="s">
        <v>11</v>
      </c>
      <c r="B1" s="464"/>
      <c r="C1" s="464"/>
      <c r="D1" s="464"/>
      <c r="E1" s="464"/>
    </row>
    <row r="2" spans="1:5" x14ac:dyDescent="0.25">
      <c r="A2" s="465" t="s">
        <v>147</v>
      </c>
      <c r="B2" s="465"/>
      <c r="C2" s="465"/>
      <c r="D2" s="465"/>
      <c r="E2" s="465"/>
    </row>
    <row r="19" spans="1:5" x14ac:dyDescent="0.25">
      <c r="A19" t="s">
        <v>148</v>
      </c>
    </row>
    <row r="20" spans="1:5" x14ac:dyDescent="0.25">
      <c r="A20">
        <v>155400</v>
      </c>
      <c r="B20" t="s">
        <v>149</v>
      </c>
    </row>
    <row r="21" spans="1:5" x14ac:dyDescent="0.25">
      <c r="A21" s="465" t="s">
        <v>150</v>
      </c>
      <c r="B21" s="465"/>
      <c r="C21" s="465"/>
      <c r="D21" s="465"/>
      <c r="E21" s="465"/>
    </row>
    <row r="38" spans="1:5" x14ac:dyDescent="0.25">
      <c r="A38" t="s">
        <v>148</v>
      </c>
    </row>
    <row r="39" spans="1:5" x14ac:dyDescent="0.25">
      <c r="A39">
        <v>100800</v>
      </c>
      <c r="B39" t="s">
        <v>149</v>
      </c>
    </row>
    <row r="40" spans="1:5" x14ac:dyDescent="0.25">
      <c r="A40" s="465" t="s">
        <v>151</v>
      </c>
      <c r="B40" s="465"/>
      <c r="C40" s="465"/>
      <c r="D40" s="465"/>
      <c r="E40" s="465"/>
    </row>
    <row r="57" spans="1:5" ht="15.75" thickBot="1" x14ac:dyDescent="0.3">
      <c r="A57" t="s">
        <v>148</v>
      </c>
    </row>
    <row r="58" spans="1:5" ht="15.75" thickBot="1" x14ac:dyDescent="0.3">
      <c r="A58" s="7">
        <v>194000</v>
      </c>
      <c r="B58" t="s">
        <v>152</v>
      </c>
    </row>
    <row r="60" spans="1:5" x14ac:dyDescent="0.25">
      <c r="A60" s="464" t="s">
        <v>153</v>
      </c>
      <c r="B60" s="464"/>
      <c r="C60" s="464"/>
      <c r="D60" s="464"/>
      <c r="E60" s="464"/>
    </row>
    <row r="85" spans="1:37" s="8" customFormat="1" x14ac:dyDescent="0.25">
      <c r="A85" t="s">
        <v>343</v>
      </c>
      <c r="B85">
        <v>55.1</v>
      </c>
      <c r="C85" t="s">
        <v>344</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345</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346</v>
      </c>
      <c r="B88" s="10">
        <f>(B86-B85)/B85</f>
        <v>1.0254083484573502</v>
      </c>
    </row>
    <row r="89" spans="1:37" x14ac:dyDescent="0.25">
      <c r="A89" s="464" t="s">
        <v>154</v>
      </c>
      <c r="B89" s="464"/>
      <c r="C89" s="464"/>
      <c r="D89" s="464"/>
      <c r="E89" s="464"/>
    </row>
    <row r="90" spans="1:37" x14ac:dyDescent="0.25">
      <c r="A90">
        <v>6.6290250000000004</v>
      </c>
      <c r="B90" t="s">
        <v>349</v>
      </c>
      <c r="E90" t="s">
        <v>354</v>
      </c>
    </row>
    <row r="91" spans="1:37" x14ac:dyDescent="0.25">
      <c r="A91">
        <f>1/A90</f>
        <v>0.15085174667466181</v>
      </c>
      <c r="B91" t="s">
        <v>350</v>
      </c>
      <c r="E91" t="s">
        <v>159</v>
      </c>
    </row>
    <row r="92" spans="1:37" x14ac:dyDescent="0.25">
      <c r="A92" s="11">
        <v>0.5</v>
      </c>
      <c r="B92" t="s">
        <v>351</v>
      </c>
      <c r="E92" t="s">
        <v>355</v>
      </c>
    </row>
    <row r="93" spans="1:37" x14ac:dyDescent="0.25">
      <c r="A93">
        <f>A92*A91</f>
        <v>7.5425873337330904E-2</v>
      </c>
      <c r="B93" t="s">
        <v>352</v>
      </c>
      <c r="E93" t="s">
        <v>159</v>
      </c>
    </row>
    <row r="94" spans="1:37" x14ac:dyDescent="0.25">
      <c r="A94">
        <f>1/A93</f>
        <v>13.258050000000001</v>
      </c>
      <c r="B94" t="s">
        <v>353</v>
      </c>
      <c r="E94" t="s">
        <v>159</v>
      </c>
      <c r="J94" s="11"/>
    </row>
    <row r="95" spans="1:37" ht="15.75" thickBot="1" x14ac:dyDescent="0.3">
      <c r="A95">
        <v>8.0274920000000005</v>
      </c>
      <c r="B95" t="s">
        <v>347</v>
      </c>
      <c r="E95" t="s">
        <v>356</v>
      </c>
      <c r="J95" s="11"/>
    </row>
    <row r="96" spans="1:37" ht="15.75" thickBot="1" x14ac:dyDescent="0.3">
      <c r="A96" s="12">
        <f>(A94-A95)/A95</f>
        <v>0.65158059329115492</v>
      </c>
      <c r="B96" t="s">
        <v>348</v>
      </c>
      <c r="C96" s="13"/>
      <c r="E96" t="s">
        <v>159</v>
      </c>
    </row>
    <row r="98" spans="1:5" x14ac:dyDescent="0.25">
      <c r="A98" s="464" t="s">
        <v>155</v>
      </c>
      <c r="B98" s="464"/>
      <c r="C98" s="464"/>
      <c r="D98" s="464"/>
      <c r="E98" s="464"/>
    </row>
    <row r="99" spans="1:5" x14ac:dyDescent="0.25">
      <c r="A99" s="13">
        <v>0.3</v>
      </c>
      <c r="B99" s="11" t="s">
        <v>358</v>
      </c>
    </row>
    <row r="100" spans="1:5" x14ac:dyDescent="0.25">
      <c r="A100">
        <v>63.5</v>
      </c>
      <c r="B100" t="s">
        <v>359</v>
      </c>
    </row>
    <row r="101" spans="1:5" x14ac:dyDescent="0.25">
      <c r="A101">
        <f>1/A100</f>
        <v>1.5748031496062992E-2</v>
      </c>
      <c r="B101" t="s">
        <v>357</v>
      </c>
    </row>
    <row r="102" spans="1:5" x14ac:dyDescent="0.25">
      <c r="A102" s="14">
        <f>A101*(1-A99)</f>
        <v>1.1023622047244094E-2</v>
      </c>
      <c r="B102" t="s">
        <v>360</v>
      </c>
    </row>
    <row r="103" spans="1:5" x14ac:dyDescent="0.25">
      <c r="A103" s="14">
        <f>1/A102</f>
        <v>90.714285714285722</v>
      </c>
      <c r="B103" t="s">
        <v>364</v>
      </c>
    </row>
    <row r="104" spans="1:5" x14ac:dyDescent="0.25">
      <c r="A104" s="13">
        <v>0.35</v>
      </c>
      <c r="B104" t="s">
        <v>361</v>
      </c>
    </row>
    <row r="105" spans="1:5" x14ac:dyDescent="0.25">
      <c r="A105">
        <f>A102*(1-A104)</f>
        <v>7.1653543307086615E-3</v>
      </c>
      <c r="B105" t="s">
        <v>362</v>
      </c>
    </row>
    <row r="106" spans="1:5" ht="15.75" thickBot="1" x14ac:dyDescent="0.3">
      <c r="A106">
        <f>1/A105</f>
        <v>139.56043956043956</v>
      </c>
      <c r="B106" t="s">
        <v>363</v>
      </c>
    </row>
    <row r="107" spans="1:5" ht="15.75" thickBot="1" x14ac:dyDescent="0.3">
      <c r="A107" s="12">
        <f>(A106-A103)/A103</f>
        <v>0.53846153846153832</v>
      </c>
      <c r="B107" t="s">
        <v>365</v>
      </c>
    </row>
    <row r="108" spans="1:5" x14ac:dyDescent="0.25">
      <c r="A108" s="15"/>
    </row>
    <row r="109" spans="1:5" x14ac:dyDescent="0.25">
      <c r="A109" s="464" t="s">
        <v>157</v>
      </c>
      <c r="B109" s="464"/>
      <c r="C109" s="464"/>
      <c r="D109" s="464"/>
      <c r="E109" s="464"/>
    </row>
    <row r="110" spans="1:5" ht="15.75" thickBot="1" x14ac:dyDescent="0.3"/>
    <row r="111" spans="1:5" ht="15.75" thickBot="1" x14ac:dyDescent="0.3">
      <c r="A111" s="12">
        <f>A122</f>
        <v>0.20481927710843381</v>
      </c>
      <c r="B111" t="s">
        <v>367</v>
      </c>
    </row>
    <row r="113" spans="1:12" x14ac:dyDescent="0.25">
      <c r="A113" s="464" t="s">
        <v>156</v>
      </c>
      <c r="B113" s="464"/>
      <c r="C113" s="464"/>
      <c r="D113" s="464"/>
      <c r="E113" s="464"/>
    </row>
    <row r="114" spans="1:12" x14ac:dyDescent="0.25">
      <c r="A114" s="13">
        <v>0.2</v>
      </c>
      <c r="B114" s="11" t="s">
        <v>358</v>
      </c>
    </row>
    <row r="115" spans="1:12" x14ac:dyDescent="0.25">
      <c r="A115">
        <v>1.95</v>
      </c>
      <c r="B115" t="s">
        <v>366</v>
      </c>
    </row>
    <row r="116" spans="1:12" x14ac:dyDescent="0.25">
      <c r="A116">
        <f>1/A115</f>
        <v>0.51282051282051289</v>
      </c>
      <c r="B116" t="s">
        <v>357</v>
      </c>
    </row>
    <row r="117" spans="1:12" x14ac:dyDescent="0.25">
      <c r="A117" s="14">
        <f>A116*(1-A114)</f>
        <v>0.41025641025641035</v>
      </c>
      <c r="B117" t="s">
        <v>360</v>
      </c>
    </row>
    <row r="118" spans="1:12" x14ac:dyDescent="0.25">
      <c r="A118" s="14">
        <f>1/A117</f>
        <v>2.4374999999999996</v>
      </c>
      <c r="B118" t="s">
        <v>364</v>
      </c>
    </row>
    <row r="119" spans="1:12" x14ac:dyDescent="0.25">
      <c r="A119" s="13">
        <v>0.17</v>
      </c>
      <c r="B119" t="s">
        <v>361</v>
      </c>
    </row>
    <row r="120" spans="1:12" x14ac:dyDescent="0.25">
      <c r="A120">
        <f>A117*(1-A119)</f>
        <v>0.34051282051282056</v>
      </c>
      <c r="B120" t="s">
        <v>362</v>
      </c>
    </row>
    <row r="121" spans="1:12" ht="15.75" thickBot="1" x14ac:dyDescent="0.3">
      <c r="A121">
        <f>1/A120</f>
        <v>2.9367469879518069</v>
      </c>
      <c r="B121" t="s">
        <v>363</v>
      </c>
    </row>
    <row r="122" spans="1:12" ht="15.75" thickBot="1" x14ac:dyDescent="0.3">
      <c r="A122" s="12">
        <f>(A121-A118)/A118</f>
        <v>0.20481927710843381</v>
      </c>
      <c r="B122" t="s">
        <v>365</v>
      </c>
    </row>
    <row r="124" spans="1:12" x14ac:dyDescent="0.25">
      <c r="A124" s="464" t="s">
        <v>368</v>
      </c>
      <c r="B124" s="464"/>
      <c r="C124" s="464"/>
      <c r="D124" s="464"/>
      <c r="E124" s="464"/>
      <c r="J124" s="16"/>
    </row>
    <row r="125" spans="1:12" x14ac:dyDescent="0.25">
      <c r="A125" s="17">
        <v>4.4824543659231753E-4</v>
      </c>
      <c r="B125" t="s">
        <v>370</v>
      </c>
      <c r="K125" s="11"/>
      <c r="L125" s="11"/>
    </row>
    <row r="126" spans="1:12" x14ac:dyDescent="0.25">
      <c r="A126">
        <v>1.27</v>
      </c>
      <c r="B126" t="s">
        <v>374</v>
      </c>
      <c r="F126" s="18"/>
      <c r="J126" s="1"/>
      <c r="K126" s="17"/>
      <c r="L126" s="17"/>
    </row>
    <row r="127" spans="1:12" x14ac:dyDescent="0.25">
      <c r="A127">
        <f>(1/CONVERT(A125/A126,"mi","km")*0.00105505585)</f>
        <v>1.857438352962903</v>
      </c>
      <c r="B127" t="s">
        <v>371</v>
      </c>
      <c r="K127" s="17"/>
      <c r="L127" s="17"/>
    </row>
    <row r="128" spans="1:12" x14ac:dyDescent="0.25">
      <c r="A128">
        <f>1/A127</f>
        <v>0.53837587578874124</v>
      </c>
      <c r="B128" t="s">
        <v>372</v>
      </c>
      <c r="F128" s="18"/>
      <c r="K128" s="13"/>
      <c r="L128" s="11"/>
    </row>
    <row r="129" spans="1:12" x14ac:dyDescent="0.25">
      <c r="A129">
        <v>1.07</v>
      </c>
      <c r="B129" t="s">
        <v>369</v>
      </c>
      <c r="F129" s="18"/>
      <c r="K129" s="13"/>
      <c r="L129" s="11"/>
    </row>
    <row r="130" spans="1:12" ht="15.75" thickBot="1" x14ac:dyDescent="0.3">
      <c r="A130">
        <f>1/A129</f>
        <v>0.93457943925233644</v>
      </c>
      <c r="B130" t="s">
        <v>373</v>
      </c>
      <c r="F130" s="18"/>
      <c r="K130" s="11"/>
      <c r="L130" s="11"/>
    </row>
    <row r="131" spans="1:12" ht="15.75" thickBot="1" x14ac:dyDescent="0.3">
      <c r="A131" s="12">
        <f>(A130-A128)/A128</f>
        <v>0.73592369435785332</v>
      </c>
      <c r="B131" t="s">
        <v>365</v>
      </c>
      <c r="F131" s="18"/>
    </row>
    <row r="133" spans="1:12" x14ac:dyDescent="0.25">
      <c r="A133" s="16"/>
      <c r="B133" s="11"/>
      <c r="C133" s="11"/>
    </row>
    <row r="134" spans="1:12" x14ac:dyDescent="0.25">
      <c r="A134" s="464" t="s">
        <v>96</v>
      </c>
      <c r="B134" s="464"/>
      <c r="C134" s="464"/>
      <c r="D134" s="464"/>
      <c r="E134" s="464"/>
    </row>
    <row r="135" spans="1:12" x14ac:dyDescent="0.25">
      <c r="A135" s="19" t="s">
        <v>385</v>
      </c>
      <c r="B135" s="20"/>
      <c r="C135" s="20"/>
      <c r="D135" s="20"/>
      <c r="E135" s="20"/>
      <c r="F135" s="20"/>
      <c r="G135" s="20"/>
    </row>
    <row r="136" spans="1:12" ht="15.75" x14ac:dyDescent="0.3">
      <c r="A136" s="21"/>
      <c r="B136" s="467" t="s">
        <v>386</v>
      </c>
      <c r="C136" s="468"/>
      <c r="D136" s="468"/>
      <c r="E136" s="469"/>
      <c r="F136" s="20"/>
      <c r="G136" s="20"/>
    </row>
    <row r="137" spans="1:12" ht="15.75" x14ac:dyDescent="0.3">
      <c r="A137" s="22"/>
      <c r="B137" s="467" t="s">
        <v>387</v>
      </c>
      <c r="C137" s="469"/>
      <c r="D137" s="467" t="s">
        <v>388</v>
      </c>
      <c r="E137" s="469"/>
      <c r="F137" s="20"/>
      <c r="G137" s="20"/>
    </row>
    <row r="138" spans="1:12" ht="15.75" x14ac:dyDescent="0.3">
      <c r="A138" s="23" t="s">
        <v>389</v>
      </c>
      <c r="B138" s="24" t="s">
        <v>390</v>
      </c>
      <c r="C138" s="24" t="s">
        <v>391</v>
      </c>
      <c r="D138" s="24" t="s">
        <v>390</v>
      </c>
      <c r="E138" s="24" t="s">
        <v>391</v>
      </c>
      <c r="F138" s="20"/>
      <c r="G138" s="25" t="s">
        <v>392</v>
      </c>
    </row>
    <row r="139" spans="1:12" x14ac:dyDescent="0.25">
      <c r="A139" s="26" t="s">
        <v>393</v>
      </c>
      <c r="B139" s="27">
        <v>95</v>
      </c>
      <c r="C139" s="28">
        <v>95</v>
      </c>
      <c r="D139" s="27">
        <v>50</v>
      </c>
      <c r="E139" s="28">
        <v>50</v>
      </c>
      <c r="F139" s="25" t="s">
        <v>119</v>
      </c>
      <c r="G139" s="20">
        <f>(C139-E139)/C139</f>
        <v>0.47368421052631576</v>
      </c>
    </row>
    <row r="140" spans="1:12" x14ac:dyDescent="0.25">
      <c r="A140" s="29" t="s">
        <v>394</v>
      </c>
      <c r="B140" s="30">
        <v>100</v>
      </c>
      <c r="C140" s="31">
        <v>100</v>
      </c>
      <c r="D140" s="30">
        <v>70</v>
      </c>
      <c r="E140" s="31">
        <v>70</v>
      </c>
      <c r="F140" s="25" t="s">
        <v>119</v>
      </c>
      <c r="G140" s="20">
        <f t="shared" ref="G140:G156" si="0">(C140-E140)/C140</f>
        <v>0.3</v>
      </c>
    </row>
    <row r="141" spans="1:12" x14ac:dyDescent="0.25">
      <c r="A141" s="29" t="s">
        <v>395</v>
      </c>
      <c r="B141" s="30">
        <v>95</v>
      </c>
      <c r="C141" s="31">
        <v>95</v>
      </c>
      <c r="D141" s="30">
        <v>50</v>
      </c>
      <c r="E141" s="31">
        <v>50</v>
      </c>
      <c r="F141" s="25" t="s">
        <v>119</v>
      </c>
      <c r="G141" s="20">
        <f t="shared" si="0"/>
        <v>0.47368421052631576</v>
      </c>
    </row>
    <row r="142" spans="1:12" x14ac:dyDescent="0.25">
      <c r="A142" s="29" t="s">
        <v>396</v>
      </c>
      <c r="B142" s="30">
        <v>105</v>
      </c>
      <c r="C142" s="31">
        <v>105</v>
      </c>
      <c r="D142" s="30">
        <v>110</v>
      </c>
      <c r="E142" s="31">
        <v>110</v>
      </c>
      <c r="F142" s="32" t="s">
        <v>412</v>
      </c>
      <c r="G142" s="20">
        <f t="shared" si="0"/>
        <v>-4.7619047619047616E-2</v>
      </c>
    </row>
    <row r="143" spans="1:12" x14ac:dyDescent="0.25">
      <c r="A143" s="29" t="s">
        <v>397</v>
      </c>
      <c r="B143" s="30">
        <v>80</v>
      </c>
      <c r="C143" s="31">
        <v>80</v>
      </c>
      <c r="D143" s="30">
        <v>35</v>
      </c>
      <c r="E143" s="31">
        <v>35</v>
      </c>
      <c r="F143" s="25" t="s">
        <v>119</v>
      </c>
      <c r="G143" s="20">
        <f t="shared" si="0"/>
        <v>0.5625</v>
      </c>
    </row>
    <row r="144" spans="1:12" x14ac:dyDescent="0.25">
      <c r="A144" s="29" t="s">
        <v>398</v>
      </c>
      <c r="B144" s="30">
        <v>70</v>
      </c>
      <c r="C144" s="31">
        <v>70</v>
      </c>
      <c r="D144" s="30">
        <v>50</v>
      </c>
      <c r="E144" s="31">
        <v>50</v>
      </c>
      <c r="F144" s="25" t="s">
        <v>119</v>
      </c>
      <c r="G144" s="20">
        <f t="shared" si="0"/>
        <v>0.2857142857142857</v>
      </c>
    </row>
    <row r="145" spans="1:9" x14ac:dyDescent="0.25">
      <c r="A145" s="29" t="s">
        <v>399</v>
      </c>
      <c r="B145" s="30">
        <v>90</v>
      </c>
      <c r="C145" s="31">
        <v>90</v>
      </c>
      <c r="D145" s="30">
        <v>80</v>
      </c>
      <c r="E145" s="31">
        <v>80</v>
      </c>
      <c r="F145" s="25" t="s">
        <v>400</v>
      </c>
      <c r="G145" s="20">
        <f t="shared" si="0"/>
        <v>0.1111111111111111</v>
      </c>
    </row>
    <row r="146" spans="1:9" x14ac:dyDescent="0.25">
      <c r="A146" s="29" t="s">
        <v>401</v>
      </c>
      <c r="B146" s="30">
        <v>100</v>
      </c>
      <c r="C146" s="31">
        <v>100</v>
      </c>
      <c r="D146" s="30">
        <v>90</v>
      </c>
      <c r="E146" s="31">
        <v>90</v>
      </c>
      <c r="F146" s="25" t="s">
        <v>119</v>
      </c>
      <c r="G146" s="20">
        <f t="shared" si="0"/>
        <v>0.1</v>
      </c>
    </row>
    <row r="147" spans="1:9" x14ac:dyDescent="0.25">
      <c r="A147" s="29" t="s">
        <v>402</v>
      </c>
      <c r="B147" s="30">
        <v>80</v>
      </c>
      <c r="C147" s="31">
        <v>80</v>
      </c>
      <c r="D147" s="30">
        <v>40</v>
      </c>
      <c r="E147" s="31">
        <v>40</v>
      </c>
      <c r="F147" s="25" t="s">
        <v>119</v>
      </c>
      <c r="G147" s="20">
        <f t="shared" si="0"/>
        <v>0.5</v>
      </c>
    </row>
    <row r="148" spans="1:9" x14ac:dyDescent="0.25">
      <c r="A148" s="29" t="s">
        <v>403</v>
      </c>
      <c r="B148" s="30">
        <v>80</v>
      </c>
      <c r="C148" s="31">
        <v>80</v>
      </c>
      <c r="D148" s="30">
        <v>50</v>
      </c>
      <c r="E148" s="31">
        <v>50</v>
      </c>
      <c r="F148" s="25" t="s">
        <v>119</v>
      </c>
      <c r="G148" s="20">
        <f t="shared" si="0"/>
        <v>0.375</v>
      </c>
    </row>
    <row r="149" spans="1:9" x14ac:dyDescent="0.25">
      <c r="A149" s="29" t="s">
        <v>404</v>
      </c>
      <c r="B149" s="30">
        <v>90</v>
      </c>
      <c r="C149" s="31">
        <v>90</v>
      </c>
      <c r="D149" s="30">
        <v>80</v>
      </c>
      <c r="E149" s="31">
        <v>80</v>
      </c>
      <c r="F149" s="25" t="s">
        <v>400</v>
      </c>
      <c r="G149" s="20">
        <f t="shared" si="0"/>
        <v>0.1111111111111111</v>
      </c>
    </row>
    <row r="150" spans="1:9" x14ac:dyDescent="0.25">
      <c r="A150" s="29" t="s">
        <v>405</v>
      </c>
      <c r="B150" s="30">
        <v>95</v>
      </c>
      <c r="C150" s="31">
        <v>95</v>
      </c>
      <c r="D150" s="30">
        <v>90</v>
      </c>
      <c r="E150" s="31">
        <v>90</v>
      </c>
      <c r="F150" s="32" t="s">
        <v>412</v>
      </c>
      <c r="G150" s="20">
        <f t="shared" si="0"/>
        <v>5.2631578947368418E-2</v>
      </c>
    </row>
    <row r="151" spans="1:9" x14ac:dyDescent="0.25">
      <c r="A151" s="29" t="s">
        <v>406</v>
      </c>
      <c r="B151" s="30">
        <v>95</v>
      </c>
      <c r="C151" s="31">
        <v>95</v>
      </c>
      <c r="D151" s="30">
        <v>90</v>
      </c>
      <c r="E151" s="31">
        <v>90</v>
      </c>
      <c r="F151" s="32" t="s">
        <v>412</v>
      </c>
      <c r="G151" s="20">
        <f t="shared" si="0"/>
        <v>5.2631578947368418E-2</v>
      </c>
    </row>
    <row r="152" spans="1:9" x14ac:dyDescent="0.25">
      <c r="A152" s="29" t="s">
        <v>407</v>
      </c>
      <c r="B152" s="30">
        <v>80</v>
      </c>
      <c r="C152" s="31">
        <v>50</v>
      </c>
      <c r="D152" s="30">
        <v>30</v>
      </c>
      <c r="E152" s="31">
        <v>30</v>
      </c>
      <c r="F152" s="25" t="s">
        <v>118</v>
      </c>
      <c r="G152" s="20">
        <f>(C152-E152)/C152</f>
        <v>0.4</v>
      </c>
    </row>
    <row r="153" spans="1:9" x14ac:dyDescent="0.25">
      <c r="A153" s="29" t="s">
        <v>408</v>
      </c>
      <c r="B153" s="30">
        <v>90</v>
      </c>
      <c r="C153" s="31">
        <v>90</v>
      </c>
      <c r="D153" s="30">
        <v>70</v>
      </c>
      <c r="E153" s="31">
        <v>70</v>
      </c>
      <c r="F153" s="25" t="s">
        <v>115</v>
      </c>
      <c r="G153" s="20">
        <f t="shared" si="0"/>
        <v>0.22222222222222221</v>
      </c>
    </row>
    <row r="154" spans="1:9" x14ac:dyDescent="0.25">
      <c r="A154" s="29" t="s">
        <v>409</v>
      </c>
      <c r="B154" s="30">
        <v>95</v>
      </c>
      <c r="C154" s="31">
        <v>90</v>
      </c>
      <c r="D154" s="30">
        <v>80</v>
      </c>
      <c r="E154" s="31">
        <v>80</v>
      </c>
      <c r="F154" s="32" t="s">
        <v>412</v>
      </c>
      <c r="G154" s="20">
        <f t="shared" si="0"/>
        <v>0.1111111111111111</v>
      </c>
      <c r="I154" s="33"/>
    </row>
    <row r="155" spans="1:9" x14ac:dyDescent="0.25">
      <c r="A155" s="29" t="s">
        <v>410</v>
      </c>
      <c r="B155" s="30">
        <v>80</v>
      </c>
      <c r="C155" s="31">
        <v>65</v>
      </c>
      <c r="D155" s="30">
        <v>60</v>
      </c>
      <c r="E155" s="31">
        <v>30</v>
      </c>
      <c r="F155" s="25" t="s">
        <v>116</v>
      </c>
      <c r="G155" s="20">
        <f t="shared" si="0"/>
        <v>0.53846153846153844</v>
      </c>
    </row>
    <row r="156" spans="1:9" x14ac:dyDescent="0.25">
      <c r="A156" s="34" t="s">
        <v>411</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400</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4" t="s">
        <v>160</v>
      </c>
      <c r="B165" s="464"/>
      <c r="C165" s="464"/>
      <c r="D165" s="464"/>
      <c r="E165" s="464"/>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4" t="s">
        <v>375</v>
      </c>
      <c r="B169" s="464"/>
    </row>
    <row r="170" spans="1:7" x14ac:dyDescent="0.25">
      <c r="A170" t="s">
        <v>376</v>
      </c>
      <c r="B170" s="39">
        <v>972.7</v>
      </c>
    </row>
    <row r="171" spans="1:7" ht="15.75" thickBot="1" x14ac:dyDescent="0.3">
      <c r="A171" t="s">
        <v>377</v>
      </c>
      <c r="B171" s="40">
        <f>400.9+53.5+276.5+255.7+63.5+462.5+B170+975.4+227.6+436.5</f>
        <v>4124.8</v>
      </c>
    </row>
    <row r="172" spans="1:7" ht="15.75" thickBot="1" x14ac:dyDescent="0.3">
      <c r="A172" t="s">
        <v>378</v>
      </c>
      <c r="B172" s="37">
        <f>B170/B171</f>
        <v>0.23581749418153608</v>
      </c>
    </row>
    <row r="173" spans="1:7" x14ac:dyDescent="0.25">
      <c r="B173" s="38"/>
    </row>
    <row r="174" spans="1:7" x14ac:dyDescent="0.25">
      <c r="A174" s="464" t="s">
        <v>167</v>
      </c>
      <c r="B174" s="464"/>
      <c r="C174" s="464"/>
      <c r="D174" s="464"/>
      <c r="E174" s="464"/>
    </row>
    <row r="175" spans="1:7" ht="15.75" thickBot="1" x14ac:dyDescent="0.3">
      <c r="A175" t="s">
        <v>384</v>
      </c>
      <c r="B175" s="38">
        <v>0.1246</v>
      </c>
    </row>
    <row r="176" spans="1:7" ht="15.75" thickBot="1" x14ac:dyDescent="0.3">
      <c r="A176" t="s">
        <v>380</v>
      </c>
      <c r="B176" s="37">
        <f>1-B175</f>
        <v>0.87539999999999996</v>
      </c>
    </row>
    <row r="178" spans="1:5" x14ac:dyDescent="0.25">
      <c r="A178" s="464" t="s">
        <v>163</v>
      </c>
      <c r="B178" s="464"/>
      <c r="C178" s="464"/>
      <c r="D178" s="464"/>
      <c r="E178" s="464"/>
    </row>
    <row r="179" spans="1:5" x14ac:dyDescent="0.25">
      <c r="A179" t="s">
        <v>382</v>
      </c>
      <c r="B179">
        <v>197000</v>
      </c>
    </row>
    <row r="180" spans="1:5" ht="15.75" thickBot="1" x14ac:dyDescent="0.3">
      <c r="A180" t="s">
        <v>383</v>
      </c>
      <c r="B180">
        <v>175000</v>
      </c>
    </row>
    <row r="181" spans="1:5" ht="15.75" thickBot="1" x14ac:dyDescent="0.3">
      <c r="A181" t="s">
        <v>164</v>
      </c>
      <c r="B181" s="12">
        <f>B179/B180</f>
        <v>1.1257142857142857</v>
      </c>
    </row>
    <row r="183" spans="1:5" x14ac:dyDescent="0.25">
      <c r="A183" s="464" t="s">
        <v>165</v>
      </c>
      <c r="B183" s="464"/>
      <c r="C183" s="464"/>
      <c r="D183" s="464"/>
      <c r="E183" s="464"/>
    </row>
    <row r="184" spans="1:5" x14ac:dyDescent="0.25">
      <c r="A184" t="s">
        <v>2234</v>
      </c>
      <c r="B184" s="162">
        <v>1.2E-2</v>
      </c>
    </row>
    <row r="185" spans="1:5" x14ac:dyDescent="0.25">
      <c r="A185" t="s">
        <v>2235</v>
      </c>
      <c r="B185" s="162">
        <v>2.4E-2</v>
      </c>
    </row>
    <row r="186" spans="1:5" x14ac:dyDescent="0.25">
      <c r="A186" t="s">
        <v>2236</v>
      </c>
      <c r="B186">
        <f>2050-2018+1</f>
        <v>33</v>
      </c>
    </row>
    <row r="187" spans="1:5" x14ac:dyDescent="0.25">
      <c r="A187" t="s">
        <v>2237</v>
      </c>
      <c r="B187" s="11">
        <f>(1-B184)^B186</f>
        <v>0.67139665221009714</v>
      </c>
    </row>
    <row r="188" spans="1:5" ht="15.75" thickBot="1" x14ac:dyDescent="0.3">
      <c r="A188" t="s">
        <v>2238</v>
      </c>
      <c r="B188" s="11">
        <f>(1-B185)^B186</f>
        <v>0.44858421050781644</v>
      </c>
    </row>
    <row r="189" spans="1:5" ht="15.75" thickBot="1" x14ac:dyDescent="0.3">
      <c r="A189" t="s">
        <v>2239</v>
      </c>
      <c r="B189" s="12">
        <f>(B187-B188)/B187</f>
        <v>0.33186409400289502</v>
      </c>
    </row>
    <row r="191" spans="1:5" x14ac:dyDescent="0.25">
      <c r="A191" s="464" t="s">
        <v>177</v>
      </c>
      <c r="B191" s="464"/>
      <c r="C191" s="464"/>
      <c r="D191" s="464"/>
      <c r="E191" s="464"/>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2945</v>
      </c>
    </row>
    <row r="201" spans="1:9" x14ac:dyDescent="0.25">
      <c r="A201" s="202" t="s">
        <v>2966</v>
      </c>
      <c r="B201" s="466" t="s">
        <v>2949</v>
      </c>
      <c r="C201" s="466"/>
      <c r="D201" s="466"/>
      <c r="E201" s="466"/>
      <c r="F201" s="466"/>
      <c r="G201" s="466"/>
      <c r="H201" s="466"/>
      <c r="I201" s="466"/>
    </row>
    <row r="202" spans="1:9" x14ac:dyDescent="0.25">
      <c r="A202" s="42" t="s">
        <v>2950</v>
      </c>
      <c r="B202" s="42" t="s">
        <v>2951</v>
      </c>
      <c r="C202" s="42" t="s">
        <v>2952</v>
      </c>
      <c r="D202" s="42" t="s">
        <v>2953</v>
      </c>
      <c r="E202" s="42" t="s">
        <v>2320</v>
      </c>
      <c r="F202" s="42" t="s">
        <v>82</v>
      </c>
      <c r="G202" s="42" t="s">
        <v>2954</v>
      </c>
      <c r="H202" s="42" t="s">
        <v>2955</v>
      </c>
      <c r="I202" s="42" t="s">
        <v>2956</v>
      </c>
    </row>
    <row r="203" spans="1:9" x14ac:dyDescent="0.25">
      <c r="A203" s="42" t="s">
        <v>2957</v>
      </c>
      <c r="B203">
        <v>0</v>
      </c>
      <c r="C203">
        <v>6</v>
      </c>
      <c r="D203">
        <v>9</v>
      </c>
      <c r="E203">
        <v>25</v>
      </c>
      <c r="F203">
        <v>21</v>
      </c>
      <c r="G203">
        <v>215</v>
      </c>
      <c r="H203">
        <v>81</v>
      </c>
      <c r="I203">
        <v>134</v>
      </c>
    </row>
    <row r="204" spans="1:9" x14ac:dyDescent="0.25">
      <c r="A204" s="42" t="s">
        <v>2958</v>
      </c>
      <c r="B204">
        <v>4</v>
      </c>
      <c r="C204">
        <v>3</v>
      </c>
      <c r="D204">
        <v>15</v>
      </c>
      <c r="E204">
        <v>40</v>
      </c>
      <c r="F204">
        <v>43</v>
      </c>
      <c r="G204">
        <v>163</v>
      </c>
      <c r="H204">
        <v>56</v>
      </c>
      <c r="I204">
        <v>94</v>
      </c>
    </row>
    <row r="205" spans="1:9" ht="15.75" thickBot="1" x14ac:dyDescent="0.3">
      <c r="A205" s="42" t="s">
        <v>2959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2960</v>
      </c>
      <c r="B206" s="12">
        <v>-0.33</v>
      </c>
    </row>
    <row r="207" spans="1:9" ht="15.75" thickBot="1" x14ac:dyDescent="0.3">
      <c r="A207" t="s">
        <v>2961</v>
      </c>
      <c r="B207" s="12">
        <f>I205/I203</f>
        <v>-0.29850746268656714</v>
      </c>
    </row>
    <row r="209" spans="1:9" x14ac:dyDescent="0.25">
      <c r="A209" s="202" t="s">
        <v>2967</v>
      </c>
      <c r="B209" s="466" t="s">
        <v>2949</v>
      </c>
      <c r="C209" s="466"/>
      <c r="D209" s="466"/>
      <c r="E209" s="466"/>
      <c r="F209" s="466"/>
      <c r="G209" s="466"/>
      <c r="H209" s="466"/>
      <c r="I209" s="466"/>
    </row>
    <row r="210" spans="1:9" x14ac:dyDescent="0.25">
      <c r="A210" s="42" t="s">
        <v>2950</v>
      </c>
      <c r="B210" s="42" t="s">
        <v>2951</v>
      </c>
      <c r="C210" s="42" t="s">
        <v>2952</v>
      </c>
      <c r="D210" s="42" t="s">
        <v>2953</v>
      </c>
      <c r="E210" s="42" t="s">
        <v>2320</v>
      </c>
      <c r="F210" s="42" t="s">
        <v>82</v>
      </c>
      <c r="G210" s="42" t="s">
        <v>2954</v>
      </c>
      <c r="H210" s="42" t="s">
        <v>2955</v>
      </c>
      <c r="I210" s="42" t="s">
        <v>2956</v>
      </c>
    </row>
    <row r="211" spans="1:9" x14ac:dyDescent="0.25">
      <c r="A211" s="42" t="s">
        <v>2957</v>
      </c>
      <c r="B211">
        <v>0</v>
      </c>
      <c r="C211">
        <v>17</v>
      </c>
      <c r="D211">
        <v>18</v>
      </c>
      <c r="E211">
        <v>22</v>
      </c>
      <c r="F211">
        <v>12</v>
      </c>
      <c r="G211">
        <v>73</v>
      </c>
      <c r="H211">
        <v>21</v>
      </c>
      <c r="I211">
        <v>21</v>
      </c>
    </row>
    <row r="212" spans="1:9" x14ac:dyDescent="0.25">
      <c r="A212" s="42" t="s">
        <v>2958</v>
      </c>
      <c r="B212">
        <v>0</v>
      </c>
      <c r="C212">
        <v>15</v>
      </c>
      <c r="D212">
        <v>22</v>
      </c>
      <c r="E212">
        <v>39</v>
      </c>
      <c r="F212">
        <v>23</v>
      </c>
      <c r="G212">
        <v>51</v>
      </c>
      <c r="H212">
        <v>17</v>
      </c>
      <c r="I212">
        <v>19</v>
      </c>
    </row>
    <row r="213" spans="1:9" ht="15.75" thickBot="1" x14ac:dyDescent="0.3">
      <c r="A213" s="42" t="s">
        <v>2959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2960</v>
      </c>
      <c r="B214" s="12">
        <f>SUM(G213:H213)/SUM(G211:H211)</f>
        <v>-0.27659574468085107</v>
      </c>
    </row>
    <row r="215" spans="1:9" ht="15.75" thickBot="1" x14ac:dyDescent="0.3">
      <c r="A215" t="s">
        <v>2961</v>
      </c>
      <c r="B215" s="12">
        <f>I213/I211</f>
        <v>-9.5238095238095233E-2</v>
      </c>
    </row>
    <row r="217" spans="1:9" x14ac:dyDescent="0.25">
      <c r="A217" s="202" t="s">
        <v>2968</v>
      </c>
      <c r="B217" s="466" t="s">
        <v>2949</v>
      </c>
      <c r="C217" s="466"/>
      <c r="D217" s="466"/>
      <c r="E217" s="466"/>
    </row>
    <row r="218" spans="1:9" x14ac:dyDescent="0.25">
      <c r="A218" s="42" t="s">
        <v>2950</v>
      </c>
      <c r="B218" s="42" t="s">
        <v>2962</v>
      </c>
      <c r="C218" s="42" t="s">
        <v>2963</v>
      </c>
      <c r="D218" s="42" t="s">
        <v>2964</v>
      </c>
      <c r="E218" s="42" t="s">
        <v>82</v>
      </c>
    </row>
    <row r="219" spans="1:9" x14ac:dyDescent="0.25">
      <c r="A219" s="42" t="s">
        <v>2957</v>
      </c>
      <c r="B219">
        <v>112</v>
      </c>
      <c r="C219">
        <v>16</v>
      </c>
      <c r="D219">
        <v>9</v>
      </c>
      <c r="E219">
        <v>134</v>
      </c>
    </row>
    <row r="220" spans="1:9" x14ac:dyDescent="0.25">
      <c r="A220" s="42" t="s">
        <v>2958</v>
      </c>
      <c r="B220">
        <v>87</v>
      </c>
      <c r="C220">
        <v>17</v>
      </c>
      <c r="D220">
        <v>9</v>
      </c>
      <c r="E220">
        <v>151</v>
      </c>
    </row>
    <row r="221" spans="1:9" ht="15.75" thickBot="1" x14ac:dyDescent="0.3">
      <c r="A221" s="42" t="s">
        <v>2959</v>
      </c>
      <c r="B221">
        <f>B220-B219</f>
        <v>-25</v>
      </c>
      <c r="C221">
        <f t="shared" ref="C221:E221" si="9">C220-C219</f>
        <v>1</v>
      </c>
      <c r="D221">
        <f t="shared" si="9"/>
        <v>0</v>
      </c>
      <c r="E221">
        <f t="shared" si="9"/>
        <v>17</v>
      </c>
    </row>
    <row r="222" spans="1:9" ht="15.75" thickBot="1" x14ac:dyDescent="0.3">
      <c r="A222" t="s">
        <v>2965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2026-10-30T16:28:29Z</dcterms:modified>
</cp:coreProperties>
</file>